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F&amp;O)'!$R$1:$R$298</definedName>
    <definedName name="_xlnm._FilterDatabase" localSheetId="1" hidden="1">'Future Intra'!$B$13:$P$13</definedName>
  </definedNames>
  <calcPr calcId="125725"/>
</workbook>
</file>

<file path=xl/calcChain.xml><?xml version="1.0" encoding="utf-8"?>
<calcChain xmlns="http://schemas.openxmlformats.org/spreadsheetml/2006/main">
  <c r="P21" i="6"/>
  <c r="K74" l="1"/>
  <c r="M74" s="1"/>
  <c r="K86"/>
  <c r="M86" s="1"/>
  <c r="L54"/>
  <c r="K54"/>
  <c r="M54" s="1"/>
  <c r="L56"/>
  <c r="K56"/>
  <c r="M56" s="1"/>
  <c r="K82"/>
  <c r="M82" s="1"/>
  <c r="K81"/>
  <c r="M81" s="1"/>
  <c r="L20"/>
  <c r="K20"/>
  <c r="K80"/>
  <c r="M80" s="1"/>
  <c r="L55"/>
  <c r="K55"/>
  <c r="L53"/>
  <c r="K53"/>
  <c r="L33"/>
  <c r="K33"/>
  <c r="L50"/>
  <c r="K50"/>
  <c r="L48"/>
  <c r="K48"/>
  <c r="L17"/>
  <c r="K17"/>
  <c r="P18"/>
  <c r="K79"/>
  <c r="M79" s="1"/>
  <c r="L52"/>
  <c r="K52"/>
  <c r="M78"/>
  <c r="K78"/>
  <c r="L281"/>
  <c r="K281"/>
  <c r="M76"/>
  <c r="K76"/>
  <c r="L19"/>
  <c r="K19"/>
  <c r="L51"/>
  <c r="K51"/>
  <c r="M17" l="1"/>
  <c r="M48"/>
  <c r="M33"/>
  <c r="M20"/>
  <c r="M53"/>
  <c r="M51"/>
  <c r="M55"/>
  <c r="M50"/>
  <c r="M52"/>
  <c r="M19"/>
  <c r="L49"/>
  <c r="K49"/>
  <c r="M49" l="1"/>
  <c r="K77"/>
  <c r="M77" s="1"/>
  <c r="K75"/>
  <c r="M75" s="1"/>
  <c r="K71"/>
  <c r="M71" s="1"/>
  <c r="K72"/>
  <c r="M72" s="1"/>
  <c r="L13"/>
  <c r="K13"/>
  <c r="L16"/>
  <c r="K16"/>
  <c r="K73"/>
  <c r="M73" s="1"/>
  <c r="K70"/>
  <c r="M70" s="1"/>
  <c r="K69"/>
  <c r="M69" s="1"/>
  <c r="K68"/>
  <c r="M68" s="1"/>
  <c r="M16" l="1"/>
  <c r="M13"/>
  <c r="L34"/>
  <c r="K34"/>
  <c r="L31"/>
  <c r="K31"/>
  <c r="L11"/>
  <c r="K11"/>
  <c r="L14"/>
  <c r="K14"/>
  <c r="P15"/>
  <c r="M31" l="1"/>
  <c r="M34"/>
  <c r="M11"/>
  <c r="M14"/>
  <c r="P12" l="1"/>
  <c r="K10" l="1"/>
  <c r="L10"/>
  <c r="P93"/>
  <c r="L93"/>
  <c r="K93"/>
  <c r="M10" l="1"/>
  <c r="M93"/>
  <c r="K260" l="1"/>
  <c r="L260" s="1"/>
  <c r="K280" l="1"/>
  <c r="L280" s="1"/>
  <c r="K279"/>
  <c r="L279" s="1"/>
  <c r="K278"/>
  <c r="L278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8"/>
  <c r="L258" s="1"/>
  <c r="K257"/>
  <c r="L257" s="1"/>
  <c r="F256"/>
  <c r="K256" s="1"/>
  <c r="L256" s="1"/>
  <c r="K255"/>
  <c r="L255" s="1"/>
  <c r="K254"/>
  <c r="L254" s="1"/>
  <c r="K253"/>
  <c r="L253" s="1"/>
  <c r="K252"/>
  <c r="L252" s="1"/>
  <c r="K251"/>
  <c r="L251" s="1"/>
  <c r="F250"/>
  <c r="K250" s="1"/>
  <c r="L250" s="1"/>
  <c r="F249"/>
  <c r="K249" s="1"/>
  <c r="L249" s="1"/>
  <c r="K248"/>
  <c r="L248" s="1"/>
  <c r="F247"/>
  <c r="K247" s="1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29"/>
  <c r="L229" s="1"/>
  <c r="K228"/>
  <c r="L228" s="1"/>
  <c r="F227"/>
  <c r="K227" s="1"/>
  <c r="L227" s="1"/>
  <c r="K226"/>
  <c r="L226" s="1"/>
  <c r="K223"/>
  <c r="L223" s="1"/>
  <c r="K222"/>
  <c r="L222" s="1"/>
  <c r="K221"/>
  <c r="L221" s="1"/>
  <c r="K218"/>
  <c r="L218" s="1"/>
  <c r="K217"/>
  <c r="L217" s="1"/>
  <c r="K216"/>
  <c r="L216" s="1"/>
  <c r="K215"/>
  <c r="L215" s="1"/>
  <c r="K214"/>
  <c r="L214" s="1"/>
  <c r="K213"/>
  <c r="L213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1"/>
  <c r="L201" s="1"/>
  <c r="K199"/>
  <c r="L199" s="1"/>
  <c r="K197"/>
  <c r="L197" s="1"/>
  <c r="K195"/>
  <c r="L195" s="1"/>
  <c r="K194"/>
  <c r="L194" s="1"/>
  <c r="K193"/>
  <c r="L193" s="1"/>
  <c r="K191"/>
  <c r="L191" s="1"/>
  <c r="K190"/>
  <c r="L190" s="1"/>
  <c r="K189"/>
  <c r="L189" s="1"/>
  <c r="K188"/>
  <c r="K187"/>
  <c r="L187" s="1"/>
  <c r="K186"/>
  <c r="L186" s="1"/>
  <c r="K184"/>
  <c r="L184" s="1"/>
  <c r="K183"/>
  <c r="L183" s="1"/>
  <c r="K182"/>
  <c r="L182" s="1"/>
  <c r="K181"/>
  <c r="L181" s="1"/>
  <c r="K180"/>
  <c r="L180" s="1"/>
  <c r="F179"/>
  <c r="K179" s="1"/>
  <c r="L179" s="1"/>
  <c r="H178"/>
  <c r="K178" s="1"/>
  <c r="L178" s="1"/>
  <c r="K175"/>
  <c r="L175" s="1"/>
  <c r="K174"/>
  <c r="L174" s="1"/>
  <c r="K173"/>
  <c r="L173" s="1"/>
  <c r="K172"/>
  <c r="L172" s="1"/>
  <c r="K171"/>
  <c r="L171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H144"/>
  <c r="K144" s="1"/>
  <c r="L144" s="1"/>
  <c r="F143"/>
  <c r="K143" s="1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M7"/>
  <c r="D7" i="5"/>
  <c r="K6" i="4"/>
  <c r="K6" i="3"/>
  <c r="L6" i="2"/>
</calcChain>
</file>

<file path=xl/sharedStrings.xml><?xml version="1.0" encoding="utf-8"?>
<sst xmlns="http://schemas.openxmlformats.org/spreadsheetml/2006/main" count="2653" uniqueCount="1029">
  <si>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</si>
  <si>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</si>
  <si>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</si>
  <si>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</si>
  <si>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</si>
  <si>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</si>
  <si>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</si>
  <si>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</si>
  <si>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</si>
  <si>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</si>
  <si>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</si>
  <si>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</si>
  <si>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</si>
  <si>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</si>
  <si>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</si>
  <si>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</si>
  <si>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</si>
  <si>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</si>
  <si>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</si>
  <si>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</si>
  <si>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</si>
  <si>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</si>
  <si>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</si>
  <si>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</si>
  <si>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</si>
  <si>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</si>
  <si>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</si>
  <si>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</si>
  <si>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</si>
  <si>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</si>
  <si>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</si>
  <si>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</si>
  <si>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</si>
  <si>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</si>
  <si>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</si>
  <si>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</si>
  <si>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</si>
  <si>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</si>
  <si>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</si>
  <si>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</si>
  <si>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</si>
  <si>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</si>
  <si>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</si>
  <si>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</si>
  <si>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</si>
  <si>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</si>
  <si>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</si>
  <si>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</si>
  <si>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</si>
  <si>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</si>
  <si>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</si>
  <si>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</si>
  <si>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</si>
  <si>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</si>
  <si>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</si>
  <si>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</si>
  <si>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</si>
  <si>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</si>
  <si>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</si>
  <si>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</si>
  <si>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</si>
  <si>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</si>
  <si>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</si>
  <si>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</si>
  <si>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</si>
  <si>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</si>
  <si>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</si>
  <si>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</si>
  <si>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</si>
  <si>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</si>
  <si>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</si>
  <si>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</si>
  <si>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</si>
  <si>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</si>
  <si>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</si>
  <si>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</si>
  <si>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</si>
  <si>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</si>
  <si>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</si>
  <si>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</si>
  <si>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</si>
  <si>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</si>
  <si>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</si>
  <si>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</si>
  <si>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</si>
  <si>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</si>
  <si>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</si>
  <si>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</si>
  <si>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</si>
  <si>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</si>
  <si>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</si>
  <si>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</si>
  <si>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</si>
  <si>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</si>
  <si>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</si>
  <si>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</si>
  <si>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</si>
  <si>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</si>
  <si>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</si>
  <si>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</si>
  <si>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</si>
  <si>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</si>
  <si>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</si>
  <si>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</si>
  <si>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</si>
  <si>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</si>
  <si>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</si>
  <si>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</si>
  <si>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</si>
  <si>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</si>
  <si>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</si>
  <si>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</si>
  <si>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</si>
  <si>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</si>
  <si>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</si>
  <si>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</si>
  <si>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</si>
  <si>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</si>
  <si>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</si>
  <si>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</si>
  <si>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</si>
  <si>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</si>
  <si>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</si>
  <si>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</si>
  <si>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</si>
  <si>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</si>
  <si>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</si>
  <si>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</si>
  <si>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</si>
  <si>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</si>
  <si>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</si>
  <si>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</si>
  <si>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</si>
  <si>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</si>
  <si>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</si>
  <si>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</si>
  <si>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</si>
  <si>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</si>
  <si>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</si>
  <si>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</si>
  <si>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</si>
  <si>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</si>
  <si>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</si>
  <si>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</si>
  <si>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</si>
  <si>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</si>
  <si>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</si>
  <si>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</si>
  <si>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</si>
  <si>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</si>
  <si>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</si>
  <si>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</si>
  <si>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</si>
  <si>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</si>
  <si>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</si>
  <si>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</si>
  <si>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</si>
  <si>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</si>
  <si>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</si>
  <si>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</si>
  <si>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</si>
  <si>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</si>
  <si>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</si>
  <si>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</si>
  <si>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</si>
  <si>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</si>
  <si>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</si>
  <si>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</si>
  <si>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</si>
  <si>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</si>
  <si>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</si>
  <si>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</si>
  <si>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</si>
  <si>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</si>
  <si>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</si>
  <si>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</si>
  <si>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</si>
  <si>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</si>
  <si>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</si>
  <si>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</si>
  <si>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</si>
  <si>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</si>
  <si>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</si>
  <si>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</si>
  <si>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</si>
  <si>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</si>
  <si>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</si>
  <si>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</si>
  <si>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</si>
  <si>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</si>
  <si>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</si>
  <si>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</si>
  <si>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</si>
  <si>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</si>
  <si>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</si>
  <si>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</si>
  <si>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</si>
  <si>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</si>
  <si>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</si>
  <si>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</si>
  <si>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</si>
  <si>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</si>
  <si>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</si>
  <si>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</si>
  <si>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</si>
  <si>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</si>
  <si>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</si>
  <si>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</si>
  <si>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</si>
  <si>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</si>
  <si>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</si>
  <si>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</si>
  <si>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</si>
  <si>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</si>
  <si>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</si>
  <si>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</si>
  <si>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</si>
  <si>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</si>
  <si>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</si>
  <si>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</si>
  <si>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</si>
  <si>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</si>
  <si>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</si>
  <si>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</si>
  <si>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</si>
  <si>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</si>
  <si>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</si>
  <si>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</si>
  <si>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</si>
  <si>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</si>
  <si>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</si>
  <si>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</si>
  <si>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</si>
  <si>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</si>
  <si>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</si>
  <si>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</si>
  <si>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</si>
  <si>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</si>
  <si>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</si>
  <si>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</si>
  <si>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</si>
  <si>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</si>
  <si>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</si>
  <si>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</si>
  <si>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</si>
  <si>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</si>
  <si>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</si>
  <si>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</si>
  <si>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</si>
  <si>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</si>
  <si>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</si>
  <si>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</si>
  <si>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</si>
  <si>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</si>
  <si>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</si>
  <si>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</si>
  <si>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</si>
  <si>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</si>
  <si>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</si>
  <si>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</si>
  <si>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</si>
  <si>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</si>
  <si>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</si>
  <si>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</si>
  <si>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</si>
  <si>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</si>
  <si>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</si>
  <si>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</si>
  <si>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</si>
  <si>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</si>
  <si>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</si>
  <si>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</si>
  <si>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</si>
  <si>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</si>
  <si>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</si>
  <si>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</si>
  <si>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</si>
  <si>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</si>
  <si>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</si>
  <si>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</si>
  <si>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</si>
  <si>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</si>
  <si>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</si>
  <si>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</si>
  <si>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</si>
  <si>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</si>
  <si>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</si>
  <si>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</si>
  <si>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</si>
  <si>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</si>
  <si>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</si>
  <si>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</si>
  <si>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</si>
  <si>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</si>
  <si>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</si>
  <si>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</si>
  <si>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</si>
  <si>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</si>
  <si>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</si>
  <si>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</si>
  <si>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</si>
  <si>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</si>
  <si>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</si>
  <si>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</si>
  <si>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</si>
  <si>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</si>
  <si>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</si>
  <si>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</si>
  <si>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</si>
  <si>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</si>
  <si>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</si>
  <si>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</si>
  <si>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</si>
  <si>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</si>
  <si>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</si>
  <si>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</si>
  <si>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</si>
  <si>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</si>
  <si>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</si>
  <si>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</si>
  <si>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</si>
  <si>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</si>
  <si>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</si>
  <si>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</si>
  <si>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</si>
  <si>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</si>
  <si>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</si>
  <si>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</si>
  <si>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</si>
  <si>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</si>
  <si>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</si>
  <si>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</si>
  <si>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</si>
  <si>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</si>
  <si>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</si>
  <si>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</si>
  <si>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</si>
  <si>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</si>
  <si>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</si>
  <si>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</si>
  <si>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</si>
  <si>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</si>
  <si>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</si>
  <si>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</si>
  <si>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</si>
  <si>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</si>
  <si>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</si>
  <si>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</si>
  <si>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</si>
  <si>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</si>
  <si>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</si>
  <si>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</si>
  <si>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</si>
  <si>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</si>
  <si>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</si>
  <si>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</si>
  <si>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</si>
  <si>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</si>
  <si>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</si>
  <si>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</si>
  <si>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</si>
  <si>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</si>
  <si>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</si>
  <si>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</si>
  <si>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</si>
  <si>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</si>
  <si>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</si>
  <si>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</si>
  <si>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</si>
  <si>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</si>
  <si>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</si>
  <si>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</si>
  <si>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</si>
  <si>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</si>
  <si>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</si>
  <si>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</si>
  <si>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</si>
  <si>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</si>
  <si>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</si>
  <si>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</si>
  <si>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</si>
  <si>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</si>
  <si>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</si>
  <si>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</si>
  <si>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</si>
  <si>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</si>
  <si>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</si>
  <si>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</si>
  <si>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</si>
  <si>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</si>
  <si>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</si>
  <si>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</si>
  <si>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</si>
  <si>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</si>
  <si>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</si>
  <si>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</si>
  <si>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</si>
  <si>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</si>
  <si>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</si>
  <si>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</si>
  <si>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</si>
  <si>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</si>
  <si>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</si>
  <si>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</si>
  <si>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</si>
  <si>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</si>
  <si>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</si>
  <si>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</si>
  <si>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</si>
  <si>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</si>
  <si>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</si>
  <si>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</si>
  <si>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</si>
  <si>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</si>
  <si>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</si>
  <si>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</si>
  <si>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</si>
  <si>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</si>
  <si>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</si>
  <si>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</si>
  <si>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</si>
  <si>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</si>
  <si>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</si>
  <si>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</si>
  <si>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</si>
  <si>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</si>
  <si>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</si>
  <si>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</si>
  <si>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</si>
  <si>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</si>
  <si>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</si>
  <si>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</si>
  <si>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</si>
  <si>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</si>
  <si>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</si>
  <si>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</si>
  <si>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</si>
  <si>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</si>
  <si>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</si>
  <si>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</si>
  <si>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</si>
  <si>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</si>
  <si>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</si>
  <si>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</si>
  <si>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</si>
  <si>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</si>
  <si>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</si>
  <si>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</si>
  <si>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</si>
  <si>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</si>
  <si>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</si>
  <si>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</si>
  <si>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</si>
  <si>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</si>
  <si>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</si>
  <si>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</si>
  <si>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</si>
  <si>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</si>
  <si>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</si>
  <si>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</si>
  <si>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</si>
  <si>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</si>
  <si>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</si>
  <si>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</si>
  <si>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</si>
  <si>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</si>
  <si>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</si>
  <si>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</si>
  <si>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</si>
  <si>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</si>
  <si>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</si>
  <si>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</si>
  <si>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</si>
  <si>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</si>
  <si>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</si>
  <si>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</si>
  <si>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</si>
  <si>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</si>
  <si>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</si>
  <si>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</si>
  <si>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</si>
  <si>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</si>
  <si>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</si>
  <si>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</si>
  <si>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</si>
  <si>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</si>
  <si>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</si>
  <si>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</si>
  <si>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</si>
  <si>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</si>
  <si>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</si>
  <si>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</si>
  <si>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</si>
  <si>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</si>
  <si>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</si>
  <si>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</si>
  <si>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</si>
  <si>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</si>
  <si>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</si>
  <si>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</si>
  <si>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</si>
  <si>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</si>
  <si>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</si>
  <si>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</si>
  <si>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</si>
  <si>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</si>
  <si>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</si>
  <si>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</si>
  <si>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</si>
  <si>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</si>
  <si>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</si>
  <si>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</si>
  <si>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</si>
  <si>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</si>
  <si>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</si>
  <si>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</si>
  <si>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</si>
  <si>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</si>
  <si>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</si>
  <si>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</si>
  <si>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</si>
  <si>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</si>
  <si>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</si>
  <si>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</si>
  <si>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</si>
  <si>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</si>
  <si>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</si>
  <si>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</si>
  <si>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</si>
  <si>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</si>
  <si>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</si>
  <si>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</si>
  <si>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</si>
  <si>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</si>
  <si>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</si>
  <si>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</si>
  <si>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</si>
  <si>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</si>
  <si>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</si>
  <si>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</si>
  <si>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</si>
  <si>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</si>
  <si>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</si>
  <si>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</si>
  <si>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</si>
  <si>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</si>
  <si>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</si>
  <si>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</si>
  <si>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</si>
  <si>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</si>
  <si>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</si>
  <si>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</si>
  <si>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</si>
  <si>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</si>
  <si>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</si>
  <si>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</si>
  <si>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</si>
  <si>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</si>
  <si>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</si>
  <si>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</si>
  <si>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</si>
  <si>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</si>
  <si>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</si>
  <si>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</si>
  <si>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</si>
  <si>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</si>
  <si>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</si>
  <si>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</si>
  <si>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</si>
  <si>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</si>
  <si>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</si>
  <si>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</si>
  <si>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</si>
  <si>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</si>
  <si>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</si>
  <si>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</si>
  <si>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</si>
  <si>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</si>
  <si>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</si>
  <si>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</si>
  <si>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</si>
  <si>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</si>
  <si>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</si>
  <si>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</si>
  <si>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</si>
  <si>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</si>
  <si>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</si>
  <si>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</si>
  <si>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</si>
  <si>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</si>
  <si>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</si>
  <si>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</si>
  <si>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</si>
  <si>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</si>
  <si>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</si>
  <si>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</si>
  <si>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</si>
  <si>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</si>
  <si>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</si>
  <si>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</si>
  <si>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</si>
  <si>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</si>
  <si>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</si>
  <si>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</si>
  <si>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</si>
  <si>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</si>
  <si>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</si>
  <si>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</si>
  <si>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</si>
  <si>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</si>
  <si>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</si>
  <si>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</si>
  <si>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</si>
  <si>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</si>
  <si>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</si>
  <si>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</si>
  <si>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</si>
  <si>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</si>
  <si>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</si>
  <si>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</si>
  <si>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</si>
  <si>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</si>
  <si>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</si>
  <si>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</si>
  <si>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</si>
  <si>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</si>
  <si>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</si>
  <si>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</si>
  <si>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</si>
  <si>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</si>
  <si>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</si>
  <si>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</si>
  <si>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</si>
  <si>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</si>
  <si>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</si>
  <si>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</si>
  <si>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</si>
  <si>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</si>
  <si>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</si>
  <si>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</si>
  <si>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</si>
  <si>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</si>
  <si>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</si>
  <si>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</si>
  <si>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</si>
  <si>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</si>
  <si>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</si>
  <si>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</si>
  <si>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</si>
  <si>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</si>
  <si>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</si>
  <si>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</si>
  <si>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</si>
  <si>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</si>
  <si>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</si>
  <si>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</si>
  <si>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</si>
  <si>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</si>
  <si>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</si>
  <si>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</si>
  <si>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</si>
  <si>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</si>
  <si>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</si>
  <si>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</si>
  <si>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</si>
  <si>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</si>
  <si>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</si>
  <si>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</si>
  <si>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</si>
  <si>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</si>
  <si>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</si>
  <si>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</si>
  <si>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</si>
  <si>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</si>
  <si>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</si>
  <si>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</si>
  <si>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</si>
  <si>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</si>
  <si>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</si>
  <si>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</si>
  <si>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</si>
  <si>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</si>
  <si>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</si>
  <si>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</si>
  <si>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</si>
  <si>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</si>
  <si>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</si>
  <si>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</si>
  <si>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</si>
  <si>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</si>
  <si>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</si>
  <si>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</si>
  <si>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</si>
  <si>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</si>
  <si>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</si>
  <si>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</si>
  <si>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</si>
  <si>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</si>
  <si>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</si>
  <si>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</si>
  <si>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</si>
  <si>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</si>
  <si>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</si>
  <si>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</si>
  <si>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</si>
  <si>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</si>
  <si>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</si>
  <si>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</si>
  <si>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</si>
  <si>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</si>
  <si>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</si>
  <si>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</si>
  <si>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</si>
  <si>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</si>
  <si>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</si>
  <si>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</si>
  <si>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</si>
  <si>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</si>
  <si>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</si>
  <si>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</si>
  <si>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</si>
  <si>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</si>
  <si>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</si>
  <si>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</si>
  <si>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</si>
  <si>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</si>
  <si>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</si>
  <si>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</si>
  <si>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</si>
  <si>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</si>
  <si>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</si>
  <si>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</si>
  <si>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</si>
  <si>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</si>
  <si>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</si>
  <si>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</si>
  <si>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</si>
  <si>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</si>
  <si>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</si>
  <si>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</si>
  <si>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</si>
  <si>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</si>
  <si>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</si>
  <si>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</si>
  <si>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</si>
  <si>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</si>
  <si>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</si>
  <si>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</si>
  <si>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</si>
  <si>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</si>
  <si>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</si>
  <si>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</si>
  <si>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</si>
  <si>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</si>
  <si>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</si>
  <si>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</si>
  <si>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</si>
  <si>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</si>
  <si>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</si>
  <si>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</si>
  <si>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</si>
  <si>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</si>
  <si>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</si>
  <si>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</si>
  <si>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</si>
  <si>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</si>
  <si>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</si>
  <si>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</si>
  <si>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</si>
  <si>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</si>
  <si>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</si>
  <si>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</si>
  <si>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</si>
  <si>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</si>
  <si>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</si>
  <si>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</si>
  <si>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</si>
  <si>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</si>
  <si>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</si>
  <si>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</si>
  <si>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</si>
  <si>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</si>
  <si>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</si>
  <si>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</si>
  <si>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</si>
  <si>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</si>
  <si>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</si>
  <si>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</si>
  <si>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</si>
  <si>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</si>
  <si>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</si>
  <si>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</si>
  <si>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</si>
  <si>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</si>
  <si>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</si>
  <si>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</si>
  <si>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</si>
  <si>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</si>
  <si>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</si>
  <si>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</si>
  <si>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</si>
  <si>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</si>
  <si>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</si>
  <si>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</si>
  <si>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</si>
  <si>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</si>
  <si>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</si>
  <si>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</si>
  <si>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</si>
  <si>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</si>
  <si>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</si>
  <si>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</si>
  <si>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</si>
  <si>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</si>
  <si>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</si>
  <si>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</si>
  <si>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</si>
  <si>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</si>
  <si>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</si>
  <si>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</si>
  <si>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</si>
  <si>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</si>
  <si>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</si>
  <si>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</si>
  <si>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</si>
  <si>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</si>
  <si>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</si>
  <si>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</si>
  <si>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</si>
  <si>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</si>
  <si>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</si>
  <si>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1680-1720</t>
  </si>
  <si>
    <t>KIMS</t>
  </si>
  <si>
    <t>1225-1245</t>
  </si>
  <si>
    <t>Market Closing Price</t>
  </si>
  <si>
    <t>Part Profit of Rs.100/-</t>
  </si>
  <si>
    <t>715-725</t>
  </si>
  <si>
    <t>820-850</t>
  </si>
  <si>
    <t>4200-4300</t>
  </si>
  <si>
    <t>FILATEX</t>
  </si>
  <si>
    <t>7700-8000</t>
  </si>
  <si>
    <t>HIKAL</t>
  </si>
  <si>
    <t>310-320</t>
  </si>
  <si>
    <t>45-46</t>
  </si>
  <si>
    <t>320-340</t>
  </si>
  <si>
    <t>115-120</t>
  </si>
  <si>
    <t>5400-6000</t>
  </si>
  <si>
    <t>3020-3050</t>
  </si>
  <si>
    <t>120-140</t>
  </si>
  <si>
    <t>3480-3495</t>
  </si>
  <si>
    <t>3600-3650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</si>
  <si>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</si>
  <si>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</si>
  <si>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</si>
  <si>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</si>
  <si>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</si>
  <si>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</si>
  <si>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</si>
  <si>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</si>
  <si>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</si>
  <si>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</si>
  <si>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</si>
  <si>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</si>
  <si>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</si>
  <si>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</si>
  <si>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</si>
  <si>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</si>
  <si>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</si>
  <si>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</si>
  <si>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</si>
  <si>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</si>
  <si>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</si>
  <si>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</si>
  <si>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</si>
  <si>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</si>
  <si>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</si>
  <si>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</si>
  <si>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432-445</t>
  </si>
  <si>
    <t>Profit of Rs.75/-</t>
  </si>
  <si>
    <t>520-530</t>
  </si>
  <si>
    <t>500-520</t>
  </si>
  <si>
    <t>1005-1015</t>
  </si>
  <si>
    <t>1070-1120</t>
  </si>
  <si>
    <t>Profit of Rs.15/-</t>
  </si>
  <si>
    <t>HINDUNILVR NOV FUT</t>
  </si>
  <si>
    <t>2460-2480</t>
  </si>
  <si>
    <t>NIFTY 17850 PE 3 NOV</t>
  </si>
  <si>
    <t>215-225</t>
  </si>
  <si>
    <t>HDFC NOV FUT</t>
  </si>
  <si>
    <t>2940-2960</t>
  </si>
  <si>
    <t>COLPAL NOV FUT</t>
  </si>
  <si>
    <t>1580-1600</t>
  </si>
  <si>
    <t>NIFTY 17950 CE 3 NOV</t>
  </si>
  <si>
    <t xml:space="preserve">BANKNIFTY 39800 CE 3 NOV </t>
  </si>
  <si>
    <t>320-400</t>
  </si>
  <si>
    <t>NIFTY 17900 CE 3 NOV</t>
  </si>
  <si>
    <t>120-150</t>
  </si>
  <si>
    <t>HDFC 2950 CE NOV</t>
  </si>
  <si>
    <t>65-80</t>
  </si>
  <si>
    <t>BANKNIFTY 40000 CE 3 NOV</t>
  </si>
  <si>
    <t>260-350</t>
  </si>
  <si>
    <t>Profit of Rs.13/-</t>
  </si>
  <si>
    <t>Profit of Rs.50/-</t>
  </si>
  <si>
    <t>Loss of Rs.165/-</t>
  </si>
  <si>
    <t>HINDUNILVR 2460 CE NOV</t>
  </si>
  <si>
    <t>55-70</t>
  </si>
  <si>
    <t>NIFTY 18000 PE 3 NOV</t>
  </si>
  <si>
    <t>100-110</t>
  </si>
  <si>
    <t>Profit of Rs.20/-</t>
  </si>
  <si>
    <t>NIFTY 17900 CE 3-NOV</t>
  </si>
  <si>
    <t>40-60</t>
  </si>
  <si>
    <t>Loss of Rs.19/-</t>
  </si>
  <si>
    <t>Profit of Rs.30.5/-</t>
  </si>
  <si>
    <t>Retail Research Technical Calls &amp; Fundamental Performance Report for the month of Nov-2021</t>
  </si>
  <si>
    <t>Loss of Rs.42.50/-</t>
  </si>
  <si>
    <t>NIFTY 17700 PE 25-NOV</t>
  </si>
  <si>
    <t>160-180</t>
  </si>
  <si>
    <t>Profit of Rs.22.5/-</t>
  </si>
  <si>
    <t>SIEMENS NOV FUT</t>
  </si>
  <si>
    <t>2375-2400</t>
  </si>
  <si>
    <t>Loss of Rs.27/-</t>
  </si>
  <si>
    <t>NIFTY NOV FUT</t>
  </si>
  <si>
    <t>Sell</t>
  </si>
  <si>
    <t>17900-17800</t>
  </si>
  <si>
    <t>TOPGAIN FINANCE PRIVATE LIMITED</t>
  </si>
  <si>
    <t>ALPHA LEON ENTERPRISES LLP</t>
  </si>
  <si>
    <t>VIKASWSP</t>
  </si>
  <si>
    <t>Vikas Wsp Ltd</t>
  </si>
  <si>
    <t>Profit of Rs.430/-</t>
  </si>
  <si>
    <t>Loss of Rs.200/-</t>
  </si>
  <si>
    <t>Profit of Rs.13.5/-</t>
  </si>
  <si>
    <t>Profit of Rs.27/-</t>
  </si>
  <si>
    <t>Profit of Rs.23/-</t>
  </si>
  <si>
    <t>1740-1800</t>
  </si>
  <si>
    <t>Profit of Rs.45/-</t>
  </si>
  <si>
    <t>2990-3000</t>
  </si>
  <si>
    <t>3100-3200</t>
  </si>
  <si>
    <t>ICICIBANK NOV FUT</t>
  </si>
  <si>
    <t>794-804</t>
  </si>
  <si>
    <t>Profit of Rs.7/-</t>
  </si>
  <si>
    <t>Profit of Rs.7.5/-</t>
  </si>
  <si>
    <t>2350-2360</t>
  </si>
  <si>
    <t>2420-2480</t>
  </si>
  <si>
    <t>Profit of Rs.8/-</t>
  </si>
  <si>
    <t>MANSI SHARE &amp; STOCK ADVISORS PRIVATE LIMITED</t>
  </si>
  <si>
    <t>RIKHAV SECURITIES LIMITED</t>
  </si>
  <si>
    <t>LIBAS</t>
  </si>
  <si>
    <t>Libas Consu Products Ltd</t>
  </si>
  <si>
    <t>Profit of Rs.85/-</t>
  </si>
  <si>
    <t>50-65</t>
  </si>
  <si>
    <t>Profit of Rs.17/-</t>
  </si>
  <si>
    <t>NIFTY 17900 PE 25-NOV</t>
  </si>
  <si>
    <t>118-122</t>
  </si>
  <si>
    <t>NIFTY 17950 PE 11-NOV</t>
  </si>
  <si>
    <t>105-120</t>
  </si>
  <si>
    <t>Loss of Rs.34.5/-</t>
  </si>
  <si>
    <t>17850-17750</t>
  </si>
  <si>
    <t>ADJIA</t>
  </si>
  <si>
    <t>SHRENI SHARES PRIVATE LIMITED</t>
  </si>
  <si>
    <t>ALEXANDER</t>
  </si>
  <si>
    <t>HEMLATABEN ROHITKUMAR PANDYA</t>
  </si>
  <si>
    <t>CUBIFIN</t>
  </si>
  <si>
    <t>INNOVATIVE</t>
  </si>
  <si>
    <t>INTELSOFT</t>
  </si>
  <si>
    <t>MICRO LOGISTICS INDIA PRIVATE LIMITED</t>
  </si>
  <si>
    <t>NATURAL</t>
  </si>
  <si>
    <t>RAJESHKUMAR RAMESHCHANDRA GUPTA</t>
  </si>
  <si>
    <t>SHYMINV</t>
  </si>
  <si>
    <t>SIPTL</t>
  </si>
  <si>
    <t>LALITKUMARGOPILAL</t>
  </si>
  <si>
    <t>SRESTHA</t>
  </si>
  <si>
    <t>VISAGAR</t>
  </si>
  <si>
    <t>MEGHKUMAR MAHENDRAKUMAR SHAH</t>
  </si>
  <si>
    <t>AKSHAY RAJENDRABHAI OSWALS</t>
  </si>
  <si>
    <t>VLIFE-RE1</t>
  </si>
  <si>
    <t>Vikas Lifecare Limited</t>
  </si>
  <si>
    <t>KOLITA MOHAN</t>
  </si>
  <si>
    <t>PATINT-RE1</t>
  </si>
  <si>
    <t>Patel Integrated Logistic</t>
  </si>
  <si>
    <t>PATEL HOLDINGS LIMITED</t>
  </si>
  <si>
    <t>Profit of Rs.39/-</t>
  </si>
  <si>
    <t>HDFC 2920 CE NOV</t>
  </si>
  <si>
    <t>46-48</t>
  </si>
  <si>
    <t>62-75</t>
  </si>
  <si>
    <t>2020-2040</t>
  </si>
  <si>
    <t>2150-2200</t>
  </si>
  <si>
    <t>HDFCBANK NOV FUT</t>
  </si>
  <si>
    <t>1546-1549</t>
  </si>
  <si>
    <t>1570-1590</t>
  </si>
  <si>
    <t>NIFTY 17900 PE 11-NOV</t>
  </si>
  <si>
    <t>70-100</t>
  </si>
  <si>
    <t>Profit of Rs.24/-</t>
  </si>
  <si>
    <t>Loss of Rs.16/-</t>
  </si>
  <si>
    <t>AURUM</t>
  </si>
  <si>
    <t>SWARNIM COMMOSALE PVT LTD</t>
  </si>
  <si>
    <t>BCLENTERPR</t>
  </si>
  <si>
    <t>SUDEEP LUNIA (HUF)</t>
  </si>
  <si>
    <t>YAAMA KEDAR NERURKAR</t>
  </si>
  <si>
    <t>SUMANCHEPURI</t>
  </si>
  <si>
    <t>DDIL</t>
  </si>
  <si>
    <t>JYOTI JAYANTI KOTECHA</t>
  </si>
  <si>
    <t>DHANVARSHA</t>
  </si>
  <si>
    <t>NISHCHAYA TRADINGS PRIVATE LIMITED</t>
  </si>
  <si>
    <t>HKG</t>
  </si>
  <si>
    <t>PAYAL PROPERTIES PVT LTD</t>
  </si>
  <si>
    <t>ICLORGANIC</t>
  </si>
  <si>
    <t>TARA CHAND</t>
  </si>
  <si>
    <t>KUNWAR'S CONSULTANCY PRIVATE LIMITED</t>
  </si>
  <si>
    <t>VISHWAMURTE TRAD INVEST PE LTD</t>
  </si>
  <si>
    <t>MAYUKH</t>
  </si>
  <si>
    <t>MEHTA MANISHKUMAR INDRAVADAN</t>
  </si>
  <si>
    <t>SHEETAL</t>
  </si>
  <si>
    <t>SANKARAN G</t>
  </si>
  <si>
    <t>KAMLESH B MEHTA HUF</t>
  </si>
  <si>
    <t>ANITAMADANJADHAO</t>
  </si>
  <si>
    <t>ANKIT RAJENDRAKUMAR CHOUDHARY</t>
  </si>
  <si>
    <t>RVB BUSINESS CONSULTANCY SERVICES LLP</t>
  </si>
  <si>
    <t>STURDY</t>
  </si>
  <si>
    <t>PUNJAB NATIONAL BANK</t>
  </si>
  <si>
    <t>Apl Apollo Tubes Ltd</t>
  </si>
  <si>
    <t>DSP MUTUAL FUND</t>
  </si>
  <si>
    <t>AURUM PROPTECH LIMITED</t>
  </si>
  <si>
    <t>VORA FINANCIAL SERVICES PVT LTD</t>
  </si>
  <si>
    <t>SILLYMONKS</t>
  </si>
  <si>
    <t>Silly Monks Entertain Ltd</t>
  </si>
  <si>
    <t>GAURAV DOSHI</t>
  </si>
  <si>
    <t>MANORAMA  JAIN</t>
  </si>
  <si>
    <t>RAHUL GUPTA</t>
  </si>
  <si>
    <t>APL INFRASTRUCTURE PVT. LTD.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</si>
</sst>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2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3" borderId="0" xfId="0" applyFont="1" applyFill="1" applyAlignment="1"/>
    <xf numFmtId="165" fontId="35" fillId="12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4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36" fillId="2" borderId="15" xfId="0" applyFont="1" applyFill="1" applyBorder="1"/>
    <xf numFmtId="165" fontId="35" fillId="12" borderId="23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15" fontId="1" fillId="14" borderId="1" xfId="0" applyNumberFormat="1" applyFont="1" applyFill="1" applyBorder="1" applyAlignment="1">
      <alignment horizontal="center" vertical="center"/>
    </xf>
    <xf numFmtId="0" fontId="36" fillId="16" borderId="15" xfId="0" applyFont="1" applyFill="1" applyBorder="1" applyAlignment="1">
      <alignment horizontal="center" vertical="center"/>
    </xf>
    <xf numFmtId="43" fontId="36" fillId="17" borderId="15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65" fontId="35" fillId="18" borderId="21" xfId="0" applyNumberFormat="1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5" fillId="12" borderId="24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36" fillId="16" borderId="24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35" fillId="18" borderId="23" xfId="0" applyNumberFormat="1" applyFont="1" applyFill="1" applyBorder="1" applyAlignment="1">
      <alignment horizontal="center" vertical="center"/>
    </xf>
    <xf numFmtId="166" fontId="35" fillId="18" borderId="23" xfId="0" applyNumberFormat="1" applyFont="1" applyFill="1" applyBorder="1" applyAlignment="1">
      <alignment horizontal="center" vertical="center"/>
    </xf>
    <xf numFmtId="0" fontId="35" fillId="18" borderId="23" xfId="0" applyFont="1" applyFill="1" applyBorder="1" applyAlignment="1">
      <alignment horizontal="left"/>
    </xf>
    <xf numFmtId="0" fontId="35" fillId="18" borderId="23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9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1" fontId="35" fillId="12" borderId="21" xfId="0" applyNumberFormat="1" applyFont="1" applyFill="1" applyBorder="1" applyAlignment="1">
      <alignment horizontal="center" vertical="center"/>
    </xf>
    <xf numFmtId="2" fontId="36" fillId="12" borderId="21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6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6" fontId="35" fillId="11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6" fontId="35" fillId="11" borderId="28" xfId="0" applyNumberFormat="1" applyFont="1" applyFill="1" applyBorder="1" applyAlignment="1">
      <alignment horizontal="center" vertical="center"/>
    </xf>
    <xf numFmtId="0" fontId="43" fillId="20" borderId="24" xfId="0" applyFont="1" applyFill="1" applyBorder="1" applyAlignment="1"/>
    <xf numFmtId="0" fontId="35" fillId="11" borderId="29" xfId="0" applyFont="1" applyFill="1" applyBorder="1" applyAlignment="1">
      <alignment horizontal="center" vertical="center"/>
    </xf>
    <xf numFmtId="0" fontId="35" fillId="11" borderId="24" xfId="0" applyFont="1" applyFill="1" applyBorder="1" applyAlignment="1">
      <alignment horizontal="center" vertical="center"/>
    </xf>
    <xf numFmtId="0" fontId="36" fillId="11" borderId="24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165" fontId="35" fillId="22" borderId="1" xfId="0" applyNumberFormat="1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top"/>
    </xf>
    <xf numFmtId="0" fontId="36" fillId="23" borderId="1" xfId="0" applyFont="1" applyFill="1" applyBorder="1" applyAlignment="1">
      <alignment horizontal="center" vertical="center"/>
    </xf>
    <xf numFmtId="2" fontId="36" fillId="23" borderId="1" xfId="0" applyNumberFormat="1" applyFont="1" applyFill="1" applyBorder="1" applyAlignment="1">
      <alignment horizontal="center" vertical="center"/>
    </xf>
    <xf numFmtId="10" fontId="36" fillId="23" borderId="1" xfId="0" applyNumberFormat="1" applyFont="1" applyFill="1" applyBorder="1" applyAlignment="1">
      <alignment horizontal="center" vertical="center" wrapText="1"/>
    </xf>
    <xf numFmtId="16" fontId="36" fillId="23" borderId="1" xfId="0" applyNumberFormat="1" applyFont="1" applyFill="1" applyBorder="1" applyAlignment="1">
      <alignment horizontal="center" vertical="center"/>
    </xf>
    <xf numFmtId="0" fontId="35" fillId="24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165" fontId="35" fillId="24" borderId="1" xfId="0" applyNumberFormat="1" applyFont="1" applyFill="1" applyBorder="1" applyAlignment="1">
      <alignment horizontal="center" vertical="center"/>
    </xf>
    <xf numFmtId="15" fontId="1" fillId="24" borderId="1" xfId="0" applyNumberFormat="1" applyFont="1" applyFill="1" applyBorder="1" applyAlignment="1">
      <alignment horizontal="center" vertical="center"/>
    </xf>
    <xf numFmtId="0" fontId="36" fillId="24" borderId="1" xfId="0" applyFont="1" applyFill="1" applyBorder="1"/>
    <xf numFmtId="43" fontId="35" fillId="24" borderId="1" xfId="0" applyNumberFormat="1" applyFont="1" applyFill="1" applyBorder="1" applyAlignment="1">
      <alignment horizontal="center" vertical="top"/>
    </xf>
    <xf numFmtId="0" fontId="35" fillId="24" borderId="1" xfId="0" applyFont="1" applyFill="1" applyBorder="1" applyAlignment="1">
      <alignment horizontal="center" vertical="top"/>
    </xf>
    <xf numFmtId="0" fontId="35" fillId="18" borderId="3" xfId="0" applyFont="1" applyFill="1" applyBorder="1" applyAlignment="1">
      <alignment horizontal="center" vertical="center"/>
    </xf>
    <xf numFmtId="166" fontId="35" fillId="18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8" borderId="26" xfId="0" applyFont="1" applyFill="1" applyBorder="1" applyAlignment="1">
      <alignment horizontal="center" vertical="center"/>
    </xf>
    <xf numFmtId="0" fontId="35" fillId="18" borderId="21" xfId="0" applyFont="1" applyFill="1" applyBorder="1" applyAlignment="1">
      <alignment horizontal="center" vertical="center"/>
    </xf>
    <xf numFmtId="0" fontId="36" fillId="18" borderId="21" xfId="0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43" fontId="36" fillId="26" borderId="21" xfId="0" applyNumberFormat="1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0" fontId="35" fillId="24" borderId="3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6" fontId="35" fillId="24" borderId="25" xfId="0" applyNumberFormat="1" applyFont="1" applyFill="1" applyBorder="1" applyAlignment="1">
      <alignment horizontal="center" vertical="center"/>
    </xf>
    <xf numFmtId="0" fontId="35" fillId="24" borderId="21" xfId="0" applyFont="1" applyFill="1" applyBorder="1"/>
    <xf numFmtId="0" fontId="35" fillId="24" borderId="24" xfId="0" applyFont="1" applyFill="1" applyBorder="1" applyAlignment="1">
      <alignment horizontal="center" vertical="center"/>
    </xf>
    <xf numFmtId="0" fontId="35" fillId="24" borderId="21" xfId="0" applyFont="1" applyFill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0" fontId="36" fillId="23" borderId="21" xfId="0" applyFont="1" applyFill="1" applyBorder="1" applyAlignment="1">
      <alignment horizontal="center" vertical="center"/>
    </xf>
    <xf numFmtId="2" fontId="36" fillId="23" borderId="21" xfId="0" applyNumberFormat="1" applyFont="1" applyFill="1" applyBorder="1" applyAlignment="1">
      <alignment horizontal="center" vertical="center"/>
    </xf>
    <xf numFmtId="43" fontId="36" fillId="27" borderId="21" xfId="0" applyNumberFormat="1" applyFont="1" applyFill="1" applyBorder="1" applyAlignment="1">
      <alignment horizontal="center" vertical="center"/>
    </xf>
    <xf numFmtId="165" fontId="35" fillId="24" borderId="21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5" fontId="35" fillId="20" borderId="2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5" fillId="11" borderId="21" xfId="0" applyFont="1" applyFill="1" applyBorder="1"/>
    <xf numFmtId="1" fontId="1" fillId="28" borderId="1" xfId="0" applyNumberFormat="1" applyFont="1" applyFill="1" applyBorder="1" applyAlignment="1">
      <alignment horizontal="center" vertical="center" wrapText="1"/>
    </xf>
    <xf numFmtId="168" fontId="1" fillId="28" borderId="1" xfId="0" applyNumberFormat="1" applyFont="1" applyFill="1" applyBorder="1" applyAlignment="1">
      <alignment horizontal="center" vertical="center"/>
    </xf>
    <xf numFmtId="168" fontId="1" fillId="28" borderId="1" xfId="0" applyNumberFormat="1" applyFont="1" applyFill="1" applyBorder="1" applyAlignment="1">
      <alignment horizontal="left"/>
    </xf>
    <xf numFmtId="0" fontId="1" fillId="29" borderId="1" xfId="0" applyFont="1" applyFill="1" applyBorder="1" applyAlignment="1">
      <alignment horizontal="center"/>
    </xf>
    <xf numFmtId="2" fontId="1" fillId="29" borderId="1" xfId="0" applyNumberFormat="1" applyFont="1" applyFill="1" applyBorder="1" applyAlignment="1">
      <alignment horizontal="center" vertical="center"/>
    </xf>
    <xf numFmtId="2" fontId="1" fillId="29" borderId="1" xfId="0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165" fontId="35" fillId="13" borderId="21" xfId="0" applyNumberFormat="1" applyFont="1" applyFill="1" applyBorder="1" applyAlignment="1">
      <alignment horizontal="center" vertic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24" borderId="5" xfId="0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6" fontId="35" fillId="24" borderId="31" xfId="0" applyNumberFormat="1" applyFont="1" applyFill="1" applyBorder="1" applyAlignment="1">
      <alignment horizontal="center" vertical="center"/>
    </xf>
    <xf numFmtId="0" fontId="43" fillId="22" borderId="23" xfId="0" applyFont="1" applyFill="1" applyBorder="1" applyAlignment="1"/>
    <xf numFmtId="0" fontId="35" fillId="24" borderId="32" xfId="0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center" vertical="center"/>
    </xf>
    <xf numFmtId="0" fontId="36" fillId="24" borderId="23" xfId="0" applyFont="1" applyFill="1" applyBorder="1" applyAlignment="1">
      <alignment horizontal="center" vertical="center"/>
    </xf>
    <xf numFmtId="0" fontId="36" fillId="23" borderId="23" xfId="0" applyFont="1" applyFill="1" applyBorder="1" applyAlignment="1">
      <alignment horizontal="center" vertical="center"/>
    </xf>
    <xf numFmtId="2" fontId="36" fillId="23" borderId="23" xfId="0" applyNumberFormat="1" applyFont="1" applyFill="1" applyBorder="1" applyAlignment="1">
      <alignment horizontal="center" vertical="center"/>
    </xf>
    <xf numFmtId="43" fontId="36" fillId="27" borderId="23" xfId="0" applyNumberFormat="1" applyFont="1" applyFill="1" applyBorder="1" applyAlignment="1">
      <alignment horizontal="center" vertical="center"/>
    </xf>
    <xf numFmtId="165" fontId="35" fillId="24" borderId="23" xfId="0" applyNumberFormat="1" applyFont="1" applyFill="1" applyBorder="1" applyAlignment="1">
      <alignment horizontal="center" vertical="center"/>
    </xf>
    <xf numFmtId="16" fontId="37" fillId="16" borderId="24" xfId="0" applyNumberFormat="1" applyFont="1" applyFill="1" applyBorder="1" applyAlignment="1">
      <alignment horizontal="center" vertical="center"/>
    </xf>
    <xf numFmtId="166" fontId="35" fillId="12" borderId="28" xfId="0" applyNumberFormat="1" applyFont="1" applyFill="1" applyBorder="1" applyAlignment="1">
      <alignment horizontal="center" vertical="center"/>
    </xf>
    <xf numFmtId="0" fontId="43" fillId="13" borderId="24" xfId="0" applyFont="1" applyFill="1" applyBorder="1" applyAlignment="1"/>
    <xf numFmtId="0" fontId="35" fillId="12" borderId="29" xfId="0" applyFont="1" applyFill="1" applyBorder="1" applyAlignment="1">
      <alignment horizontal="center" vertical="center"/>
    </xf>
    <xf numFmtId="2" fontId="36" fillId="16" borderId="24" xfId="0" applyNumberFormat="1" applyFont="1" applyFill="1" applyBorder="1" applyAlignment="1">
      <alignment horizontal="center" vertical="center"/>
    </xf>
    <xf numFmtId="16" fontId="36" fillId="16" borderId="24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2" xfId="0" applyFont="1" applyFill="1" applyBorder="1"/>
    <xf numFmtId="0" fontId="35" fillId="2" borderId="2" xfId="0" applyFont="1" applyFill="1" applyBorder="1"/>
    <xf numFmtId="0" fontId="35" fillId="2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2" fontId="36" fillId="2" borderId="33" xfId="0" applyNumberFormat="1" applyFont="1" applyFill="1" applyBorder="1" applyAlignment="1">
      <alignment horizontal="center" vertical="center"/>
    </xf>
    <xf numFmtId="2" fontId="36" fillId="2" borderId="30" xfId="0" applyNumberFormat="1" applyFont="1" applyFill="1" applyBorder="1" applyAlignment="1">
      <alignment horizontal="center" vertical="center"/>
    </xf>
    <xf numFmtId="0" fontId="36" fillId="2" borderId="21" xfId="0" applyFont="1" applyFill="1" applyBorder="1"/>
    <xf numFmtId="0" fontId="35" fillId="2" borderId="21" xfId="0" applyFont="1" applyFill="1" applyBorder="1"/>
    <xf numFmtId="43" fontId="36" fillId="2" borderId="21" xfId="0" applyNumberFormat="1" applyFont="1" applyFill="1" applyBorder="1" applyAlignment="1">
      <alignment horizontal="center" vertical="center"/>
    </xf>
    <xf numFmtId="16" fontId="36" fillId="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166" fontId="35" fillId="24" borderId="21" xfId="0" applyNumberFormat="1" applyFont="1" applyFill="1" applyBorder="1" applyAlignment="1">
      <alignment horizontal="center" vertical="center"/>
    </xf>
    <xf numFmtId="0" fontId="43" fillId="22" borderId="21" xfId="0" applyFont="1" applyFill="1" applyBorder="1" applyAlignment="1"/>
    <xf numFmtId="0" fontId="36" fillId="24" borderId="24" xfId="0" applyFont="1" applyFill="1" applyBorder="1" applyAlignment="1">
      <alignment horizontal="center" vertical="center"/>
    </xf>
    <xf numFmtId="2" fontId="36" fillId="24" borderId="21" xfId="0" applyNumberFormat="1" applyFont="1" applyFill="1" applyBorder="1" applyAlignment="1">
      <alignment horizontal="center" vertical="center"/>
    </xf>
    <xf numFmtId="167" fontId="36" fillId="24" borderId="21" xfId="0" applyNumberFormat="1" applyFont="1" applyFill="1" applyBorder="1" applyAlignment="1">
      <alignment horizontal="center" vertical="center"/>
    </xf>
    <xf numFmtId="43" fontId="36" fillId="23" borderId="21" xfId="0" applyNumberFormat="1" applyFont="1" applyFill="1" applyBorder="1" applyAlignment="1">
      <alignment horizontal="center" vertical="center"/>
    </xf>
    <xf numFmtId="16" fontId="36" fillId="24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5" fillId="24" borderId="26" xfId="0" applyFont="1" applyFill="1" applyBorder="1" applyAlignment="1">
      <alignment horizontal="center" vertical="center"/>
    </xf>
    <xf numFmtId="0" fontId="36" fillId="11" borderId="21" xfId="0" applyFont="1" applyFill="1" applyBorder="1"/>
    <xf numFmtId="0" fontId="35" fillId="2" borderId="21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2" borderId="34" xfId="0" applyFont="1" applyFill="1" applyBorder="1" applyAlignment="1">
      <alignment horizontal="center" vertical="center"/>
    </xf>
    <xf numFmtId="0" fontId="35" fillId="2" borderId="35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204</xdr:row>
      <xdr:rowOff>123825</xdr:rowOff>
    </xdr:from>
    <xdr:to>
      <xdr:col>4</xdr:col>
      <xdr:colOff>304800</xdr:colOff>
      <xdr:row>209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511</xdr:row>
      <xdr:rowOff>0</xdr:rowOff>
    </xdr:from>
    <xdr:to>
      <xdr:col>12</xdr:col>
      <xdr:colOff>331694</xdr:colOff>
      <xdr:row>515</xdr:row>
      <xdr:rowOff>78441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479613</xdr:colOff>
      <xdr:row>511</xdr:row>
      <xdr:rowOff>6722</xdr:rowOff>
    </xdr:from>
    <xdr:to>
      <xdr:col>3</xdr:col>
      <xdr:colOff>759760</xdr:colOff>
      <xdr:row>514</xdr:row>
      <xdr:rowOff>97489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9613" y="80901987"/>
          <a:ext cx="2566147" cy="561414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44512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E17" sqref="E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44512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15" t="s">
        <v>16</v>
      </c>
      <c r="B9" s="517" t="s">
        <v>17</v>
      </c>
      <c r="C9" s="517" t="s">
        <v>18</v>
      </c>
      <c r="D9" s="517" t="s">
        <v>19</v>
      </c>
      <c r="E9" s="26" t="s">
        <v>20</v>
      </c>
      <c r="F9" s="26" t="s">
        <v>21</v>
      </c>
      <c r="G9" s="512" t="s">
        <v>22</v>
      </c>
      <c r="H9" s="513"/>
      <c r="I9" s="514"/>
      <c r="J9" s="512" t="s">
        <v>23</v>
      </c>
      <c r="K9" s="513"/>
      <c r="L9" s="514"/>
      <c r="M9" s="26"/>
      <c r="N9" s="27"/>
      <c r="O9" s="27"/>
      <c r="P9" s="27"/>
    </row>
    <row r="10" spans="1:16" ht="59.25" customHeight="1">
      <c r="A10" s="516"/>
      <c r="B10" s="518"/>
      <c r="C10" s="518"/>
      <c r="D10" s="51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44525</v>
      </c>
      <c r="E11" s="35">
        <v>38686.1</v>
      </c>
      <c r="F11" s="35">
        <v>38724.35</v>
      </c>
      <c r="G11" s="36">
        <v>38404.699999999997</v>
      </c>
      <c r="H11" s="36">
        <v>38123.299999999996</v>
      </c>
      <c r="I11" s="36">
        <v>37803.649999999994</v>
      </c>
      <c r="J11" s="36">
        <v>39005.75</v>
      </c>
      <c r="K11" s="36">
        <v>39325.400000000009</v>
      </c>
      <c r="L11" s="36">
        <v>39606.800000000003</v>
      </c>
      <c r="M11" s="37">
        <v>39044</v>
      </c>
      <c r="N11" s="37">
        <v>38442.949999999997</v>
      </c>
      <c r="O11" s="38">
        <v>2392400</v>
      </c>
      <c r="P11" s="39">
        <v>4.6933461698356785E-2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44525</v>
      </c>
      <c r="E12" s="40">
        <v>17896.849999999999</v>
      </c>
      <c r="F12" s="40">
        <v>17896.316666666666</v>
      </c>
      <c r="G12" s="41">
        <v>17807.633333333331</v>
      </c>
      <c r="H12" s="41">
        <v>17718.416666666664</v>
      </c>
      <c r="I12" s="41">
        <v>17629.73333333333</v>
      </c>
      <c r="J12" s="41">
        <v>17985.533333333333</v>
      </c>
      <c r="K12" s="41">
        <v>18074.216666666667</v>
      </c>
      <c r="L12" s="41">
        <v>18163.433333333334</v>
      </c>
      <c r="M12" s="31">
        <v>17985</v>
      </c>
      <c r="N12" s="31">
        <v>17807.099999999999</v>
      </c>
      <c r="O12" s="42">
        <v>11962650</v>
      </c>
      <c r="P12" s="43">
        <v>4.8964201942258367E-2</v>
      </c>
    </row>
    <row r="13" spans="1:16" ht="12.75" customHeight="1">
      <c r="A13" s="31">
        <v>3</v>
      </c>
      <c r="B13" s="32" t="s">
        <v>35</v>
      </c>
      <c r="C13" s="33" t="s">
        <v>851</v>
      </c>
      <c r="D13" s="34">
        <v>44530</v>
      </c>
      <c r="E13" s="40">
        <v>18819.95</v>
      </c>
      <c r="F13" s="40">
        <v>18806.716666666667</v>
      </c>
      <c r="G13" s="41">
        <v>18713.383333333335</v>
      </c>
      <c r="H13" s="41">
        <v>18606.816666666669</v>
      </c>
      <c r="I13" s="41">
        <v>18513.483333333337</v>
      </c>
      <c r="J13" s="41">
        <v>18913.283333333333</v>
      </c>
      <c r="K13" s="41">
        <v>19006.616666666661</v>
      </c>
      <c r="L13" s="41">
        <v>19113.183333333331</v>
      </c>
      <c r="M13" s="31">
        <v>18900.05</v>
      </c>
      <c r="N13" s="31">
        <v>18700.150000000001</v>
      </c>
      <c r="O13" s="42">
        <v>2680</v>
      </c>
      <c r="P13" s="43">
        <v>0.97058823529411764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44525</v>
      </c>
      <c r="E14" s="40">
        <v>940.25</v>
      </c>
      <c r="F14" s="40">
        <v>942.08333333333337</v>
      </c>
      <c r="G14" s="41">
        <v>922.16666666666674</v>
      </c>
      <c r="H14" s="41">
        <v>904.08333333333337</v>
      </c>
      <c r="I14" s="41">
        <v>884.16666666666674</v>
      </c>
      <c r="J14" s="41">
        <v>960.16666666666674</v>
      </c>
      <c r="K14" s="41">
        <v>980.08333333333348</v>
      </c>
      <c r="L14" s="41">
        <v>998.16666666666674</v>
      </c>
      <c r="M14" s="31">
        <v>962</v>
      </c>
      <c r="N14" s="31">
        <v>924</v>
      </c>
      <c r="O14" s="42">
        <v>3981400</v>
      </c>
      <c r="P14" s="43">
        <v>1.1226252158894647E-2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44525</v>
      </c>
      <c r="E15" s="40">
        <v>20068.25</v>
      </c>
      <c r="F15" s="40">
        <v>20084.866666666665</v>
      </c>
      <c r="G15" s="41">
        <v>19969.783333333329</v>
      </c>
      <c r="H15" s="41">
        <v>19871.316666666666</v>
      </c>
      <c r="I15" s="41">
        <v>19756.23333333333</v>
      </c>
      <c r="J15" s="41">
        <v>20183.333333333328</v>
      </c>
      <c r="K15" s="41">
        <v>20298.416666666664</v>
      </c>
      <c r="L15" s="41">
        <v>20396.883333333328</v>
      </c>
      <c r="M15" s="31">
        <v>20199.95</v>
      </c>
      <c r="N15" s="31">
        <v>19986.400000000001</v>
      </c>
      <c r="O15" s="42">
        <v>35625</v>
      </c>
      <c r="P15" s="43">
        <v>1.4234875444839857E-2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44525</v>
      </c>
      <c r="E16" s="40">
        <v>301.75</v>
      </c>
      <c r="F16" s="40">
        <v>303</v>
      </c>
      <c r="G16" s="41">
        <v>297.60000000000002</v>
      </c>
      <c r="H16" s="41">
        <v>293.45000000000005</v>
      </c>
      <c r="I16" s="41">
        <v>288.05000000000007</v>
      </c>
      <c r="J16" s="41">
        <v>307.14999999999998</v>
      </c>
      <c r="K16" s="41">
        <v>312.54999999999995</v>
      </c>
      <c r="L16" s="41">
        <v>316.69999999999993</v>
      </c>
      <c r="M16" s="31">
        <v>308.39999999999998</v>
      </c>
      <c r="N16" s="31">
        <v>298.85000000000002</v>
      </c>
      <c r="O16" s="42">
        <v>9989200</v>
      </c>
      <c r="P16" s="43">
        <v>-2.0897043832823651E-2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44525</v>
      </c>
      <c r="E17" s="40">
        <v>2560.5</v>
      </c>
      <c r="F17" s="40">
        <v>2551.0166666666669</v>
      </c>
      <c r="G17" s="41">
        <v>2537.1833333333338</v>
      </c>
      <c r="H17" s="41">
        <v>2513.8666666666668</v>
      </c>
      <c r="I17" s="41">
        <v>2500.0333333333338</v>
      </c>
      <c r="J17" s="41">
        <v>2574.3333333333339</v>
      </c>
      <c r="K17" s="41">
        <v>2588.166666666667</v>
      </c>
      <c r="L17" s="41">
        <v>2611.483333333334</v>
      </c>
      <c r="M17" s="31">
        <v>2564.85</v>
      </c>
      <c r="N17" s="31">
        <v>2527.6999999999998</v>
      </c>
      <c r="O17" s="42">
        <v>2283750</v>
      </c>
      <c r="P17" s="43">
        <v>-1.3179215728637788E-2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44525</v>
      </c>
      <c r="E18" s="40">
        <v>1666.75</v>
      </c>
      <c r="F18" s="40">
        <v>1671.05</v>
      </c>
      <c r="G18" s="41">
        <v>1637.3</v>
      </c>
      <c r="H18" s="41">
        <v>1607.85</v>
      </c>
      <c r="I18" s="41">
        <v>1574.1</v>
      </c>
      <c r="J18" s="41">
        <v>1700.5</v>
      </c>
      <c r="K18" s="41">
        <v>1734.25</v>
      </c>
      <c r="L18" s="41">
        <v>1763.7</v>
      </c>
      <c r="M18" s="31">
        <v>1704.8</v>
      </c>
      <c r="N18" s="31">
        <v>1641.6</v>
      </c>
      <c r="O18" s="42">
        <v>23232000</v>
      </c>
      <c r="P18" s="43">
        <v>-2.5380710659898477E-2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44525</v>
      </c>
      <c r="E19" s="40">
        <v>736.3</v>
      </c>
      <c r="F19" s="40">
        <v>736</v>
      </c>
      <c r="G19" s="41">
        <v>729.3</v>
      </c>
      <c r="H19" s="41">
        <v>722.3</v>
      </c>
      <c r="I19" s="41">
        <v>715.59999999999991</v>
      </c>
      <c r="J19" s="41">
        <v>743</v>
      </c>
      <c r="K19" s="41">
        <v>749.7</v>
      </c>
      <c r="L19" s="41">
        <v>756.7</v>
      </c>
      <c r="M19" s="31">
        <v>742.7</v>
      </c>
      <c r="N19" s="31">
        <v>729</v>
      </c>
      <c r="O19" s="42">
        <v>94733750</v>
      </c>
      <c r="P19" s="43">
        <v>-3.8512092534174554E-3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44525</v>
      </c>
      <c r="E20" s="40">
        <v>3545</v>
      </c>
      <c r="F20" s="40">
        <v>3541.7833333333333</v>
      </c>
      <c r="G20" s="41">
        <v>3503.2166666666667</v>
      </c>
      <c r="H20" s="41">
        <v>3461.4333333333334</v>
      </c>
      <c r="I20" s="41">
        <v>3422.8666666666668</v>
      </c>
      <c r="J20" s="41">
        <v>3583.5666666666666</v>
      </c>
      <c r="K20" s="41">
        <v>3622.1333333333332</v>
      </c>
      <c r="L20" s="41">
        <v>3663.9166666666665</v>
      </c>
      <c r="M20" s="31">
        <v>3580.35</v>
      </c>
      <c r="N20" s="31">
        <v>3500</v>
      </c>
      <c r="O20" s="42">
        <v>615400</v>
      </c>
      <c r="P20" s="43">
        <v>3.151190077103587E-2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44525</v>
      </c>
      <c r="E21" s="40">
        <v>696.35</v>
      </c>
      <c r="F21" s="40">
        <v>697.56666666666672</v>
      </c>
      <c r="G21" s="41">
        <v>690.18333333333339</v>
      </c>
      <c r="H21" s="41">
        <v>684.01666666666665</v>
      </c>
      <c r="I21" s="41">
        <v>676.63333333333333</v>
      </c>
      <c r="J21" s="41">
        <v>703.73333333333346</v>
      </c>
      <c r="K21" s="41">
        <v>711.1166666666669</v>
      </c>
      <c r="L21" s="41">
        <v>717.28333333333353</v>
      </c>
      <c r="M21" s="31">
        <v>704.95</v>
      </c>
      <c r="N21" s="31">
        <v>691.4</v>
      </c>
      <c r="O21" s="42">
        <v>9870000</v>
      </c>
      <c r="P21" s="43">
        <v>1.2723168479376155E-2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44525</v>
      </c>
      <c r="E22" s="40">
        <v>422.8</v>
      </c>
      <c r="F22" s="40">
        <v>423.09999999999997</v>
      </c>
      <c r="G22" s="41">
        <v>417.89999999999992</v>
      </c>
      <c r="H22" s="41">
        <v>412.99999999999994</v>
      </c>
      <c r="I22" s="41">
        <v>407.7999999999999</v>
      </c>
      <c r="J22" s="41">
        <v>427.99999999999994</v>
      </c>
      <c r="K22" s="41">
        <v>433.2</v>
      </c>
      <c r="L22" s="41">
        <v>438.09999999999997</v>
      </c>
      <c r="M22" s="31">
        <v>428.3</v>
      </c>
      <c r="N22" s="31">
        <v>418.2</v>
      </c>
      <c r="O22" s="42">
        <v>11986500</v>
      </c>
      <c r="P22" s="43">
        <v>-1.4308622178364377E-2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44525</v>
      </c>
      <c r="E23" s="40">
        <v>769.85</v>
      </c>
      <c r="F23" s="40">
        <v>771.68333333333339</v>
      </c>
      <c r="G23" s="41">
        <v>757.36666666666679</v>
      </c>
      <c r="H23" s="41">
        <v>744.88333333333344</v>
      </c>
      <c r="I23" s="41">
        <v>730.56666666666683</v>
      </c>
      <c r="J23" s="41">
        <v>784.16666666666674</v>
      </c>
      <c r="K23" s="41">
        <v>798.48333333333335</v>
      </c>
      <c r="L23" s="41">
        <v>810.9666666666667</v>
      </c>
      <c r="M23" s="31">
        <v>786</v>
      </c>
      <c r="N23" s="31">
        <v>759.2</v>
      </c>
      <c r="O23" s="42">
        <v>2447600</v>
      </c>
      <c r="P23" s="43">
        <v>7.1394178157145979E-2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44525</v>
      </c>
      <c r="E24" s="40">
        <v>4570.2</v>
      </c>
      <c r="F24" s="40">
        <v>4609.2666666666664</v>
      </c>
      <c r="G24" s="41">
        <v>4490.8833333333332</v>
      </c>
      <c r="H24" s="41">
        <v>4411.5666666666666</v>
      </c>
      <c r="I24" s="41">
        <v>4293.1833333333334</v>
      </c>
      <c r="J24" s="41">
        <v>4688.583333333333</v>
      </c>
      <c r="K24" s="41">
        <v>4806.9666666666662</v>
      </c>
      <c r="L24" s="41">
        <v>4886.2833333333328</v>
      </c>
      <c r="M24" s="31">
        <v>4727.6499999999996</v>
      </c>
      <c r="N24" s="31">
        <v>4529.95</v>
      </c>
      <c r="O24" s="42">
        <v>2142875</v>
      </c>
      <c r="P24" s="43">
        <v>-8.2673373287671229E-2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44525</v>
      </c>
      <c r="E25" s="40">
        <v>232.65</v>
      </c>
      <c r="F25" s="40">
        <v>233.2833333333333</v>
      </c>
      <c r="G25" s="41">
        <v>229.56666666666661</v>
      </c>
      <c r="H25" s="41">
        <v>226.48333333333329</v>
      </c>
      <c r="I25" s="41">
        <v>222.76666666666659</v>
      </c>
      <c r="J25" s="41">
        <v>236.36666666666662</v>
      </c>
      <c r="K25" s="41">
        <v>240.08333333333331</v>
      </c>
      <c r="L25" s="41">
        <v>243.16666666666663</v>
      </c>
      <c r="M25" s="31">
        <v>237</v>
      </c>
      <c r="N25" s="31">
        <v>230.2</v>
      </c>
      <c r="O25" s="42">
        <v>12955000</v>
      </c>
      <c r="P25" s="43">
        <v>-2.0601020601020602E-2</v>
      </c>
    </row>
    <row r="26" spans="1:16" ht="12.75" customHeight="1">
      <c r="A26" s="31">
        <v>16</v>
      </c>
      <c r="B26" s="324" t="s">
        <v>49</v>
      </c>
      <c r="C26" s="33" t="s">
        <v>55</v>
      </c>
      <c r="D26" s="34">
        <v>44525</v>
      </c>
      <c r="E26" s="40">
        <v>146.65</v>
      </c>
      <c r="F26" s="40">
        <v>146.76666666666668</v>
      </c>
      <c r="G26" s="41">
        <v>144.18333333333337</v>
      </c>
      <c r="H26" s="41">
        <v>141.7166666666667</v>
      </c>
      <c r="I26" s="41">
        <v>139.13333333333338</v>
      </c>
      <c r="J26" s="41">
        <v>149.23333333333335</v>
      </c>
      <c r="K26" s="41">
        <v>151.81666666666666</v>
      </c>
      <c r="L26" s="41">
        <v>154.28333333333333</v>
      </c>
      <c r="M26" s="31">
        <v>149.35</v>
      </c>
      <c r="N26" s="31">
        <v>144.30000000000001</v>
      </c>
      <c r="O26" s="42">
        <v>39951000</v>
      </c>
      <c r="P26" s="43">
        <v>-2.3644561750797318E-2</v>
      </c>
    </row>
    <row r="27" spans="1:16" ht="12.75" customHeight="1">
      <c r="A27" s="31">
        <v>17</v>
      </c>
      <c r="B27" s="325" t="s">
        <v>56</v>
      </c>
      <c r="C27" s="33" t="s">
        <v>57</v>
      </c>
      <c r="D27" s="34">
        <v>44525</v>
      </c>
      <c r="E27" s="40">
        <v>3075.25</v>
      </c>
      <c r="F27" s="40">
        <v>3085.0833333333335</v>
      </c>
      <c r="G27" s="41">
        <v>3051.916666666667</v>
      </c>
      <c r="H27" s="41">
        <v>3028.5833333333335</v>
      </c>
      <c r="I27" s="41">
        <v>2995.416666666667</v>
      </c>
      <c r="J27" s="41">
        <v>3108.416666666667</v>
      </c>
      <c r="K27" s="41">
        <v>3141.5833333333339</v>
      </c>
      <c r="L27" s="41">
        <v>3164.916666666667</v>
      </c>
      <c r="M27" s="31">
        <v>3118.25</v>
      </c>
      <c r="N27" s="31">
        <v>3061.75</v>
      </c>
      <c r="O27" s="42">
        <v>3983850</v>
      </c>
      <c r="P27" s="43">
        <v>1.385707741639945E-2</v>
      </c>
    </row>
    <row r="28" spans="1:16" ht="12.75" customHeight="1">
      <c r="A28" s="31">
        <v>18</v>
      </c>
      <c r="B28" s="32" t="s">
        <v>44</v>
      </c>
      <c r="C28" s="33" t="s">
        <v>308</v>
      </c>
      <c r="D28" s="34">
        <v>44525</v>
      </c>
      <c r="E28" s="40">
        <v>2233.25</v>
      </c>
      <c r="F28" s="40">
        <v>2232.9333333333334</v>
      </c>
      <c r="G28" s="41">
        <v>2155.8666666666668</v>
      </c>
      <c r="H28" s="41">
        <v>2078.4833333333336</v>
      </c>
      <c r="I28" s="41">
        <v>2001.416666666667</v>
      </c>
      <c r="J28" s="41">
        <v>2310.3166666666666</v>
      </c>
      <c r="K28" s="41">
        <v>2387.3833333333332</v>
      </c>
      <c r="L28" s="41">
        <v>2464.7666666666664</v>
      </c>
      <c r="M28" s="31">
        <v>2310</v>
      </c>
      <c r="N28" s="31">
        <v>2155.5500000000002</v>
      </c>
      <c r="O28" s="42">
        <v>709500</v>
      </c>
      <c r="P28" s="43">
        <v>-3.0803906836964687E-2</v>
      </c>
    </row>
    <row r="29" spans="1:16" ht="12.75" customHeight="1">
      <c r="A29" s="31">
        <v>19</v>
      </c>
      <c r="B29" s="32" t="s">
        <v>44</v>
      </c>
      <c r="C29" s="33" t="s">
        <v>309</v>
      </c>
      <c r="D29" s="34">
        <v>44525</v>
      </c>
      <c r="E29" s="40">
        <v>8815.7999999999993</v>
      </c>
      <c r="F29" s="40">
        <v>8839.9499999999989</v>
      </c>
      <c r="G29" s="41">
        <v>8745.4499999999971</v>
      </c>
      <c r="H29" s="41">
        <v>8675.0999999999985</v>
      </c>
      <c r="I29" s="41">
        <v>8580.5999999999967</v>
      </c>
      <c r="J29" s="41">
        <v>8910.2999999999975</v>
      </c>
      <c r="K29" s="41">
        <v>9004.8000000000011</v>
      </c>
      <c r="L29" s="41">
        <v>9075.1499999999978</v>
      </c>
      <c r="M29" s="31">
        <v>8934.4500000000007</v>
      </c>
      <c r="N29" s="31">
        <v>8769.6</v>
      </c>
      <c r="O29" s="42">
        <v>39975</v>
      </c>
      <c r="P29" s="43">
        <v>7.8947368421052627E-2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44525</v>
      </c>
      <c r="E30" s="40">
        <v>1202.3499999999999</v>
      </c>
      <c r="F30" s="40">
        <v>1206.0833333333333</v>
      </c>
      <c r="G30" s="41">
        <v>1191.2166666666665</v>
      </c>
      <c r="H30" s="41">
        <v>1180.0833333333333</v>
      </c>
      <c r="I30" s="41">
        <v>1165.2166666666665</v>
      </c>
      <c r="J30" s="41">
        <v>1217.2166666666665</v>
      </c>
      <c r="K30" s="41">
        <v>1232.0833333333333</v>
      </c>
      <c r="L30" s="41">
        <v>1243.2166666666665</v>
      </c>
      <c r="M30" s="31">
        <v>1220.95</v>
      </c>
      <c r="N30" s="31">
        <v>1194.95</v>
      </c>
      <c r="O30" s="42">
        <v>4122000</v>
      </c>
      <c r="P30" s="43">
        <v>-9.8486668268075901E-3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44525</v>
      </c>
      <c r="E31" s="40">
        <v>686</v>
      </c>
      <c r="F31" s="40">
        <v>690.38333333333333</v>
      </c>
      <c r="G31" s="41">
        <v>678.56666666666661</v>
      </c>
      <c r="H31" s="41">
        <v>671.13333333333333</v>
      </c>
      <c r="I31" s="41">
        <v>659.31666666666661</v>
      </c>
      <c r="J31" s="41">
        <v>697.81666666666661</v>
      </c>
      <c r="K31" s="41">
        <v>709.63333333333344</v>
      </c>
      <c r="L31" s="41">
        <v>717.06666666666661</v>
      </c>
      <c r="M31" s="31">
        <v>702.2</v>
      </c>
      <c r="N31" s="31">
        <v>682.95</v>
      </c>
      <c r="O31" s="42">
        <v>16709300</v>
      </c>
      <c r="P31" s="43">
        <v>-8.7119537972787375E-3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44525</v>
      </c>
      <c r="E32" s="40">
        <v>740.25</v>
      </c>
      <c r="F32" s="40">
        <v>741.61666666666667</v>
      </c>
      <c r="G32" s="41">
        <v>734.88333333333333</v>
      </c>
      <c r="H32" s="41">
        <v>729.51666666666665</v>
      </c>
      <c r="I32" s="41">
        <v>722.7833333333333</v>
      </c>
      <c r="J32" s="41">
        <v>746.98333333333335</v>
      </c>
      <c r="K32" s="41">
        <v>753.7166666666667</v>
      </c>
      <c r="L32" s="41">
        <v>759.08333333333337</v>
      </c>
      <c r="M32" s="31">
        <v>748.35</v>
      </c>
      <c r="N32" s="31">
        <v>736.25</v>
      </c>
      <c r="O32" s="42">
        <v>50768400</v>
      </c>
      <c r="P32" s="43">
        <v>6.4947423514297945E-3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44525</v>
      </c>
      <c r="E33" s="40">
        <v>3762.1</v>
      </c>
      <c r="F33" s="40">
        <v>3763.6833333333329</v>
      </c>
      <c r="G33" s="41">
        <v>3730.9666666666658</v>
      </c>
      <c r="H33" s="41">
        <v>3699.833333333333</v>
      </c>
      <c r="I33" s="41">
        <v>3667.1166666666659</v>
      </c>
      <c r="J33" s="41">
        <v>3794.8166666666657</v>
      </c>
      <c r="K33" s="41">
        <v>3827.5333333333328</v>
      </c>
      <c r="L33" s="41">
        <v>3858.6666666666656</v>
      </c>
      <c r="M33" s="31">
        <v>3796.4</v>
      </c>
      <c r="N33" s="31">
        <v>3732.55</v>
      </c>
      <c r="O33" s="42">
        <v>2704000</v>
      </c>
      <c r="P33" s="43">
        <v>-7.3909830007390983E-4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44525</v>
      </c>
      <c r="E34" s="40">
        <v>17900.5</v>
      </c>
      <c r="F34" s="40">
        <v>18034</v>
      </c>
      <c r="G34" s="41">
        <v>17679.25</v>
      </c>
      <c r="H34" s="41">
        <v>17458</v>
      </c>
      <c r="I34" s="41">
        <v>17103.25</v>
      </c>
      <c r="J34" s="41">
        <v>18255.25</v>
      </c>
      <c r="K34" s="41">
        <v>18610</v>
      </c>
      <c r="L34" s="41">
        <v>18831.25</v>
      </c>
      <c r="M34" s="31">
        <v>18388.75</v>
      </c>
      <c r="N34" s="31">
        <v>17812.75</v>
      </c>
      <c r="O34" s="42">
        <v>705475</v>
      </c>
      <c r="P34" s="43">
        <v>3.8952910423033026E-2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44525</v>
      </c>
      <c r="E35" s="40">
        <v>7457.2</v>
      </c>
      <c r="F35" s="40">
        <v>7494.4666666666672</v>
      </c>
      <c r="G35" s="41">
        <v>7376.5833333333339</v>
      </c>
      <c r="H35" s="41">
        <v>7295.9666666666672</v>
      </c>
      <c r="I35" s="41">
        <v>7178.0833333333339</v>
      </c>
      <c r="J35" s="41">
        <v>7575.0833333333339</v>
      </c>
      <c r="K35" s="41">
        <v>7692.9666666666672</v>
      </c>
      <c r="L35" s="41">
        <v>7773.5833333333339</v>
      </c>
      <c r="M35" s="31">
        <v>7612.35</v>
      </c>
      <c r="N35" s="31">
        <v>7413.85</v>
      </c>
      <c r="O35" s="42">
        <v>4664625</v>
      </c>
      <c r="P35" s="43">
        <v>3.2739248353351416E-2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44525</v>
      </c>
      <c r="E36" s="40">
        <v>2375.5</v>
      </c>
      <c r="F36" s="40">
        <v>2422.7833333333333</v>
      </c>
      <c r="G36" s="41">
        <v>2316.7666666666664</v>
      </c>
      <c r="H36" s="41">
        <v>2258.0333333333333</v>
      </c>
      <c r="I36" s="41">
        <v>2152.0166666666664</v>
      </c>
      <c r="J36" s="41">
        <v>2481.5166666666664</v>
      </c>
      <c r="K36" s="41">
        <v>2587.5333333333338</v>
      </c>
      <c r="L36" s="41">
        <v>2646.2666666666664</v>
      </c>
      <c r="M36" s="31">
        <v>2528.8000000000002</v>
      </c>
      <c r="N36" s="31">
        <v>2364.0500000000002</v>
      </c>
      <c r="O36" s="42">
        <v>1575200</v>
      </c>
      <c r="P36" s="43">
        <v>0.21693448702101359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44525</v>
      </c>
      <c r="E37" s="40">
        <v>308.10000000000002</v>
      </c>
      <c r="F37" s="40">
        <v>309.48333333333335</v>
      </c>
      <c r="G37" s="41">
        <v>304.41666666666669</v>
      </c>
      <c r="H37" s="41">
        <v>300.73333333333335</v>
      </c>
      <c r="I37" s="41">
        <v>295.66666666666669</v>
      </c>
      <c r="J37" s="41">
        <v>313.16666666666669</v>
      </c>
      <c r="K37" s="41">
        <v>318.23333333333329</v>
      </c>
      <c r="L37" s="41">
        <v>321.91666666666669</v>
      </c>
      <c r="M37" s="31">
        <v>314.55</v>
      </c>
      <c r="N37" s="31">
        <v>305.8</v>
      </c>
      <c r="O37" s="42">
        <v>22948200</v>
      </c>
      <c r="P37" s="43">
        <v>2.1554487179487179E-2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44525</v>
      </c>
      <c r="E38" s="40">
        <v>101.85</v>
      </c>
      <c r="F38" s="40">
        <v>101.78333333333335</v>
      </c>
      <c r="G38" s="41">
        <v>100.4666666666667</v>
      </c>
      <c r="H38" s="41">
        <v>99.083333333333357</v>
      </c>
      <c r="I38" s="41">
        <v>97.766666666666708</v>
      </c>
      <c r="J38" s="41">
        <v>103.16666666666669</v>
      </c>
      <c r="K38" s="41">
        <v>104.48333333333332</v>
      </c>
      <c r="L38" s="41">
        <v>105.86666666666667</v>
      </c>
      <c r="M38" s="31">
        <v>103.1</v>
      </c>
      <c r="N38" s="31">
        <v>100.4</v>
      </c>
      <c r="O38" s="42">
        <v>173721600</v>
      </c>
      <c r="P38" s="43">
        <v>-8.4925428324910637E-2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44525</v>
      </c>
      <c r="E39" s="40">
        <v>2149.8000000000002</v>
      </c>
      <c r="F39" s="40">
        <v>2170.1833333333334</v>
      </c>
      <c r="G39" s="41">
        <v>2112.3666666666668</v>
      </c>
      <c r="H39" s="41">
        <v>2074.9333333333334</v>
      </c>
      <c r="I39" s="41">
        <v>2017.1166666666668</v>
      </c>
      <c r="J39" s="41">
        <v>2207.6166666666668</v>
      </c>
      <c r="K39" s="41">
        <v>2265.4333333333334</v>
      </c>
      <c r="L39" s="41">
        <v>2302.8666666666668</v>
      </c>
      <c r="M39" s="31">
        <v>2228</v>
      </c>
      <c r="N39" s="31">
        <v>2132.75</v>
      </c>
      <c r="O39" s="42">
        <v>1923350</v>
      </c>
      <c r="P39" s="43">
        <v>-1.186775925402656E-2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44525</v>
      </c>
      <c r="E40" s="40">
        <v>223.85</v>
      </c>
      <c r="F40" s="40">
        <v>223.08333333333334</v>
      </c>
      <c r="G40" s="41">
        <v>221.01666666666668</v>
      </c>
      <c r="H40" s="41">
        <v>218.18333333333334</v>
      </c>
      <c r="I40" s="41">
        <v>216.11666666666667</v>
      </c>
      <c r="J40" s="41">
        <v>225.91666666666669</v>
      </c>
      <c r="K40" s="41">
        <v>227.98333333333335</v>
      </c>
      <c r="L40" s="41">
        <v>230.81666666666669</v>
      </c>
      <c r="M40" s="31">
        <v>225.15</v>
      </c>
      <c r="N40" s="31">
        <v>220.25</v>
      </c>
      <c r="O40" s="42">
        <v>25353600</v>
      </c>
      <c r="P40" s="43">
        <v>-6.6994193836534171E-3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44525</v>
      </c>
      <c r="E41" s="40">
        <v>780.9</v>
      </c>
      <c r="F41" s="40">
        <v>778.7833333333333</v>
      </c>
      <c r="G41" s="41">
        <v>765.21666666666658</v>
      </c>
      <c r="H41" s="41">
        <v>749.5333333333333</v>
      </c>
      <c r="I41" s="41">
        <v>735.96666666666658</v>
      </c>
      <c r="J41" s="41">
        <v>794.46666666666658</v>
      </c>
      <c r="K41" s="41">
        <v>808.03333333333319</v>
      </c>
      <c r="L41" s="41">
        <v>823.71666666666658</v>
      </c>
      <c r="M41" s="31">
        <v>792.35</v>
      </c>
      <c r="N41" s="31">
        <v>763.1</v>
      </c>
      <c r="O41" s="42">
        <v>4880700</v>
      </c>
      <c r="P41" s="43">
        <v>-0.12260233339924857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44525</v>
      </c>
      <c r="E42" s="40">
        <v>784.75</v>
      </c>
      <c r="F42" s="40">
        <v>796.05000000000007</v>
      </c>
      <c r="G42" s="41">
        <v>767.85000000000014</v>
      </c>
      <c r="H42" s="41">
        <v>750.95</v>
      </c>
      <c r="I42" s="41">
        <v>722.75000000000011</v>
      </c>
      <c r="J42" s="41">
        <v>812.95000000000016</v>
      </c>
      <c r="K42" s="41">
        <v>841.1500000000002</v>
      </c>
      <c r="L42" s="41">
        <v>858.05000000000018</v>
      </c>
      <c r="M42" s="31">
        <v>824.25</v>
      </c>
      <c r="N42" s="31">
        <v>779.15</v>
      </c>
      <c r="O42" s="42">
        <v>11019750</v>
      </c>
      <c r="P42" s="43">
        <v>8.7484272074605879E-2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44525</v>
      </c>
      <c r="E43" s="40">
        <v>729.05</v>
      </c>
      <c r="F43" s="40">
        <v>731.06666666666661</v>
      </c>
      <c r="G43" s="41">
        <v>722.48333333333323</v>
      </c>
      <c r="H43" s="41">
        <v>715.91666666666663</v>
      </c>
      <c r="I43" s="41">
        <v>707.33333333333326</v>
      </c>
      <c r="J43" s="41">
        <v>737.63333333333321</v>
      </c>
      <c r="K43" s="41">
        <v>746.2166666666667</v>
      </c>
      <c r="L43" s="41">
        <v>752.78333333333319</v>
      </c>
      <c r="M43" s="31">
        <v>739.65</v>
      </c>
      <c r="N43" s="31">
        <v>724.5</v>
      </c>
      <c r="O43" s="42">
        <v>64592302</v>
      </c>
      <c r="P43" s="43">
        <v>-3.8947729671950241E-3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44525</v>
      </c>
      <c r="E44" s="40">
        <v>65</v>
      </c>
      <c r="F44" s="40">
        <v>65.5</v>
      </c>
      <c r="G44" s="41">
        <v>64.099999999999994</v>
      </c>
      <c r="H44" s="41">
        <v>63.199999999999989</v>
      </c>
      <c r="I44" s="41">
        <v>61.799999999999983</v>
      </c>
      <c r="J44" s="41">
        <v>66.400000000000006</v>
      </c>
      <c r="K44" s="41">
        <v>67.800000000000011</v>
      </c>
      <c r="L44" s="41">
        <v>68.700000000000017</v>
      </c>
      <c r="M44" s="31">
        <v>66.900000000000006</v>
      </c>
      <c r="N44" s="31">
        <v>64.599999999999994</v>
      </c>
      <c r="O44" s="42">
        <v>137466000</v>
      </c>
      <c r="P44" s="43">
        <v>-5.9617870995546614E-2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44525</v>
      </c>
      <c r="E45" s="40">
        <v>347.25</v>
      </c>
      <c r="F45" s="40">
        <v>346.7166666666667</v>
      </c>
      <c r="G45" s="41">
        <v>343.43333333333339</v>
      </c>
      <c r="H45" s="41">
        <v>339.61666666666667</v>
      </c>
      <c r="I45" s="41">
        <v>336.33333333333337</v>
      </c>
      <c r="J45" s="41">
        <v>350.53333333333342</v>
      </c>
      <c r="K45" s="41">
        <v>353.81666666666672</v>
      </c>
      <c r="L45" s="41">
        <v>357.63333333333344</v>
      </c>
      <c r="M45" s="31">
        <v>350</v>
      </c>
      <c r="N45" s="31">
        <v>342.9</v>
      </c>
      <c r="O45" s="42">
        <v>17523700</v>
      </c>
      <c r="P45" s="43">
        <v>4.7474614268759067E-3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44525</v>
      </c>
      <c r="E46" s="40">
        <v>18264.55</v>
      </c>
      <c r="F46" s="40">
        <v>18367.850000000002</v>
      </c>
      <c r="G46" s="41">
        <v>17955.700000000004</v>
      </c>
      <c r="H46" s="41">
        <v>17646.850000000002</v>
      </c>
      <c r="I46" s="41">
        <v>17234.700000000004</v>
      </c>
      <c r="J46" s="41">
        <v>18676.700000000004</v>
      </c>
      <c r="K46" s="41">
        <v>19088.850000000006</v>
      </c>
      <c r="L46" s="41">
        <v>19397.700000000004</v>
      </c>
      <c r="M46" s="31">
        <v>18780</v>
      </c>
      <c r="N46" s="31">
        <v>18059</v>
      </c>
      <c r="O46" s="42">
        <v>168600</v>
      </c>
      <c r="P46" s="43">
        <v>9.0203685741998066E-2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44525</v>
      </c>
      <c r="E47" s="40">
        <v>425.55</v>
      </c>
      <c r="F47" s="40">
        <v>425.05</v>
      </c>
      <c r="G47" s="41">
        <v>422.75</v>
      </c>
      <c r="H47" s="41">
        <v>419.95</v>
      </c>
      <c r="I47" s="41">
        <v>417.65</v>
      </c>
      <c r="J47" s="41">
        <v>427.85</v>
      </c>
      <c r="K47" s="41">
        <v>430.15000000000009</v>
      </c>
      <c r="L47" s="41">
        <v>432.95000000000005</v>
      </c>
      <c r="M47" s="31">
        <v>427.35</v>
      </c>
      <c r="N47" s="31">
        <v>422.25</v>
      </c>
      <c r="O47" s="42">
        <v>30960000</v>
      </c>
      <c r="P47" s="43">
        <v>-1.5962011556725213E-2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44525</v>
      </c>
      <c r="E48" s="40">
        <v>3651</v>
      </c>
      <c r="F48" s="40">
        <v>3663.5333333333333</v>
      </c>
      <c r="G48" s="41">
        <v>3620.0666666666666</v>
      </c>
      <c r="H48" s="41">
        <v>3589.1333333333332</v>
      </c>
      <c r="I48" s="41">
        <v>3545.6666666666665</v>
      </c>
      <c r="J48" s="41">
        <v>3694.4666666666667</v>
      </c>
      <c r="K48" s="41">
        <v>3737.9333333333329</v>
      </c>
      <c r="L48" s="41">
        <v>3768.8666666666668</v>
      </c>
      <c r="M48" s="31">
        <v>3707</v>
      </c>
      <c r="N48" s="31">
        <v>3632.6</v>
      </c>
      <c r="O48" s="42">
        <v>1404800</v>
      </c>
      <c r="P48" s="43">
        <v>-3.9705048213272828E-3</v>
      </c>
    </row>
    <row r="49" spans="1:16" ht="12.75" customHeight="1">
      <c r="A49" s="31">
        <v>39</v>
      </c>
      <c r="B49" s="32" t="s">
        <v>87</v>
      </c>
      <c r="C49" s="33" t="s">
        <v>323</v>
      </c>
      <c r="D49" s="34">
        <v>44525</v>
      </c>
      <c r="E49" s="40">
        <v>422.3</v>
      </c>
      <c r="F49" s="40">
        <v>421.9666666666667</v>
      </c>
      <c r="G49" s="41">
        <v>418.38333333333338</v>
      </c>
      <c r="H49" s="41">
        <v>414.4666666666667</v>
      </c>
      <c r="I49" s="41">
        <v>410.88333333333338</v>
      </c>
      <c r="J49" s="41">
        <v>425.88333333333338</v>
      </c>
      <c r="K49" s="41">
        <v>429.46666666666664</v>
      </c>
      <c r="L49" s="41">
        <v>433.38333333333338</v>
      </c>
      <c r="M49" s="31">
        <v>425.55</v>
      </c>
      <c r="N49" s="31">
        <v>418.05</v>
      </c>
      <c r="O49" s="42">
        <v>2108600</v>
      </c>
      <c r="P49" s="43">
        <v>-7.9510703363914366E-3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44525</v>
      </c>
      <c r="E50" s="40">
        <v>493.15</v>
      </c>
      <c r="F50" s="40">
        <v>495.75</v>
      </c>
      <c r="G50" s="41">
        <v>488.8</v>
      </c>
      <c r="H50" s="41">
        <v>484.45</v>
      </c>
      <c r="I50" s="41">
        <v>477.5</v>
      </c>
      <c r="J50" s="41">
        <v>500.1</v>
      </c>
      <c r="K50" s="41">
        <v>507.05000000000007</v>
      </c>
      <c r="L50" s="41">
        <v>511.40000000000003</v>
      </c>
      <c r="M50" s="31">
        <v>502.7</v>
      </c>
      <c r="N50" s="31">
        <v>491.4</v>
      </c>
      <c r="O50" s="42">
        <v>19189500</v>
      </c>
      <c r="P50" s="43">
        <v>-2.2923949796549946E-4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44525</v>
      </c>
      <c r="E51" s="40">
        <v>232.5</v>
      </c>
      <c r="F51" s="40">
        <v>233.88333333333333</v>
      </c>
      <c r="G51" s="41">
        <v>228.76666666666665</v>
      </c>
      <c r="H51" s="41">
        <v>225.03333333333333</v>
      </c>
      <c r="I51" s="41">
        <v>219.91666666666666</v>
      </c>
      <c r="J51" s="41">
        <v>237.61666666666665</v>
      </c>
      <c r="K51" s="41">
        <v>242.73333333333332</v>
      </c>
      <c r="L51" s="41">
        <v>246.46666666666664</v>
      </c>
      <c r="M51" s="31">
        <v>239</v>
      </c>
      <c r="N51" s="31">
        <v>230.15</v>
      </c>
      <c r="O51" s="42">
        <v>44733600</v>
      </c>
      <c r="P51" s="43">
        <v>-6.8337129840546698E-3</v>
      </c>
    </row>
    <row r="52" spans="1:16" ht="12.75" customHeight="1">
      <c r="A52" s="31">
        <v>42</v>
      </c>
      <c r="B52" s="32" t="s">
        <v>63</v>
      </c>
      <c r="C52" s="33" t="s">
        <v>331</v>
      </c>
      <c r="D52" s="34">
        <v>44525</v>
      </c>
      <c r="E52" s="40">
        <v>641</v>
      </c>
      <c r="F52" s="40">
        <v>642.18333333333328</v>
      </c>
      <c r="G52" s="41">
        <v>632.36666666666656</v>
      </c>
      <c r="H52" s="41">
        <v>623.73333333333323</v>
      </c>
      <c r="I52" s="41">
        <v>613.91666666666652</v>
      </c>
      <c r="J52" s="41">
        <v>650.81666666666661</v>
      </c>
      <c r="K52" s="41">
        <v>660.63333333333344</v>
      </c>
      <c r="L52" s="41">
        <v>669.26666666666665</v>
      </c>
      <c r="M52" s="31">
        <v>652</v>
      </c>
      <c r="N52" s="31">
        <v>633.54999999999995</v>
      </c>
      <c r="O52" s="42">
        <v>4708275</v>
      </c>
      <c r="P52" s="43">
        <v>7.7212020033388985E-3</v>
      </c>
    </row>
    <row r="53" spans="1:16" ht="12.75" customHeight="1">
      <c r="A53" s="31">
        <v>43</v>
      </c>
      <c r="B53" s="32" t="s">
        <v>44</v>
      </c>
      <c r="C53" s="33" t="s">
        <v>342</v>
      </c>
      <c r="D53" s="34">
        <v>44525</v>
      </c>
      <c r="E53" s="40">
        <v>352.7</v>
      </c>
      <c r="F53" s="40">
        <v>354.0333333333333</v>
      </c>
      <c r="G53" s="41">
        <v>350.46666666666658</v>
      </c>
      <c r="H53" s="41">
        <v>348.23333333333329</v>
      </c>
      <c r="I53" s="41">
        <v>344.66666666666657</v>
      </c>
      <c r="J53" s="41">
        <v>356.26666666666659</v>
      </c>
      <c r="K53" s="41">
        <v>359.83333333333331</v>
      </c>
      <c r="L53" s="41">
        <v>362.06666666666661</v>
      </c>
      <c r="M53" s="31">
        <v>357.6</v>
      </c>
      <c r="N53" s="31">
        <v>351.8</v>
      </c>
      <c r="O53" s="42">
        <v>867000</v>
      </c>
      <c r="P53" s="43">
        <v>-3.9867109634551492E-2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44525</v>
      </c>
      <c r="E54" s="40">
        <v>640.6</v>
      </c>
      <c r="F54" s="40">
        <v>644.71666666666658</v>
      </c>
      <c r="G54" s="41">
        <v>629.43333333333317</v>
      </c>
      <c r="H54" s="41">
        <v>618.26666666666654</v>
      </c>
      <c r="I54" s="41">
        <v>602.98333333333312</v>
      </c>
      <c r="J54" s="41">
        <v>655.88333333333321</v>
      </c>
      <c r="K54" s="41">
        <v>671.16666666666674</v>
      </c>
      <c r="L54" s="41">
        <v>682.33333333333326</v>
      </c>
      <c r="M54" s="31">
        <v>660</v>
      </c>
      <c r="N54" s="31">
        <v>633.54999999999995</v>
      </c>
      <c r="O54" s="42">
        <v>8867500</v>
      </c>
      <c r="P54" s="43">
        <v>-2.7952863798300906E-2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44525</v>
      </c>
      <c r="E55" s="40">
        <v>906.55</v>
      </c>
      <c r="F55" s="40">
        <v>906.5</v>
      </c>
      <c r="G55" s="41">
        <v>898.45</v>
      </c>
      <c r="H55" s="41">
        <v>890.35</v>
      </c>
      <c r="I55" s="41">
        <v>882.30000000000007</v>
      </c>
      <c r="J55" s="41">
        <v>914.6</v>
      </c>
      <c r="K55" s="41">
        <v>922.65</v>
      </c>
      <c r="L55" s="41">
        <v>930.75</v>
      </c>
      <c r="M55" s="31">
        <v>914.55</v>
      </c>
      <c r="N55" s="31">
        <v>898.4</v>
      </c>
      <c r="O55" s="42">
        <v>10981100</v>
      </c>
      <c r="P55" s="43">
        <v>2.3940844899690891E-2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44525</v>
      </c>
      <c r="E56" s="40">
        <v>167.5</v>
      </c>
      <c r="F56" s="40">
        <v>166.9</v>
      </c>
      <c r="G56" s="41">
        <v>166.05</v>
      </c>
      <c r="H56" s="41">
        <v>164.6</v>
      </c>
      <c r="I56" s="41">
        <v>163.75</v>
      </c>
      <c r="J56" s="41">
        <v>168.35000000000002</v>
      </c>
      <c r="K56" s="41">
        <v>169.2</v>
      </c>
      <c r="L56" s="41">
        <v>170.65000000000003</v>
      </c>
      <c r="M56" s="31">
        <v>167.75</v>
      </c>
      <c r="N56" s="31">
        <v>165.45</v>
      </c>
      <c r="O56" s="42">
        <v>67557000</v>
      </c>
      <c r="P56" s="43">
        <v>-6.3627378304917225E-3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44525</v>
      </c>
      <c r="E57" s="40">
        <v>5354.7</v>
      </c>
      <c r="F57" s="40">
        <v>5322.1833333333334</v>
      </c>
      <c r="G57" s="41">
        <v>5262.3666666666668</v>
      </c>
      <c r="H57" s="41">
        <v>5170.0333333333338</v>
      </c>
      <c r="I57" s="41">
        <v>5110.2166666666672</v>
      </c>
      <c r="J57" s="41">
        <v>5414.5166666666664</v>
      </c>
      <c r="K57" s="41">
        <v>5474.3333333333339</v>
      </c>
      <c r="L57" s="41">
        <v>5566.6666666666661</v>
      </c>
      <c r="M57" s="31">
        <v>5382</v>
      </c>
      <c r="N57" s="31">
        <v>5229.8500000000004</v>
      </c>
      <c r="O57" s="42">
        <v>592300</v>
      </c>
      <c r="P57" s="43">
        <v>2.4917805848762763E-2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44525</v>
      </c>
      <c r="E58" s="40">
        <v>1539.6</v>
      </c>
      <c r="F58" s="40">
        <v>1543.4833333333333</v>
      </c>
      <c r="G58" s="41">
        <v>1532.1166666666668</v>
      </c>
      <c r="H58" s="41">
        <v>1524.6333333333334</v>
      </c>
      <c r="I58" s="41">
        <v>1513.2666666666669</v>
      </c>
      <c r="J58" s="41">
        <v>1550.9666666666667</v>
      </c>
      <c r="K58" s="41">
        <v>1562.333333333333</v>
      </c>
      <c r="L58" s="41">
        <v>1569.8166666666666</v>
      </c>
      <c r="M58" s="31">
        <v>1554.85</v>
      </c>
      <c r="N58" s="31">
        <v>1536</v>
      </c>
      <c r="O58" s="42">
        <v>3246950</v>
      </c>
      <c r="P58" s="43">
        <v>1.1668484187568157E-2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44525</v>
      </c>
      <c r="E59" s="40">
        <v>687.45</v>
      </c>
      <c r="F59" s="40">
        <v>692.94999999999993</v>
      </c>
      <c r="G59" s="41">
        <v>676.64999999999986</v>
      </c>
      <c r="H59" s="41">
        <v>665.84999999999991</v>
      </c>
      <c r="I59" s="41">
        <v>649.54999999999984</v>
      </c>
      <c r="J59" s="41">
        <v>703.74999999999989</v>
      </c>
      <c r="K59" s="41">
        <v>720.04999999999984</v>
      </c>
      <c r="L59" s="41">
        <v>730.84999999999991</v>
      </c>
      <c r="M59" s="31">
        <v>709.25</v>
      </c>
      <c r="N59" s="31">
        <v>682.15</v>
      </c>
      <c r="O59" s="42">
        <v>6215584</v>
      </c>
      <c r="P59" s="43">
        <v>1.2349668390946877E-2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44525</v>
      </c>
      <c r="E60" s="40">
        <v>795.35</v>
      </c>
      <c r="F60" s="40">
        <v>795.65</v>
      </c>
      <c r="G60" s="41">
        <v>790.3</v>
      </c>
      <c r="H60" s="41">
        <v>785.25</v>
      </c>
      <c r="I60" s="41">
        <v>779.9</v>
      </c>
      <c r="J60" s="41">
        <v>800.69999999999993</v>
      </c>
      <c r="K60" s="41">
        <v>806.05000000000007</v>
      </c>
      <c r="L60" s="41">
        <v>811.09999999999991</v>
      </c>
      <c r="M60" s="31">
        <v>801</v>
      </c>
      <c r="N60" s="31">
        <v>790.6</v>
      </c>
      <c r="O60" s="42">
        <v>1833125</v>
      </c>
      <c r="P60" s="43">
        <v>-5.0194300518134713E-2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44525</v>
      </c>
      <c r="E61" s="40">
        <v>459.95</v>
      </c>
      <c r="F61" s="40">
        <v>458.41666666666669</v>
      </c>
      <c r="G61" s="41">
        <v>453.68333333333339</v>
      </c>
      <c r="H61" s="41">
        <v>447.41666666666669</v>
      </c>
      <c r="I61" s="41">
        <v>442.68333333333339</v>
      </c>
      <c r="J61" s="41">
        <v>464.68333333333339</v>
      </c>
      <c r="K61" s="41">
        <v>469.41666666666663</v>
      </c>
      <c r="L61" s="41">
        <v>475.68333333333339</v>
      </c>
      <c r="M61" s="31">
        <v>463.15</v>
      </c>
      <c r="N61" s="31">
        <v>452.15</v>
      </c>
      <c r="O61" s="42">
        <v>1631300</v>
      </c>
      <c r="P61" s="43">
        <v>-5.3605615826419914E-2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44525</v>
      </c>
      <c r="E62" s="40">
        <v>165.15</v>
      </c>
      <c r="F62" s="40">
        <v>166.36666666666667</v>
      </c>
      <c r="G62" s="41">
        <v>163.03333333333336</v>
      </c>
      <c r="H62" s="41">
        <v>160.91666666666669</v>
      </c>
      <c r="I62" s="41">
        <v>157.58333333333337</v>
      </c>
      <c r="J62" s="41">
        <v>168.48333333333335</v>
      </c>
      <c r="K62" s="41">
        <v>171.81666666666666</v>
      </c>
      <c r="L62" s="41">
        <v>173.93333333333334</v>
      </c>
      <c r="M62" s="31">
        <v>169.7</v>
      </c>
      <c r="N62" s="31">
        <v>164.25</v>
      </c>
      <c r="O62" s="42">
        <v>8978100</v>
      </c>
      <c r="P62" s="43">
        <v>4.6801217251390394E-2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44525</v>
      </c>
      <c r="E63" s="40">
        <v>919.8</v>
      </c>
      <c r="F63" s="40">
        <v>920.48333333333323</v>
      </c>
      <c r="G63" s="41">
        <v>911.21666666666647</v>
      </c>
      <c r="H63" s="41">
        <v>902.63333333333321</v>
      </c>
      <c r="I63" s="41">
        <v>893.36666666666645</v>
      </c>
      <c r="J63" s="41">
        <v>929.06666666666649</v>
      </c>
      <c r="K63" s="41">
        <v>938.33333333333314</v>
      </c>
      <c r="L63" s="41">
        <v>946.91666666666652</v>
      </c>
      <c r="M63" s="31">
        <v>929.75</v>
      </c>
      <c r="N63" s="31">
        <v>911.9</v>
      </c>
      <c r="O63" s="42">
        <v>2620200</v>
      </c>
      <c r="P63" s="43">
        <v>-2.5658188308790717E-2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44525</v>
      </c>
      <c r="E64" s="40">
        <v>600.25</v>
      </c>
      <c r="F64" s="40">
        <v>599.66666666666663</v>
      </c>
      <c r="G64" s="41">
        <v>595.68333333333328</v>
      </c>
      <c r="H64" s="41">
        <v>591.11666666666667</v>
      </c>
      <c r="I64" s="41">
        <v>587.13333333333333</v>
      </c>
      <c r="J64" s="41">
        <v>604.23333333333323</v>
      </c>
      <c r="K64" s="41">
        <v>608.21666666666658</v>
      </c>
      <c r="L64" s="41">
        <v>612.78333333333319</v>
      </c>
      <c r="M64" s="31">
        <v>603.65</v>
      </c>
      <c r="N64" s="31">
        <v>595.1</v>
      </c>
      <c r="O64" s="42">
        <v>11840000</v>
      </c>
      <c r="P64" s="43">
        <v>-7.5541674799921923E-2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44525</v>
      </c>
      <c r="E65" s="40">
        <v>2124.4499999999998</v>
      </c>
      <c r="F65" s="40">
        <v>2133.0499999999997</v>
      </c>
      <c r="G65" s="41">
        <v>2098.1499999999996</v>
      </c>
      <c r="H65" s="41">
        <v>2071.85</v>
      </c>
      <c r="I65" s="41">
        <v>2036.9499999999998</v>
      </c>
      <c r="J65" s="41">
        <v>2159.3499999999995</v>
      </c>
      <c r="K65" s="41">
        <v>2194.25</v>
      </c>
      <c r="L65" s="41">
        <v>2220.5499999999993</v>
      </c>
      <c r="M65" s="31">
        <v>2167.9499999999998</v>
      </c>
      <c r="N65" s="31">
        <v>2106.75</v>
      </c>
      <c r="O65" s="42">
        <v>476250</v>
      </c>
      <c r="P65" s="43">
        <v>-2.2575679835813236E-2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44525</v>
      </c>
      <c r="E66" s="40">
        <v>2352.1</v>
      </c>
      <c r="F66" s="40">
        <v>2364.5499999999997</v>
      </c>
      <c r="G66" s="41">
        <v>2320.1499999999996</v>
      </c>
      <c r="H66" s="41">
        <v>2288.1999999999998</v>
      </c>
      <c r="I66" s="41">
        <v>2243.7999999999997</v>
      </c>
      <c r="J66" s="41">
        <v>2396.4999999999995</v>
      </c>
      <c r="K66" s="41">
        <v>2440.9</v>
      </c>
      <c r="L66" s="41">
        <v>2472.8499999999995</v>
      </c>
      <c r="M66" s="31">
        <v>2408.9499999999998</v>
      </c>
      <c r="N66" s="31">
        <v>2332.6</v>
      </c>
      <c r="O66" s="42">
        <v>3290250</v>
      </c>
      <c r="P66" s="43">
        <v>-9.4083998193587228E-3</v>
      </c>
    </row>
    <row r="67" spans="1:16" ht="12.75" customHeight="1">
      <c r="A67" s="31">
        <v>57</v>
      </c>
      <c r="B67" s="32" t="s">
        <v>44</v>
      </c>
      <c r="C67" s="33" t="s">
        <v>350</v>
      </c>
      <c r="D67" s="34">
        <v>44525</v>
      </c>
      <c r="E67" s="40">
        <v>296.05</v>
      </c>
      <c r="F67" s="40">
        <v>297.16666666666669</v>
      </c>
      <c r="G67" s="41">
        <v>291.38333333333338</v>
      </c>
      <c r="H67" s="41">
        <v>286.7166666666667</v>
      </c>
      <c r="I67" s="41">
        <v>280.93333333333339</v>
      </c>
      <c r="J67" s="41">
        <v>301.83333333333337</v>
      </c>
      <c r="K67" s="41">
        <v>307.61666666666667</v>
      </c>
      <c r="L67" s="41">
        <v>312.28333333333336</v>
      </c>
      <c r="M67" s="31">
        <v>302.95</v>
      </c>
      <c r="N67" s="31">
        <v>292.5</v>
      </c>
      <c r="O67" s="42">
        <v>14039200</v>
      </c>
      <c r="P67" s="43">
        <v>-1.5166182639561149E-2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44525</v>
      </c>
      <c r="E68" s="40">
        <v>4850.1499999999996</v>
      </c>
      <c r="F68" s="40">
        <v>4861.9666666666662</v>
      </c>
      <c r="G68" s="41">
        <v>4808.7833333333328</v>
      </c>
      <c r="H68" s="41">
        <v>4767.416666666667</v>
      </c>
      <c r="I68" s="41">
        <v>4714.2333333333336</v>
      </c>
      <c r="J68" s="41">
        <v>4903.3333333333321</v>
      </c>
      <c r="K68" s="41">
        <v>4956.5166666666646</v>
      </c>
      <c r="L68" s="41">
        <v>4997.8833333333314</v>
      </c>
      <c r="M68" s="31">
        <v>4915.1499999999996</v>
      </c>
      <c r="N68" s="31">
        <v>4820.6000000000004</v>
      </c>
      <c r="O68" s="42">
        <v>2261100</v>
      </c>
      <c r="P68" s="43">
        <v>2.9129306813526924E-2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44525</v>
      </c>
      <c r="E69" s="40">
        <v>5405.95</v>
      </c>
      <c r="F69" s="40">
        <v>5630.7</v>
      </c>
      <c r="G69" s="41">
        <v>5156.5999999999995</v>
      </c>
      <c r="H69" s="41">
        <v>4907.25</v>
      </c>
      <c r="I69" s="41">
        <v>4433.1499999999996</v>
      </c>
      <c r="J69" s="41">
        <v>5880.0499999999993</v>
      </c>
      <c r="K69" s="41">
        <v>6354.15</v>
      </c>
      <c r="L69" s="41">
        <v>6603.4999999999991</v>
      </c>
      <c r="M69" s="31">
        <v>6104.8</v>
      </c>
      <c r="N69" s="31">
        <v>5381.35</v>
      </c>
      <c r="O69" s="42">
        <v>487000</v>
      </c>
      <c r="P69" s="43">
        <v>1.6436211844508219E-2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44525</v>
      </c>
      <c r="E70" s="40">
        <v>416.8</v>
      </c>
      <c r="F70" s="40">
        <v>423.7166666666667</v>
      </c>
      <c r="G70" s="41">
        <v>407.88333333333338</v>
      </c>
      <c r="H70" s="41">
        <v>398.9666666666667</v>
      </c>
      <c r="I70" s="41">
        <v>383.13333333333338</v>
      </c>
      <c r="J70" s="41">
        <v>432.63333333333338</v>
      </c>
      <c r="K70" s="41">
        <v>448.46666666666664</v>
      </c>
      <c r="L70" s="41">
        <v>457.38333333333338</v>
      </c>
      <c r="M70" s="31">
        <v>439.55</v>
      </c>
      <c r="N70" s="31">
        <v>414.8</v>
      </c>
      <c r="O70" s="42">
        <v>36351150</v>
      </c>
      <c r="P70" s="43">
        <v>-1.9406240263497573E-2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44525</v>
      </c>
      <c r="E71" s="40">
        <v>4814.8999999999996</v>
      </c>
      <c r="F71" s="40">
        <v>4817.166666666667</v>
      </c>
      <c r="G71" s="41">
        <v>4781.0833333333339</v>
      </c>
      <c r="H71" s="41">
        <v>4747.2666666666673</v>
      </c>
      <c r="I71" s="41">
        <v>4711.1833333333343</v>
      </c>
      <c r="J71" s="41">
        <v>4850.9833333333336</v>
      </c>
      <c r="K71" s="41">
        <v>4887.0666666666675</v>
      </c>
      <c r="L71" s="41">
        <v>4920.8833333333332</v>
      </c>
      <c r="M71" s="31">
        <v>4853.25</v>
      </c>
      <c r="N71" s="31">
        <v>4783.3500000000004</v>
      </c>
      <c r="O71" s="42">
        <v>2616000</v>
      </c>
      <c r="P71" s="43">
        <v>-1.5743523686847002E-3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44525</v>
      </c>
      <c r="E72" s="40">
        <v>2710.4</v>
      </c>
      <c r="F72" s="40">
        <v>2715.9166666666665</v>
      </c>
      <c r="G72" s="41">
        <v>2684.833333333333</v>
      </c>
      <c r="H72" s="41">
        <v>2659.2666666666664</v>
      </c>
      <c r="I72" s="41">
        <v>2628.1833333333329</v>
      </c>
      <c r="J72" s="41">
        <v>2741.4833333333331</v>
      </c>
      <c r="K72" s="41">
        <v>2772.5666666666662</v>
      </c>
      <c r="L72" s="41">
        <v>2798.1333333333332</v>
      </c>
      <c r="M72" s="31">
        <v>2747</v>
      </c>
      <c r="N72" s="31">
        <v>2690.35</v>
      </c>
      <c r="O72" s="42">
        <v>3803800</v>
      </c>
      <c r="P72" s="43">
        <v>-1.0650887573964497E-2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44525</v>
      </c>
      <c r="E73" s="40">
        <v>1532.8</v>
      </c>
      <c r="F73" s="40">
        <v>1513.5666666666666</v>
      </c>
      <c r="G73" s="41">
        <v>1479.2333333333331</v>
      </c>
      <c r="H73" s="41">
        <v>1425.6666666666665</v>
      </c>
      <c r="I73" s="41">
        <v>1391.333333333333</v>
      </c>
      <c r="J73" s="41">
        <v>1567.1333333333332</v>
      </c>
      <c r="K73" s="41">
        <v>1601.4666666666667</v>
      </c>
      <c r="L73" s="41">
        <v>1655.0333333333333</v>
      </c>
      <c r="M73" s="31">
        <v>1547.9</v>
      </c>
      <c r="N73" s="31">
        <v>1460</v>
      </c>
      <c r="O73" s="42">
        <v>9071700</v>
      </c>
      <c r="P73" s="43">
        <v>-1.0379792404151917E-2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44525</v>
      </c>
      <c r="E74" s="40">
        <v>181.9</v>
      </c>
      <c r="F74" s="40">
        <v>182.4</v>
      </c>
      <c r="G74" s="41">
        <v>180.8</v>
      </c>
      <c r="H74" s="41">
        <v>179.70000000000002</v>
      </c>
      <c r="I74" s="41">
        <v>178.10000000000002</v>
      </c>
      <c r="J74" s="41">
        <v>183.5</v>
      </c>
      <c r="K74" s="41">
        <v>185.09999999999997</v>
      </c>
      <c r="L74" s="41">
        <v>186.2</v>
      </c>
      <c r="M74" s="31">
        <v>184</v>
      </c>
      <c r="N74" s="31">
        <v>181.3</v>
      </c>
      <c r="O74" s="42">
        <v>29498400</v>
      </c>
      <c r="P74" s="43">
        <v>1.6625310173697269E-2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44525</v>
      </c>
      <c r="E75" s="40">
        <v>100.4</v>
      </c>
      <c r="F75" s="40">
        <v>100.71666666666668</v>
      </c>
      <c r="G75" s="41">
        <v>99.233333333333363</v>
      </c>
      <c r="H75" s="41">
        <v>98.066666666666677</v>
      </c>
      <c r="I75" s="41">
        <v>96.583333333333357</v>
      </c>
      <c r="J75" s="41">
        <v>101.88333333333337</v>
      </c>
      <c r="K75" s="41">
        <v>103.36666666666669</v>
      </c>
      <c r="L75" s="41">
        <v>104.53333333333337</v>
      </c>
      <c r="M75" s="31">
        <v>102.2</v>
      </c>
      <c r="N75" s="31">
        <v>99.55</v>
      </c>
      <c r="O75" s="42">
        <v>108210000</v>
      </c>
      <c r="P75" s="43">
        <v>1.6342631727247113E-2</v>
      </c>
    </row>
    <row r="76" spans="1:16" ht="12.75" customHeight="1">
      <c r="A76" s="31">
        <v>66</v>
      </c>
      <c r="B76" s="32" t="s">
        <v>87</v>
      </c>
      <c r="C76" s="33" t="s">
        <v>365</v>
      </c>
      <c r="D76" s="34">
        <v>44525</v>
      </c>
      <c r="E76" s="40">
        <v>179.85</v>
      </c>
      <c r="F76" s="40">
        <v>180.41666666666666</v>
      </c>
      <c r="G76" s="41">
        <v>176.13333333333333</v>
      </c>
      <c r="H76" s="41">
        <v>172.41666666666666</v>
      </c>
      <c r="I76" s="41">
        <v>168.13333333333333</v>
      </c>
      <c r="J76" s="41">
        <v>184.13333333333333</v>
      </c>
      <c r="K76" s="41">
        <v>188.41666666666669</v>
      </c>
      <c r="L76" s="41">
        <v>192.13333333333333</v>
      </c>
      <c r="M76" s="31">
        <v>184.7</v>
      </c>
      <c r="N76" s="31">
        <v>176.7</v>
      </c>
      <c r="O76" s="42">
        <v>5454800</v>
      </c>
      <c r="P76" s="43">
        <v>2.3414634146341463E-2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44525</v>
      </c>
      <c r="E77" s="40">
        <v>149.80000000000001</v>
      </c>
      <c r="F77" s="40">
        <v>150.61666666666667</v>
      </c>
      <c r="G77" s="41">
        <v>148.33333333333334</v>
      </c>
      <c r="H77" s="41">
        <v>146.86666666666667</v>
      </c>
      <c r="I77" s="41">
        <v>144.58333333333334</v>
      </c>
      <c r="J77" s="41">
        <v>152.08333333333334</v>
      </c>
      <c r="K77" s="41">
        <v>154.36666666666665</v>
      </c>
      <c r="L77" s="41">
        <v>155.83333333333334</v>
      </c>
      <c r="M77" s="31">
        <v>152.9</v>
      </c>
      <c r="N77" s="31">
        <v>149.15</v>
      </c>
      <c r="O77" s="42">
        <v>54137500</v>
      </c>
      <c r="P77" s="43">
        <v>1.3012213217669216E-2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44525</v>
      </c>
      <c r="E78" s="40">
        <v>516.1</v>
      </c>
      <c r="F78" s="40">
        <v>518.16666666666663</v>
      </c>
      <c r="G78" s="41">
        <v>511.73333333333323</v>
      </c>
      <c r="H78" s="41">
        <v>507.36666666666656</v>
      </c>
      <c r="I78" s="41">
        <v>500.93333333333317</v>
      </c>
      <c r="J78" s="41">
        <v>522.5333333333333</v>
      </c>
      <c r="K78" s="41">
        <v>528.9666666666667</v>
      </c>
      <c r="L78" s="41">
        <v>533.33333333333337</v>
      </c>
      <c r="M78" s="31">
        <v>524.6</v>
      </c>
      <c r="N78" s="31">
        <v>513.79999999999995</v>
      </c>
      <c r="O78" s="42">
        <v>8710100</v>
      </c>
      <c r="P78" s="43">
        <v>-8.6387434554973819E-3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44525</v>
      </c>
      <c r="E79" s="40">
        <v>43.2</v>
      </c>
      <c r="F79" s="40">
        <v>42.65</v>
      </c>
      <c r="G79" s="41">
        <v>41.849999999999994</v>
      </c>
      <c r="H79" s="41">
        <v>40.499999999999993</v>
      </c>
      <c r="I79" s="41">
        <v>39.699999999999989</v>
      </c>
      <c r="J79" s="41">
        <v>44</v>
      </c>
      <c r="K79" s="41">
        <v>44.8</v>
      </c>
      <c r="L79" s="41">
        <v>46.150000000000006</v>
      </c>
      <c r="M79" s="31">
        <v>43.45</v>
      </c>
      <c r="N79" s="31">
        <v>41.3</v>
      </c>
      <c r="O79" s="42">
        <v>122692500</v>
      </c>
      <c r="P79" s="43">
        <v>3.6101083032490974E-2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44525</v>
      </c>
      <c r="E80" s="40">
        <v>953.8</v>
      </c>
      <c r="F80" s="40">
        <v>961.0333333333333</v>
      </c>
      <c r="G80" s="41">
        <v>938.56666666666661</v>
      </c>
      <c r="H80" s="41">
        <v>923.33333333333326</v>
      </c>
      <c r="I80" s="41">
        <v>900.86666666666656</v>
      </c>
      <c r="J80" s="41">
        <v>976.26666666666665</v>
      </c>
      <c r="K80" s="41">
        <v>998.73333333333335</v>
      </c>
      <c r="L80" s="41">
        <v>1013.9666666666667</v>
      </c>
      <c r="M80" s="31">
        <v>983.5</v>
      </c>
      <c r="N80" s="31">
        <v>945.8</v>
      </c>
      <c r="O80" s="42">
        <v>4966500</v>
      </c>
      <c r="P80" s="43">
        <v>2.5232135647961242E-3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44525</v>
      </c>
      <c r="E81" s="40">
        <v>2300.9499999999998</v>
      </c>
      <c r="F81" s="40">
        <v>2327.65</v>
      </c>
      <c r="G81" s="41">
        <v>2257.6000000000004</v>
      </c>
      <c r="H81" s="41">
        <v>2214.2500000000005</v>
      </c>
      <c r="I81" s="41">
        <v>2144.2000000000007</v>
      </c>
      <c r="J81" s="41">
        <v>2371</v>
      </c>
      <c r="K81" s="41">
        <v>2441.0500000000002</v>
      </c>
      <c r="L81" s="41">
        <v>2484.3999999999996</v>
      </c>
      <c r="M81" s="31">
        <v>2397.6999999999998</v>
      </c>
      <c r="N81" s="31">
        <v>2284.3000000000002</v>
      </c>
      <c r="O81" s="42">
        <v>2216500</v>
      </c>
      <c r="P81" s="43">
        <v>5.4911059551430781E-2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44525</v>
      </c>
      <c r="E82" s="40">
        <v>317</v>
      </c>
      <c r="F82" s="40">
        <v>319.25</v>
      </c>
      <c r="G82" s="41">
        <v>313.75</v>
      </c>
      <c r="H82" s="41">
        <v>310.5</v>
      </c>
      <c r="I82" s="41">
        <v>305</v>
      </c>
      <c r="J82" s="41">
        <v>322.5</v>
      </c>
      <c r="K82" s="41">
        <v>328</v>
      </c>
      <c r="L82" s="41">
        <v>331.25</v>
      </c>
      <c r="M82" s="31">
        <v>324.75</v>
      </c>
      <c r="N82" s="31">
        <v>316</v>
      </c>
      <c r="O82" s="42">
        <v>11711800</v>
      </c>
      <c r="P82" s="43">
        <v>2.9848712007632547E-2</v>
      </c>
    </row>
    <row r="83" spans="1:16" ht="12.75" customHeight="1">
      <c r="A83" s="31">
        <v>73</v>
      </c>
      <c r="B83" s="32" t="s">
        <v>42</v>
      </c>
      <c r="C83" s="326" t="s">
        <v>111</v>
      </c>
      <c r="D83" s="34">
        <v>44525</v>
      </c>
      <c r="E83" s="40">
        <v>1851.45</v>
      </c>
      <c r="F83" s="40">
        <v>1861.2833333333335</v>
      </c>
      <c r="G83" s="41">
        <v>1828.616666666667</v>
      </c>
      <c r="H83" s="41">
        <v>1805.7833333333335</v>
      </c>
      <c r="I83" s="41">
        <v>1773.116666666667</v>
      </c>
      <c r="J83" s="41">
        <v>1884.116666666667</v>
      </c>
      <c r="K83" s="41">
        <v>1916.7833333333335</v>
      </c>
      <c r="L83" s="41">
        <v>1939.616666666667</v>
      </c>
      <c r="M83" s="31">
        <v>1893.95</v>
      </c>
      <c r="N83" s="31">
        <v>1838.45</v>
      </c>
      <c r="O83" s="42">
        <v>10335050</v>
      </c>
      <c r="P83" s="43">
        <v>1.2942271880819367E-2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44525</v>
      </c>
      <c r="E84" s="40">
        <v>316.85000000000002</v>
      </c>
      <c r="F84" s="40">
        <v>316.81666666666666</v>
      </c>
      <c r="G84" s="41">
        <v>314.18333333333334</v>
      </c>
      <c r="H84" s="41">
        <v>311.51666666666665</v>
      </c>
      <c r="I84" s="41">
        <v>308.88333333333333</v>
      </c>
      <c r="J84" s="41">
        <v>319.48333333333335</v>
      </c>
      <c r="K84" s="41">
        <v>322.11666666666667</v>
      </c>
      <c r="L84" s="41">
        <v>324.78333333333336</v>
      </c>
      <c r="M84" s="31">
        <v>319.45</v>
      </c>
      <c r="N84" s="31">
        <v>314.14999999999998</v>
      </c>
      <c r="O84" s="42">
        <v>975800</v>
      </c>
      <c r="P84" s="43">
        <v>-4.1736227045075125E-2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44525</v>
      </c>
      <c r="E85" s="40">
        <v>655.6</v>
      </c>
      <c r="F85" s="40">
        <v>656.16666666666663</v>
      </c>
      <c r="G85" s="41">
        <v>647.68333333333328</v>
      </c>
      <c r="H85" s="41">
        <v>639.76666666666665</v>
      </c>
      <c r="I85" s="41">
        <v>631.2833333333333</v>
      </c>
      <c r="J85" s="41">
        <v>664.08333333333326</v>
      </c>
      <c r="K85" s="41">
        <v>672.56666666666661</v>
      </c>
      <c r="L85" s="41">
        <v>680.48333333333323</v>
      </c>
      <c r="M85" s="31">
        <v>664.65</v>
      </c>
      <c r="N85" s="31">
        <v>648.25</v>
      </c>
      <c r="O85" s="42">
        <v>3466250</v>
      </c>
      <c r="P85" s="43">
        <v>-1.6666666666666666E-2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44525</v>
      </c>
      <c r="E86" s="40">
        <v>1386.7</v>
      </c>
      <c r="F86" s="40">
        <v>1380.4833333333333</v>
      </c>
      <c r="G86" s="41">
        <v>1356.9666666666667</v>
      </c>
      <c r="H86" s="41">
        <v>1327.2333333333333</v>
      </c>
      <c r="I86" s="41">
        <v>1303.7166666666667</v>
      </c>
      <c r="J86" s="41">
        <v>1410.2166666666667</v>
      </c>
      <c r="K86" s="41">
        <v>1433.7333333333336</v>
      </c>
      <c r="L86" s="41">
        <v>1463.4666666666667</v>
      </c>
      <c r="M86" s="31">
        <v>1404</v>
      </c>
      <c r="N86" s="31">
        <v>1350.75</v>
      </c>
      <c r="O86" s="42">
        <v>3131200</v>
      </c>
      <c r="P86" s="43">
        <v>9.1102338293349531E-4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44525</v>
      </c>
      <c r="E87" s="40">
        <v>1345.95</v>
      </c>
      <c r="F87" s="40">
        <v>1343.7166666666667</v>
      </c>
      <c r="G87" s="41">
        <v>1331.6333333333334</v>
      </c>
      <c r="H87" s="41">
        <v>1317.3166666666668</v>
      </c>
      <c r="I87" s="41">
        <v>1305.2333333333336</v>
      </c>
      <c r="J87" s="41">
        <v>1358.0333333333333</v>
      </c>
      <c r="K87" s="41">
        <v>1370.1166666666663</v>
      </c>
      <c r="L87" s="41">
        <v>1384.4333333333332</v>
      </c>
      <c r="M87" s="31">
        <v>1355.8</v>
      </c>
      <c r="N87" s="31">
        <v>1329.4</v>
      </c>
      <c r="O87" s="42">
        <v>3522500</v>
      </c>
      <c r="P87" s="43">
        <v>-3.9405508590128167E-2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44525</v>
      </c>
      <c r="E88" s="40">
        <v>1165.5</v>
      </c>
      <c r="F88" s="40">
        <v>1163.4833333333333</v>
      </c>
      <c r="G88" s="41">
        <v>1156.1666666666667</v>
      </c>
      <c r="H88" s="41">
        <v>1146.8333333333335</v>
      </c>
      <c r="I88" s="41">
        <v>1139.5166666666669</v>
      </c>
      <c r="J88" s="41">
        <v>1172.8166666666666</v>
      </c>
      <c r="K88" s="41">
        <v>1180.1333333333332</v>
      </c>
      <c r="L88" s="41">
        <v>1189.4666666666665</v>
      </c>
      <c r="M88" s="31">
        <v>1170.8</v>
      </c>
      <c r="N88" s="31">
        <v>1154.1500000000001</v>
      </c>
      <c r="O88" s="42">
        <v>23609600</v>
      </c>
      <c r="P88" s="43">
        <v>1.3431086806285868E-2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44525</v>
      </c>
      <c r="E89" s="40">
        <v>2909.45</v>
      </c>
      <c r="F89" s="40">
        <v>2909.25</v>
      </c>
      <c r="G89" s="41">
        <v>2885.9</v>
      </c>
      <c r="H89" s="41">
        <v>2862.35</v>
      </c>
      <c r="I89" s="41">
        <v>2839</v>
      </c>
      <c r="J89" s="41">
        <v>2932.8</v>
      </c>
      <c r="K89" s="41">
        <v>2956.1500000000005</v>
      </c>
      <c r="L89" s="41">
        <v>2979.7000000000003</v>
      </c>
      <c r="M89" s="31">
        <v>2932.6</v>
      </c>
      <c r="N89" s="31">
        <v>2885.7</v>
      </c>
      <c r="O89" s="42">
        <v>11428200</v>
      </c>
      <c r="P89" s="43">
        <v>5.3367990266563435E-2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44525</v>
      </c>
      <c r="E90" s="40">
        <v>2655.4</v>
      </c>
      <c r="F90" s="40">
        <v>2666.1166666666668</v>
      </c>
      <c r="G90" s="41">
        <v>2634.2833333333338</v>
      </c>
      <c r="H90" s="41">
        <v>2613.166666666667</v>
      </c>
      <c r="I90" s="41">
        <v>2581.3333333333339</v>
      </c>
      <c r="J90" s="41">
        <v>2687.2333333333336</v>
      </c>
      <c r="K90" s="41">
        <v>2719.0666666666666</v>
      </c>
      <c r="L90" s="41">
        <v>2740.1833333333334</v>
      </c>
      <c r="M90" s="31">
        <v>2697.95</v>
      </c>
      <c r="N90" s="31">
        <v>2645</v>
      </c>
      <c r="O90" s="42">
        <v>3745000</v>
      </c>
      <c r="P90" s="43">
        <v>1.3422092331006115E-2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44525</v>
      </c>
      <c r="E91" s="40">
        <v>1553.5</v>
      </c>
      <c r="F91" s="40">
        <v>1551.5166666666667</v>
      </c>
      <c r="G91" s="41">
        <v>1542.7833333333333</v>
      </c>
      <c r="H91" s="41">
        <v>1532.0666666666666</v>
      </c>
      <c r="I91" s="41">
        <v>1523.3333333333333</v>
      </c>
      <c r="J91" s="41">
        <v>1562.2333333333333</v>
      </c>
      <c r="K91" s="41">
        <v>1570.9666666666665</v>
      </c>
      <c r="L91" s="41">
        <v>1581.6833333333334</v>
      </c>
      <c r="M91" s="31">
        <v>1560.25</v>
      </c>
      <c r="N91" s="31">
        <v>1540.8</v>
      </c>
      <c r="O91" s="42">
        <v>37544650</v>
      </c>
      <c r="P91" s="43">
        <v>1.8561900356615289E-2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44525</v>
      </c>
      <c r="E92" s="40">
        <v>703.55</v>
      </c>
      <c r="F92" s="40">
        <v>704.05000000000007</v>
      </c>
      <c r="G92" s="41">
        <v>700.15000000000009</v>
      </c>
      <c r="H92" s="41">
        <v>696.75</v>
      </c>
      <c r="I92" s="41">
        <v>692.85</v>
      </c>
      <c r="J92" s="41">
        <v>707.45000000000016</v>
      </c>
      <c r="K92" s="41">
        <v>711.35</v>
      </c>
      <c r="L92" s="41">
        <v>714.75000000000023</v>
      </c>
      <c r="M92" s="31">
        <v>707.95</v>
      </c>
      <c r="N92" s="31">
        <v>700.65</v>
      </c>
      <c r="O92" s="42">
        <v>18021300</v>
      </c>
      <c r="P92" s="43">
        <v>-7.8725852358747656E-3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44525</v>
      </c>
      <c r="E93" s="40">
        <v>2707.3</v>
      </c>
      <c r="F93" s="40">
        <v>2709</v>
      </c>
      <c r="G93" s="41">
        <v>2688</v>
      </c>
      <c r="H93" s="41">
        <v>2668.7</v>
      </c>
      <c r="I93" s="41">
        <v>2647.7</v>
      </c>
      <c r="J93" s="41">
        <v>2728.3</v>
      </c>
      <c r="K93" s="41">
        <v>2749.3</v>
      </c>
      <c r="L93" s="41">
        <v>2768.6000000000004</v>
      </c>
      <c r="M93" s="31">
        <v>2730</v>
      </c>
      <c r="N93" s="31">
        <v>2689.7</v>
      </c>
      <c r="O93" s="42">
        <v>4521300</v>
      </c>
      <c r="P93" s="43">
        <v>-2.5150572506453107E-3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44525</v>
      </c>
      <c r="E94" s="40">
        <v>454.8</v>
      </c>
      <c r="F94" s="40">
        <v>453.53333333333336</v>
      </c>
      <c r="G94" s="41">
        <v>449.4666666666667</v>
      </c>
      <c r="H94" s="41">
        <v>444.13333333333333</v>
      </c>
      <c r="I94" s="41">
        <v>440.06666666666666</v>
      </c>
      <c r="J94" s="41">
        <v>458.86666666666673</v>
      </c>
      <c r="K94" s="41">
        <v>462.93333333333345</v>
      </c>
      <c r="L94" s="41">
        <v>468.26666666666677</v>
      </c>
      <c r="M94" s="31">
        <v>457.6</v>
      </c>
      <c r="N94" s="31">
        <v>448.2</v>
      </c>
      <c r="O94" s="42">
        <v>27549025</v>
      </c>
      <c r="P94" s="43">
        <v>2.3467751398286853E-3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44525</v>
      </c>
      <c r="E95" s="40">
        <v>342.8</v>
      </c>
      <c r="F95" s="40">
        <v>343.58333333333331</v>
      </c>
      <c r="G95" s="41">
        <v>338.91666666666663</v>
      </c>
      <c r="H95" s="41">
        <v>335.0333333333333</v>
      </c>
      <c r="I95" s="41">
        <v>330.36666666666662</v>
      </c>
      <c r="J95" s="41">
        <v>347.46666666666664</v>
      </c>
      <c r="K95" s="41">
        <v>352.13333333333327</v>
      </c>
      <c r="L95" s="41">
        <v>356.01666666666665</v>
      </c>
      <c r="M95" s="31">
        <v>348.25</v>
      </c>
      <c r="N95" s="31">
        <v>339.7</v>
      </c>
      <c r="O95" s="42">
        <v>15816600</v>
      </c>
      <c r="P95" s="43">
        <v>-4.9180327868852458E-2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44525</v>
      </c>
      <c r="E96" s="40">
        <v>2385.1</v>
      </c>
      <c r="F96" s="40">
        <v>2389.4166666666665</v>
      </c>
      <c r="G96" s="41">
        <v>2367.833333333333</v>
      </c>
      <c r="H96" s="41">
        <v>2350.5666666666666</v>
      </c>
      <c r="I96" s="41">
        <v>2328.9833333333331</v>
      </c>
      <c r="J96" s="41">
        <v>2406.6833333333329</v>
      </c>
      <c r="K96" s="41">
        <v>2428.266666666666</v>
      </c>
      <c r="L96" s="41">
        <v>2445.5333333333328</v>
      </c>
      <c r="M96" s="31">
        <v>2411</v>
      </c>
      <c r="N96" s="31">
        <v>2372.15</v>
      </c>
      <c r="O96" s="42">
        <v>10930200</v>
      </c>
      <c r="P96" s="43">
        <v>2.1075051846869568E-2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44525</v>
      </c>
      <c r="E97" s="40">
        <v>237.25</v>
      </c>
      <c r="F97" s="40">
        <v>240.21666666666667</v>
      </c>
      <c r="G97" s="41">
        <v>233.88333333333333</v>
      </c>
      <c r="H97" s="41">
        <v>230.51666666666665</v>
      </c>
      <c r="I97" s="41">
        <v>224.18333333333331</v>
      </c>
      <c r="J97" s="41">
        <v>243.58333333333334</v>
      </c>
      <c r="K97" s="41">
        <v>249.91666666666666</v>
      </c>
      <c r="L97" s="41">
        <v>253.28333333333336</v>
      </c>
      <c r="M97" s="31">
        <v>246.55</v>
      </c>
      <c r="N97" s="31">
        <v>236.85</v>
      </c>
      <c r="O97" s="42">
        <v>40216300</v>
      </c>
      <c r="P97" s="43">
        <v>-4.7223854289071679E-2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44525</v>
      </c>
      <c r="E98" s="40">
        <v>773.65</v>
      </c>
      <c r="F98" s="40">
        <v>773.48333333333323</v>
      </c>
      <c r="G98" s="41">
        <v>768.21666666666647</v>
      </c>
      <c r="H98" s="41">
        <v>762.78333333333319</v>
      </c>
      <c r="I98" s="41">
        <v>757.51666666666642</v>
      </c>
      <c r="J98" s="41">
        <v>778.91666666666652</v>
      </c>
      <c r="K98" s="41">
        <v>784.18333333333317</v>
      </c>
      <c r="L98" s="41">
        <v>789.61666666666656</v>
      </c>
      <c r="M98" s="31">
        <v>778.75</v>
      </c>
      <c r="N98" s="31">
        <v>768.05</v>
      </c>
      <c r="O98" s="42">
        <v>91719375</v>
      </c>
      <c r="P98" s="43">
        <v>2.1062621500405641E-2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44525</v>
      </c>
      <c r="E99" s="40">
        <v>1511.3</v>
      </c>
      <c r="F99" s="40">
        <v>1517.0833333333333</v>
      </c>
      <c r="G99" s="41">
        <v>1500.2666666666664</v>
      </c>
      <c r="H99" s="41">
        <v>1489.2333333333331</v>
      </c>
      <c r="I99" s="41">
        <v>1472.4166666666663</v>
      </c>
      <c r="J99" s="41">
        <v>1528.1166666666666</v>
      </c>
      <c r="K99" s="41">
        <v>1544.9333333333336</v>
      </c>
      <c r="L99" s="41">
        <v>1555.9666666666667</v>
      </c>
      <c r="M99" s="31">
        <v>1533.9</v>
      </c>
      <c r="N99" s="31">
        <v>1506.05</v>
      </c>
      <c r="O99" s="42">
        <v>2709375</v>
      </c>
      <c r="P99" s="43">
        <v>-8.8619402985074622E-3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44525</v>
      </c>
      <c r="E100" s="40">
        <v>642.65</v>
      </c>
      <c r="F100" s="40">
        <v>642.36666666666667</v>
      </c>
      <c r="G100" s="41">
        <v>637.68333333333339</v>
      </c>
      <c r="H100" s="41">
        <v>632.7166666666667</v>
      </c>
      <c r="I100" s="41">
        <v>628.03333333333342</v>
      </c>
      <c r="J100" s="41">
        <v>647.33333333333337</v>
      </c>
      <c r="K100" s="41">
        <v>652.01666666666654</v>
      </c>
      <c r="L100" s="41">
        <v>656.98333333333335</v>
      </c>
      <c r="M100" s="31">
        <v>647.04999999999995</v>
      </c>
      <c r="N100" s="31">
        <v>637.4</v>
      </c>
      <c r="O100" s="42">
        <v>4086000</v>
      </c>
      <c r="P100" s="43">
        <v>-1.2864649393005979E-2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44525</v>
      </c>
      <c r="E101" s="40">
        <v>9.9</v>
      </c>
      <c r="F101" s="40">
        <v>10.066666666666668</v>
      </c>
      <c r="G101" s="41">
        <v>9.6833333333333371</v>
      </c>
      <c r="H101" s="41">
        <v>9.4666666666666686</v>
      </c>
      <c r="I101" s="41">
        <v>9.0833333333333375</v>
      </c>
      <c r="J101" s="41">
        <v>10.283333333333337</v>
      </c>
      <c r="K101" s="41">
        <v>10.666666666666666</v>
      </c>
      <c r="L101" s="41">
        <v>10.883333333333336</v>
      </c>
      <c r="M101" s="31">
        <v>10.45</v>
      </c>
      <c r="N101" s="31">
        <v>9.85</v>
      </c>
      <c r="O101" s="42">
        <v>847140000</v>
      </c>
      <c r="P101" s="43">
        <v>2.7342779020631371E-3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44525</v>
      </c>
      <c r="E102" s="40">
        <v>51</v>
      </c>
      <c r="F102" s="40">
        <v>51.166666666666664</v>
      </c>
      <c r="G102" s="41">
        <v>50.283333333333331</v>
      </c>
      <c r="H102" s="41">
        <v>49.56666666666667</v>
      </c>
      <c r="I102" s="41">
        <v>48.683333333333337</v>
      </c>
      <c r="J102" s="41">
        <v>51.883333333333326</v>
      </c>
      <c r="K102" s="41">
        <v>52.766666666666666</v>
      </c>
      <c r="L102" s="41">
        <v>53.48333333333332</v>
      </c>
      <c r="M102" s="31">
        <v>52.05</v>
      </c>
      <c r="N102" s="31">
        <v>50.45</v>
      </c>
      <c r="O102" s="42">
        <v>178374400</v>
      </c>
      <c r="P102" s="43">
        <v>7.2522405261502476E-3</v>
      </c>
    </row>
    <row r="103" spans="1:16" ht="12.75" customHeight="1">
      <c r="A103" s="31">
        <v>93</v>
      </c>
      <c r="B103" s="32" t="s">
        <v>44</v>
      </c>
      <c r="C103" s="33" t="s">
        <v>408</v>
      </c>
      <c r="D103" s="34">
        <v>44525</v>
      </c>
      <c r="E103" s="40">
        <v>790.8</v>
      </c>
      <c r="F103" s="40">
        <v>785.56666666666661</v>
      </c>
      <c r="G103" s="41">
        <v>776.13333333333321</v>
      </c>
      <c r="H103" s="41">
        <v>761.46666666666658</v>
      </c>
      <c r="I103" s="41">
        <v>752.03333333333319</v>
      </c>
      <c r="J103" s="41">
        <v>800.23333333333323</v>
      </c>
      <c r="K103" s="41">
        <v>809.66666666666663</v>
      </c>
      <c r="L103" s="41">
        <v>824.33333333333326</v>
      </c>
      <c r="M103" s="31">
        <v>795</v>
      </c>
      <c r="N103" s="31">
        <v>770.9</v>
      </c>
      <c r="O103" s="42">
        <v>15033750</v>
      </c>
      <c r="P103" s="43">
        <v>-1.4422682946816357E-2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44525</v>
      </c>
      <c r="E104" s="40">
        <v>500.5</v>
      </c>
      <c r="F104" s="40">
        <v>499.7</v>
      </c>
      <c r="G104" s="41">
        <v>492.4</v>
      </c>
      <c r="H104" s="41">
        <v>484.3</v>
      </c>
      <c r="I104" s="41">
        <v>477</v>
      </c>
      <c r="J104" s="41">
        <v>507.79999999999995</v>
      </c>
      <c r="K104" s="41">
        <v>515.1</v>
      </c>
      <c r="L104" s="41">
        <v>523.19999999999993</v>
      </c>
      <c r="M104" s="31">
        <v>507</v>
      </c>
      <c r="N104" s="31">
        <v>491.6</v>
      </c>
      <c r="O104" s="42">
        <v>16777750</v>
      </c>
      <c r="P104" s="43">
        <v>-6.0155588076715706E-2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44525</v>
      </c>
      <c r="E105" s="40">
        <v>208.55</v>
      </c>
      <c r="F105" s="40">
        <v>210.26666666666665</v>
      </c>
      <c r="G105" s="41">
        <v>205.7833333333333</v>
      </c>
      <c r="H105" s="41">
        <v>203.01666666666665</v>
      </c>
      <c r="I105" s="41">
        <v>198.5333333333333</v>
      </c>
      <c r="J105" s="41">
        <v>213.0333333333333</v>
      </c>
      <c r="K105" s="41">
        <v>217.51666666666665</v>
      </c>
      <c r="L105" s="41">
        <v>220.2833333333333</v>
      </c>
      <c r="M105" s="31">
        <v>214.75</v>
      </c>
      <c r="N105" s="31">
        <v>207.5</v>
      </c>
      <c r="O105" s="42">
        <v>17387106</v>
      </c>
      <c r="P105" s="43">
        <v>4.9984057393383817E-2</v>
      </c>
    </row>
    <row r="106" spans="1:16" ht="12.75" customHeight="1">
      <c r="A106" s="31">
        <v>96</v>
      </c>
      <c r="B106" s="32" t="s">
        <v>42</v>
      </c>
      <c r="C106" s="33" t="s">
        <v>405</v>
      </c>
      <c r="D106" s="34">
        <v>44525</v>
      </c>
      <c r="E106" s="40">
        <v>213.3</v>
      </c>
      <c r="F106" s="40">
        <v>210.23333333333335</v>
      </c>
      <c r="G106" s="41">
        <v>206.1166666666667</v>
      </c>
      <c r="H106" s="41">
        <v>198.93333333333337</v>
      </c>
      <c r="I106" s="41">
        <v>194.81666666666672</v>
      </c>
      <c r="J106" s="41">
        <v>217.41666666666669</v>
      </c>
      <c r="K106" s="41">
        <v>221.53333333333336</v>
      </c>
      <c r="L106" s="41">
        <v>228.71666666666667</v>
      </c>
      <c r="M106" s="31">
        <v>214.35</v>
      </c>
      <c r="N106" s="31">
        <v>203.05</v>
      </c>
      <c r="O106" s="42">
        <v>13348700</v>
      </c>
      <c r="P106" s="43">
        <v>-6.859571023876973E-2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44525</v>
      </c>
      <c r="E107" s="40">
        <v>7514.9</v>
      </c>
      <c r="F107" s="40">
        <v>7540.95</v>
      </c>
      <c r="G107" s="41">
        <v>7441.3499999999995</v>
      </c>
      <c r="H107" s="41">
        <v>7367.7999999999993</v>
      </c>
      <c r="I107" s="41">
        <v>7268.1999999999989</v>
      </c>
      <c r="J107" s="41">
        <v>7614.5</v>
      </c>
      <c r="K107" s="41">
        <v>7714.1</v>
      </c>
      <c r="L107" s="41">
        <v>7787.6500000000005</v>
      </c>
      <c r="M107" s="31">
        <v>7640.55</v>
      </c>
      <c r="N107" s="31">
        <v>7467.4</v>
      </c>
      <c r="O107" s="42">
        <v>256650</v>
      </c>
      <c r="P107" s="43">
        <v>-4.8122392211404727E-2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44525</v>
      </c>
      <c r="E108" s="40">
        <v>2153.3000000000002</v>
      </c>
      <c r="F108" s="40">
        <v>2162.25</v>
      </c>
      <c r="G108" s="41">
        <v>2119.65</v>
      </c>
      <c r="H108" s="41">
        <v>2086</v>
      </c>
      <c r="I108" s="41">
        <v>2043.4</v>
      </c>
      <c r="J108" s="41">
        <v>2195.9</v>
      </c>
      <c r="K108" s="41">
        <v>2238.5000000000005</v>
      </c>
      <c r="L108" s="41">
        <v>2272.15</v>
      </c>
      <c r="M108" s="31">
        <v>2204.85</v>
      </c>
      <c r="N108" s="31">
        <v>2128.6</v>
      </c>
      <c r="O108" s="42">
        <v>3476000</v>
      </c>
      <c r="P108" s="43">
        <v>-3.8916154005668072E-2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44525</v>
      </c>
      <c r="E109" s="40">
        <v>1037</v>
      </c>
      <c r="F109" s="40">
        <v>1034.0333333333333</v>
      </c>
      <c r="G109" s="41">
        <v>1026.4666666666667</v>
      </c>
      <c r="H109" s="41">
        <v>1015.9333333333334</v>
      </c>
      <c r="I109" s="41">
        <v>1008.3666666666668</v>
      </c>
      <c r="J109" s="41">
        <v>1044.5666666666666</v>
      </c>
      <c r="K109" s="41">
        <v>1052.1333333333332</v>
      </c>
      <c r="L109" s="41">
        <v>1062.6666666666665</v>
      </c>
      <c r="M109" s="31">
        <v>1041.5999999999999</v>
      </c>
      <c r="N109" s="31">
        <v>1023.5</v>
      </c>
      <c r="O109" s="42">
        <v>21083400</v>
      </c>
      <c r="P109" s="43">
        <v>4.786187153336912E-2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44525</v>
      </c>
      <c r="E110" s="40">
        <v>292.3</v>
      </c>
      <c r="F110" s="40">
        <v>292.55</v>
      </c>
      <c r="G110" s="41">
        <v>288.40000000000003</v>
      </c>
      <c r="H110" s="41">
        <v>284.5</v>
      </c>
      <c r="I110" s="41">
        <v>280.35000000000002</v>
      </c>
      <c r="J110" s="41">
        <v>296.45000000000005</v>
      </c>
      <c r="K110" s="41">
        <v>300.60000000000002</v>
      </c>
      <c r="L110" s="41">
        <v>304.50000000000006</v>
      </c>
      <c r="M110" s="31">
        <v>296.7</v>
      </c>
      <c r="N110" s="31">
        <v>288.64999999999998</v>
      </c>
      <c r="O110" s="42">
        <v>14109200</v>
      </c>
      <c r="P110" s="43">
        <v>-1.3872374157748713E-3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44525</v>
      </c>
      <c r="E111" s="40">
        <v>1733.45</v>
      </c>
      <c r="F111" s="40">
        <v>1727.25</v>
      </c>
      <c r="G111" s="41">
        <v>1715.5</v>
      </c>
      <c r="H111" s="41">
        <v>1697.55</v>
      </c>
      <c r="I111" s="41">
        <v>1685.8</v>
      </c>
      <c r="J111" s="41">
        <v>1745.2</v>
      </c>
      <c r="K111" s="41">
        <v>1756.95</v>
      </c>
      <c r="L111" s="41">
        <v>1774.9</v>
      </c>
      <c r="M111" s="31">
        <v>1739</v>
      </c>
      <c r="N111" s="31">
        <v>1709.3</v>
      </c>
      <c r="O111" s="42">
        <v>40426200</v>
      </c>
      <c r="P111" s="43">
        <v>2.6728433628453438E-2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44525</v>
      </c>
      <c r="E112" s="40">
        <v>133.5</v>
      </c>
      <c r="F112" s="40">
        <v>133.9</v>
      </c>
      <c r="G112" s="41">
        <v>132.20000000000002</v>
      </c>
      <c r="H112" s="41">
        <v>130.9</v>
      </c>
      <c r="I112" s="41">
        <v>129.20000000000002</v>
      </c>
      <c r="J112" s="41">
        <v>135.20000000000002</v>
      </c>
      <c r="K112" s="41">
        <v>136.9</v>
      </c>
      <c r="L112" s="41">
        <v>138.20000000000002</v>
      </c>
      <c r="M112" s="31">
        <v>135.6</v>
      </c>
      <c r="N112" s="31">
        <v>132.6</v>
      </c>
      <c r="O112" s="42">
        <v>36803000</v>
      </c>
      <c r="P112" s="43">
        <v>-4.6640848627715101E-2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44525</v>
      </c>
      <c r="E113" s="40">
        <v>2166</v>
      </c>
      <c r="F113" s="40">
        <v>2159</v>
      </c>
      <c r="G113" s="41">
        <v>2137.9499999999998</v>
      </c>
      <c r="H113" s="41">
        <v>2109.8999999999996</v>
      </c>
      <c r="I113" s="41">
        <v>2088.8499999999995</v>
      </c>
      <c r="J113" s="41">
        <v>2187.0500000000002</v>
      </c>
      <c r="K113" s="41">
        <v>2208.1000000000004</v>
      </c>
      <c r="L113" s="41">
        <v>2236.1500000000005</v>
      </c>
      <c r="M113" s="31">
        <v>2180.0500000000002</v>
      </c>
      <c r="N113" s="31">
        <v>2130.9499999999998</v>
      </c>
      <c r="O113" s="42">
        <v>1956150</v>
      </c>
      <c r="P113" s="43">
        <v>5.254237288135593E-2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44525</v>
      </c>
      <c r="E114" s="40">
        <v>850.5</v>
      </c>
      <c r="F114" s="40">
        <v>847.83333333333337</v>
      </c>
      <c r="G114" s="41">
        <v>838.66666666666674</v>
      </c>
      <c r="H114" s="41">
        <v>826.83333333333337</v>
      </c>
      <c r="I114" s="41">
        <v>817.66666666666674</v>
      </c>
      <c r="J114" s="41">
        <v>859.66666666666674</v>
      </c>
      <c r="K114" s="41">
        <v>868.83333333333348</v>
      </c>
      <c r="L114" s="41">
        <v>880.66666666666674</v>
      </c>
      <c r="M114" s="31">
        <v>857</v>
      </c>
      <c r="N114" s="31">
        <v>836</v>
      </c>
      <c r="O114" s="42">
        <v>14076750</v>
      </c>
      <c r="P114" s="43">
        <v>-1.6454435885342976E-2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44525</v>
      </c>
      <c r="E115" s="40">
        <v>230.45</v>
      </c>
      <c r="F115" s="40">
        <v>230.56666666666669</v>
      </c>
      <c r="G115" s="41">
        <v>228.83333333333337</v>
      </c>
      <c r="H115" s="41">
        <v>227.21666666666667</v>
      </c>
      <c r="I115" s="41">
        <v>225.48333333333335</v>
      </c>
      <c r="J115" s="41">
        <v>232.18333333333339</v>
      </c>
      <c r="K115" s="41">
        <v>233.91666666666669</v>
      </c>
      <c r="L115" s="41">
        <v>235.53333333333342</v>
      </c>
      <c r="M115" s="31">
        <v>232.3</v>
      </c>
      <c r="N115" s="31">
        <v>228.95</v>
      </c>
      <c r="O115" s="42">
        <v>249619200</v>
      </c>
      <c r="P115" s="43">
        <v>6.6459330760991597E-3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44525</v>
      </c>
      <c r="E116" s="40">
        <v>403.35</v>
      </c>
      <c r="F116" s="40">
        <v>402.55</v>
      </c>
      <c r="G116" s="41">
        <v>399.05</v>
      </c>
      <c r="H116" s="41">
        <v>394.75</v>
      </c>
      <c r="I116" s="41">
        <v>391.25</v>
      </c>
      <c r="J116" s="41">
        <v>406.85</v>
      </c>
      <c r="K116" s="41">
        <v>410.35</v>
      </c>
      <c r="L116" s="41">
        <v>414.65000000000003</v>
      </c>
      <c r="M116" s="31">
        <v>406.05</v>
      </c>
      <c r="N116" s="31">
        <v>398.25</v>
      </c>
      <c r="O116" s="42">
        <v>39687500</v>
      </c>
      <c r="P116" s="43">
        <v>-3.3274736313410346E-3</v>
      </c>
    </row>
    <row r="117" spans="1:16" ht="12.75" customHeight="1">
      <c r="A117" s="31">
        <v>107</v>
      </c>
      <c r="B117" s="32" t="s">
        <v>42</v>
      </c>
      <c r="C117" s="33" t="s">
        <v>417</v>
      </c>
      <c r="D117" s="34">
        <v>44525</v>
      </c>
      <c r="E117" s="40">
        <v>3607.7</v>
      </c>
      <c r="F117" s="40">
        <v>3597.8333333333335</v>
      </c>
      <c r="G117" s="41">
        <v>3565.416666666667</v>
      </c>
      <c r="H117" s="41">
        <v>3523.1333333333337</v>
      </c>
      <c r="I117" s="41">
        <v>3490.7166666666672</v>
      </c>
      <c r="J117" s="41">
        <v>3640.1166666666668</v>
      </c>
      <c r="K117" s="41">
        <v>3672.5333333333338</v>
      </c>
      <c r="L117" s="41">
        <v>3714.8166666666666</v>
      </c>
      <c r="M117" s="31">
        <v>3630.25</v>
      </c>
      <c r="N117" s="31">
        <v>3555.55</v>
      </c>
      <c r="O117" s="42">
        <v>170800</v>
      </c>
      <c r="P117" s="43">
        <v>-5.33462657613967E-2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44525</v>
      </c>
      <c r="E118" s="40">
        <v>667.6</v>
      </c>
      <c r="F118" s="40">
        <v>666.5333333333333</v>
      </c>
      <c r="G118" s="41">
        <v>661.81666666666661</v>
      </c>
      <c r="H118" s="41">
        <v>656.0333333333333</v>
      </c>
      <c r="I118" s="41">
        <v>651.31666666666661</v>
      </c>
      <c r="J118" s="41">
        <v>672.31666666666661</v>
      </c>
      <c r="K118" s="41">
        <v>677.0333333333333</v>
      </c>
      <c r="L118" s="41">
        <v>682.81666666666661</v>
      </c>
      <c r="M118" s="31">
        <v>671.25</v>
      </c>
      <c r="N118" s="31">
        <v>660.75</v>
      </c>
      <c r="O118" s="42">
        <v>45611100</v>
      </c>
      <c r="P118" s="43">
        <v>-2.442827442827443E-2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44525</v>
      </c>
      <c r="E119" s="40">
        <v>3904.55</v>
      </c>
      <c r="F119" s="40">
        <v>3890.75</v>
      </c>
      <c r="G119" s="41">
        <v>3861.75</v>
      </c>
      <c r="H119" s="41">
        <v>3818.95</v>
      </c>
      <c r="I119" s="41">
        <v>3789.95</v>
      </c>
      <c r="J119" s="41">
        <v>3933.55</v>
      </c>
      <c r="K119" s="41">
        <v>3962.55</v>
      </c>
      <c r="L119" s="41">
        <v>4005.3500000000004</v>
      </c>
      <c r="M119" s="31">
        <v>3919.75</v>
      </c>
      <c r="N119" s="31">
        <v>3847.95</v>
      </c>
      <c r="O119" s="42">
        <v>1705125</v>
      </c>
      <c r="P119" s="43">
        <v>-3.0145751866334874E-2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44525</v>
      </c>
      <c r="E120" s="40">
        <v>2055.75</v>
      </c>
      <c r="F120" s="40">
        <v>2060.4666666666667</v>
      </c>
      <c r="G120" s="41">
        <v>2044.2833333333333</v>
      </c>
      <c r="H120" s="41">
        <v>2032.8166666666666</v>
      </c>
      <c r="I120" s="41">
        <v>2016.6333333333332</v>
      </c>
      <c r="J120" s="41">
        <v>2071.9333333333334</v>
      </c>
      <c r="K120" s="41">
        <v>2088.1166666666668</v>
      </c>
      <c r="L120" s="41">
        <v>2099.5833333333335</v>
      </c>
      <c r="M120" s="31">
        <v>2076.65</v>
      </c>
      <c r="N120" s="31">
        <v>2049</v>
      </c>
      <c r="O120" s="42">
        <v>11636800</v>
      </c>
      <c r="P120" s="43">
        <v>3.0169971671388102E-2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44525</v>
      </c>
      <c r="E121" s="40">
        <v>85.55</v>
      </c>
      <c r="F121" s="40">
        <v>86.133333333333326</v>
      </c>
      <c r="G121" s="41">
        <v>84.316666666666649</v>
      </c>
      <c r="H121" s="41">
        <v>83.083333333333329</v>
      </c>
      <c r="I121" s="41">
        <v>81.266666666666652</v>
      </c>
      <c r="J121" s="41">
        <v>87.366666666666646</v>
      </c>
      <c r="K121" s="41">
        <v>89.183333333333309</v>
      </c>
      <c r="L121" s="41">
        <v>90.416666666666643</v>
      </c>
      <c r="M121" s="31">
        <v>87.95</v>
      </c>
      <c r="N121" s="31">
        <v>84.9</v>
      </c>
      <c r="O121" s="42">
        <v>77299688</v>
      </c>
      <c r="P121" s="43">
        <v>4.386599180525428E-2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44525</v>
      </c>
      <c r="E122" s="40">
        <v>3566.95</v>
      </c>
      <c r="F122" s="40">
        <v>3555.15</v>
      </c>
      <c r="G122" s="41">
        <v>3504.3</v>
      </c>
      <c r="H122" s="41">
        <v>3441.65</v>
      </c>
      <c r="I122" s="41">
        <v>3390.8</v>
      </c>
      <c r="J122" s="41">
        <v>3617.8</v>
      </c>
      <c r="K122" s="41">
        <v>3668.6499999999996</v>
      </c>
      <c r="L122" s="41">
        <v>3731.3</v>
      </c>
      <c r="M122" s="31">
        <v>3606</v>
      </c>
      <c r="N122" s="31">
        <v>3492.5</v>
      </c>
      <c r="O122" s="42">
        <v>584250</v>
      </c>
      <c r="P122" s="43">
        <v>2.9742233972240583E-2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44525</v>
      </c>
      <c r="E123" s="40">
        <v>463.2</v>
      </c>
      <c r="F123" s="40">
        <v>470.26666666666665</v>
      </c>
      <c r="G123" s="41">
        <v>448.58333333333331</v>
      </c>
      <c r="H123" s="41">
        <v>433.96666666666664</v>
      </c>
      <c r="I123" s="41">
        <v>412.2833333333333</v>
      </c>
      <c r="J123" s="41">
        <v>484.88333333333333</v>
      </c>
      <c r="K123" s="41">
        <v>506.56666666666672</v>
      </c>
      <c r="L123" s="41">
        <v>521.18333333333339</v>
      </c>
      <c r="M123" s="31">
        <v>491.95</v>
      </c>
      <c r="N123" s="31">
        <v>455.65</v>
      </c>
      <c r="O123" s="42">
        <v>3596400</v>
      </c>
      <c r="P123" s="43">
        <v>0.27831094049904032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44525</v>
      </c>
      <c r="E124" s="40">
        <v>428.95</v>
      </c>
      <c r="F124" s="40">
        <v>431.98333333333329</v>
      </c>
      <c r="G124" s="41">
        <v>423.11666666666656</v>
      </c>
      <c r="H124" s="41">
        <v>417.28333333333325</v>
      </c>
      <c r="I124" s="41">
        <v>408.41666666666652</v>
      </c>
      <c r="J124" s="41">
        <v>437.81666666666661</v>
      </c>
      <c r="K124" s="41">
        <v>446.68333333333328</v>
      </c>
      <c r="L124" s="41">
        <v>452.51666666666665</v>
      </c>
      <c r="M124" s="31">
        <v>440.85</v>
      </c>
      <c r="N124" s="31">
        <v>426.15</v>
      </c>
      <c r="O124" s="42">
        <v>13338000</v>
      </c>
      <c r="P124" s="43">
        <v>2.9802347127856701E-2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44525</v>
      </c>
      <c r="E125" s="40">
        <v>1937.15</v>
      </c>
      <c r="F125" s="40">
        <v>1948.3666666666668</v>
      </c>
      <c r="G125" s="41">
        <v>1914.5333333333335</v>
      </c>
      <c r="H125" s="41">
        <v>1891.9166666666667</v>
      </c>
      <c r="I125" s="41">
        <v>1858.0833333333335</v>
      </c>
      <c r="J125" s="41">
        <v>1970.9833333333336</v>
      </c>
      <c r="K125" s="41">
        <v>2004.8166666666666</v>
      </c>
      <c r="L125" s="41">
        <v>2027.4333333333336</v>
      </c>
      <c r="M125" s="31">
        <v>1982.2</v>
      </c>
      <c r="N125" s="31">
        <v>1925.75</v>
      </c>
      <c r="O125" s="42">
        <v>10214875</v>
      </c>
      <c r="P125" s="43">
        <v>2.3919308357348703E-2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44525</v>
      </c>
      <c r="E126" s="40">
        <v>6967.35</v>
      </c>
      <c r="F126" s="40">
        <v>6918.1166666666659</v>
      </c>
      <c r="G126" s="41">
        <v>6816.2333333333318</v>
      </c>
      <c r="H126" s="41">
        <v>6665.1166666666659</v>
      </c>
      <c r="I126" s="41">
        <v>6563.2333333333318</v>
      </c>
      <c r="J126" s="41">
        <v>7069.2333333333318</v>
      </c>
      <c r="K126" s="41">
        <v>7171.116666666665</v>
      </c>
      <c r="L126" s="41">
        <v>7322.2333333333318</v>
      </c>
      <c r="M126" s="31">
        <v>7020</v>
      </c>
      <c r="N126" s="31">
        <v>6767</v>
      </c>
      <c r="O126" s="42">
        <v>572550</v>
      </c>
      <c r="P126" s="43">
        <v>-9.0861889927310487E-3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44525</v>
      </c>
      <c r="E127" s="40">
        <v>5191.8500000000004</v>
      </c>
      <c r="F127" s="40">
        <v>5149.4333333333334</v>
      </c>
      <c r="G127" s="41">
        <v>5062.7166666666672</v>
      </c>
      <c r="H127" s="41">
        <v>4933.5833333333339</v>
      </c>
      <c r="I127" s="41">
        <v>4846.8666666666677</v>
      </c>
      <c r="J127" s="41">
        <v>5278.5666666666666</v>
      </c>
      <c r="K127" s="41">
        <v>5365.2833333333319</v>
      </c>
      <c r="L127" s="41">
        <v>5494.4166666666661</v>
      </c>
      <c r="M127" s="31">
        <v>5236.1499999999996</v>
      </c>
      <c r="N127" s="31">
        <v>5020.3</v>
      </c>
      <c r="O127" s="42">
        <v>604600</v>
      </c>
      <c r="P127" s="43">
        <v>4.4214162348877373E-2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44525</v>
      </c>
      <c r="E128" s="40">
        <v>937.55</v>
      </c>
      <c r="F128" s="40">
        <v>937.18333333333339</v>
      </c>
      <c r="G128" s="41">
        <v>928.36666666666679</v>
      </c>
      <c r="H128" s="41">
        <v>919.18333333333339</v>
      </c>
      <c r="I128" s="41">
        <v>910.36666666666679</v>
      </c>
      <c r="J128" s="41">
        <v>946.36666666666679</v>
      </c>
      <c r="K128" s="41">
        <v>955.18333333333339</v>
      </c>
      <c r="L128" s="41">
        <v>964.36666666666679</v>
      </c>
      <c r="M128" s="31">
        <v>946</v>
      </c>
      <c r="N128" s="31">
        <v>928</v>
      </c>
      <c r="O128" s="42">
        <v>8466000</v>
      </c>
      <c r="P128" s="43">
        <v>-6.1863899421273202E-3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44525</v>
      </c>
      <c r="E129" s="40">
        <v>926.2</v>
      </c>
      <c r="F129" s="40">
        <v>922.13333333333333</v>
      </c>
      <c r="G129" s="41">
        <v>915.26666666666665</v>
      </c>
      <c r="H129" s="41">
        <v>904.33333333333337</v>
      </c>
      <c r="I129" s="41">
        <v>897.4666666666667</v>
      </c>
      <c r="J129" s="41">
        <v>933.06666666666661</v>
      </c>
      <c r="K129" s="41">
        <v>939.93333333333317</v>
      </c>
      <c r="L129" s="41">
        <v>950.86666666666656</v>
      </c>
      <c r="M129" s="31">
        <v>929</v>
      </c>
      <c r="N129" s="31">
        <v>911.2</v>
      </c>
      <c r="O129" s="42">
        <v>12140100</v>
      </c>
      <c r="P129" s="43">
        <v>-3.9435059540293547E-2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44525</v>
      </c>
      <c r="E130" s="40">
        <v>197.15</v>
      </c>
      <c r="F130" s="40">
        <v>198.15</v>
      </c>
      <c r="G130" s="41">
        <v>194.55</v>
      </c>
      <c r="H130" s="41">
        <v>191.95000000000002</v>
      </c>
      <c r="I130" s="41">
        <v>188.35000000000002</v>
      </c>
      <c r="J130" s="41">
        <v>200.75</v>
      </c>
      <c r="K130" s="41">
        <v>204.34999999999997</v>
      </c>
      <c r="L130" s="41">
        <v>206.95</v>
      </c>
      <c r="M130" s="31">
        <v>201.75</v>
      </c>
      <c r="N130" s="31">
        <v>195.55</v>
      </c>
      <c r="O130" s="42">
        <v>22448000</v>
      </c>
      <c r="P130" s="43">
        <v>-2.4884464984002842E-3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44525</v>
      </c>
      <c r="E131" s="40">
        <v>217.1</v>
      </c>
      <c r="F131" s="40">
        <v>217.91666666666666</v>
      </c>
      <c r="G131" s="41">
        <v>213.98333333333332</v>
      </c>
      <c r="H131" s="41">
        <v>210.86666666666667</v>
      </c>
      <c r="I131" s="41">
        <v>206.93333333333334</v>
      </c>
      <c r="J131" s="41">
        <v>221.0333333333333</v>
      </c>
      <c r="K131" s="41">
        <v>224.96666666666664</v>
      </c>
      <c r="L131" s="41">
        <v>228.08333333333329</v>
      </c>
      <c r="M131" s="31">
        <v>221.85</v>
      </c>
      <c r="N131" s="31">
        <v>214.8</v>
      </c>
      <c r="O131" s="42">
        <v>21828000</v>
      </c>
      <c r="P131" s="43">
        <v>-2.151694459386767E-2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44525</v>
      </c>
      <c r="E132" s="40">
        <v>549.79999999999995</v>
      </c>
      <c r="F132" s="40">
        <v>552.26666666666654</v>
      </c>
      <c r="G132" s="41">
        <v>546.3833333333331</v>
      </c>
      <c r="H132" s="41">
        <v>542.96666666666658</v>
      </c>
      <c r="I132" s="41">
        <v>537.08333333333314</v>
      </c>
      <c r="J132" s="41">
        <v>555.68333333333305</v>
      </c>
      <c r="K132" s="41">
        <v>561.56666666666649</v>
      </c>
      <c r="L132" s="41">
        <v>564.98333333333301</v>
      </c>
      <c r="M132" s="31">
        <v>558.15</v>
      </c>
      <c r="N132" s="31">
        <v>548.85</v>
      </c>
      <c r="O132" s="42">
        <v>7497000</v>
      </c>
      <c r="P132" s="43">
        <v>1.4891024773250305E-2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44525</v>
      </c>
      <c r="E133" s="40">
        <v>7481.45</v>
      </c>
      <c r="F133" s="40">
        <v>7511.2166666666672</v>
      </c>
      <c r="G133" s="41">
        <v>7436.4833333333345</v>
      </c>
      <c r="H133" s="41">
        <v>7391.5166666666673</v>
      </c>
      <c r="I133" s="41">
        <v>7316.7833333333347</v>
      </c>
      <c r="J133" s="41">
        <v>7556.1833333333343</v>
      </c>
      <c r="K133" s="41">
        <v>7630.9166666666679</v>
      </c>
      <c r="L133" s="41">
        <v>7675.8833333333341</v>
      </c>
      <c r="M133" s="31">
        <v>7585.95</v>
      </c>
      <c r="N133" s="31">
        <v>7466.25</v>
      </c>
      <c r="O133" s="42">
        <v>2434300</v>
      </c>
      <c r="P133" s="43">
        <v>4.3734785658291041E-3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44525</v>
      </c>
      <c r="E134" s="40">
        <v>954.35</v>
      </c>
      <c r="F134" s="40">
        <v>959.06666666666672</v>
      </c>
      <c r="G134" s="41">
        <v>941.68333333333339</v>
      </c>
      <c r="H134" s="41">
        <v>929.01666666666665</v>
      </c>
      <c r="I134" s="41">
        <v>911.63333333333333</v>
      </c>
      <c r="J134" s="41">
        <v>971.73333333333346</v>
      </c>
      <c r="K134" s="41">
        <v>989.1166666666669</v>
      </c>
      <c r="L134" s="41">
        <v>1001.7833333333335</v>
      </c>
      <c r="M134" s="31">
        <v>976.45</v>
      </c>
      <c r="N134" s="31">
        <v>946.4</v>
      </c>
      <c r="O134" s="42">
        <v>17923750</v>
      </c>
      <c r="P134" s="43">
        <v>2.1223559575528808E-2</v>
      </c>
    </row>
    <row r="135" spans="1:16" ht="12.75" customHeight="1">
      <c r="A135" s="31">
        <v>125</v>
      </c>
      <c r="B135" s="32" t="s">
        <v>44</v>
      </c>
      <c r="C135" s="33" t="s">
        <v>458</v>
      </c>
      <c r="D135" s="34">
        <v>44525</v>
      </c>
      <c r="E135" s="40">
        <v>1959</v>
      </c>
      <c r="F135" s="40">
        <v>1945.0666666666666</v>
      </c>
      <c r="G135" s="41">
        <v>1919.1333333333332</v>
      </c>
      <c r="H135" s="41">
        <v>1879.2666666666667</v>
      </c>
      <c r="I135" s="41">
        <v>1853.3333333333333</v>
      </c>
      <c r="J135" s="41">
        <v>1984.9333333333332</v>
      </c>
      <c r="K135" s="41">
        <v>2010.8666666666666</v>
      </c>
      <c r="L135" s="41">
        <v>2050.7333333333331</v>
      </c>
      <c r="M135" s="31">
        <v>1971</v>
      </c>
      <c r="N135" s="31">
        <v>1905.2</v>
      </c>
      <c r="O135" s="42">
        <v>1547700</v>
      </c>
      <c r="P135" s="43">
        <v>1.0050251256281407E-2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44525</v>
      </c>
      <c r="E136" s="40">
        <v>3033.95</v>
      </c>
      <c r="F136" s="40">
        <v>3007.9833333333336</v>
      </c>
      <c r="G136" s="41">
        <v>2951.0166666666673</v>
      </c>
      <c r="H136" s="41">
        <v>2868.0833333333339</v>
      </c>
      <c r="I136" s="41">
        <v>2811.1166666666677</v>
      </c>
      <c r="J136" s="41">
        <v>3090.916666666667</v>
      </c>
      <c r="K136" s="41">
        <v>3147.8833333333332</v>
      </c>
      <c r="L136" s="41">
        <v>3230.8166666666666</v>
      </c>
      <c r="M136" s="31">
        <v>3064.95</v>
      </c>
      <c r="N136" s="31">
        <v>2925.05</v>
      </c>
      <c r="O136" s="42">
        <v>808800</v>
      </c>
      <c r="P136" s="43">
        <v>-2.7183064710127495E-2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44525</v>
      </c>
      <c r="E137" s="40">
        <v>967.45</v>
      </c>
      <c r="F137" s="40">
        <v>977.01666666666677</v>
      </c>
      <c r="G137" s="41">
        <v>955.83333333333348</v>
      </c>
      <c r="H137" s="41">
        <v>944.2166666666667</v>
      </c>
      <c r="I137" s="41">
        <v>923.03333333333342</v>
      </c>
      <c r="J137" s="41">
        <v>988.63333333333355</v>
      </c>
      <c r="K137" s="41">
        <v>1009.8166666666667</v>
      </c>
      <c r="L137" s="41">
        <v>1021.4333333333336</v>
      </c>
      <c r="M137" s="31">
        <v>998.2</v>
      </c>
      <c r="N137" s="31">
        <v>965.4</v>
      </c>
      <c r="O137" s="42">
        <v>2182050</v>
      </c>
      <c r="P137" s="43">
        <v>3.2287822878228782E-2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44525</v>
      </c>
      <c r="E138" s="40">
        <v>1009.65</v>
      </c>
      <c r="F138" s="40">
        <v>1014.0499999999998</v>
      </c>
      <c r="G138" s="41">
        <v>1001.8999999999996</v>
      </c>
      <c r="H138" s="41">
        <v>994.14999999999975</v>
      </c>
      <c r="I138" s="41">
        <v>981.99999999999955</v>
      </c>
      <c r="J138" s="41">
        <v>1021.7999999999997</v>
      </c>
      <c r="K138" s="41">
        <v>1033.95</v>
      </c>
      <c r="L138" s="41">
        <v>1041.6999999999998</v>
      </c>
      <c r="M138" s="31">
        <v>1026.2</v>
      </c>
      <c r="N138" s="31">
        <v>1006.3</v>
      </c>
      <c r="O138" s="42">
        <v>3915600</v>
      </c>
      <c r="P138" s="43">
        <v>1.9368947203998749E-2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44525</v>
      </c>
      <c r="E139" s="40">
        <v>4898.1499999999996</v>
      </c>
      <c r="F139" s="40">
        <v>4848.1333333333332</v>
      </c>
      <c r="G139" s="41">
        <v>4772.2666666666664</v>
      </c>
      <c r="H139" s="41">
        <v>4646.3833333333332</v>
      </c>
      <c r="I139" s="41">
        <v>4570.5166666666664</v>
      </c>
      <c r="J139" s="41">
        <v>4974.0166666666664</v>
      </c>
      <c r="K139" s="41">
        <v>5049.8833333333332</v>
      </c>
      <c r="L139" s="41">
        <v>5175.7666666666664</v>
      </c>
      <c r="M139" s="31">
        <v>4924</v>
      </c>
      <c r="N139" s="31">
        <v>4722.25</v>
      </c>
      <c r="O139" s="42">
        <v>2111000</v>
      </c>
      <c r="P139" s="43">
        <v>3.040957901739048E-3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44525</v>
      </c>
      <c r="E140" s="40">
        <v>237.9</v>
      </c>
      <c r="F140" s="40">
        <v>238.53333333333333</v>
      </c>
      <c r="G140" s="41">
        <v>234.36666666666667</v>
      </c>
      <c r="H140" s="41">
        <v>230.83333333333334</v>
      </c>
      <c r="I140" s="41">
        <v>226.66666666666669</v>
      </c>
      <c r="J140" s="41">
        <v>242.06666666666666</v>
      </c>
      <c r="K140" s="41">
        <v>246.23333333333335</v>
      </c>
      <c r="L140" s="41">
        <v>249.76666666666665</v>
      </c>
      <c r="M140" s="31">
        <v>242.7</v>
      </c>
      <c r="N140" s="31">
        <v>235</v>
      </c>
      <c r="O140" s="42">
        <v>28731500</v>
      </c>
      <c r="P140" s="43">
        <v>-1.582544059465292E-2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44525</v>
      </c>
      <c r="E141" s="40">
        <v>3354.35</v>
      </c>
      <c r="F141" s="40">
        <v>3344.0333333333333</v>
      </c>
      <c r="G141" s="41">
        <v>3306.0666666666666</v>
      </c>
      <c r="H141" s="41">
        <v>3257.7833333333333</v>
      </c>
      <c r="I141" s="41">
        <v>3219.8166666666666</v>
      </c>
      <c r="J141" s="41">
        <v>3392.3166666666666</v>
      </c>
      <c r="K141" s="41">
        <v>3430.2833333333328</v>
      </c>
      <c r="L141" s="41">
        <v>3478.5666666666666</v>
      </c>
      <c r="M141" s="31">
        <v>3382</v>
      </c>
      <c r="N141" s="31">
        <v>3295.75</v>
      </c>
      <c r="O141" s="42">
        <v>1499425</v>
      </c>
      <c r="P141" s="43">
        <v>-1.3471281005329298E-2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44525</v>
      </c>
      <c r="E142" s="40">
        <v>77236.2</v>
      </c>
      <c r="F142" s="40">
        <v>77478.95</v>
      </c>
      <c r="G142" s="41">
        <v>76657.899999999994</v>
      </c>
      <c r="H142" s="41">
        <v>76079.599999999991</v>
      </c>
      <c r="I142" s="41">
        <v>75258.549999999988</v>
      </c>
      <c r="J142" s="41">
        <v>78057.25</v>
      </c>
      <c r="K142" s="41">
        <v>78878.300000000017</v>
      </c>
      <c r="L142" s="41">
        <v>79456.600000000006</v>
      </c>
      <c r="M142" s="31">
        <v>78300</v>
      </c>
      <c r="N142" s="31">
        <v>76900.649999999994</v>
      </c>
      <c r="O142" s="42">
        <v>73630</v>
      </c>
      <c r="P142" s="43">
        <v>9.8627275440167111E-2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44525</v>
      </c>
      <c r="E143" s="40">
        <v>1693.05</v>
      </c>
      <c r="F143" s="40">
        <v>1685.6666666666667</v>
      </c>
      <c r="G143" s="41">
        <v>1658.3833333333334</v>
      </c>
      <c r="H143" s="41">
        <v>1623.7166666666667</v>
      </c>
      <c r="I143" s="41">
        <v>1596.4333333333334</v>
      </c>
      <c r="J143" s="41">
        <v>1720.3333333333335</v>
      </c>
      <c r="K143" s="41">
        <v>1747.6166666666668</v>
      </c>
      <c r="L143" s="41">
        <v>1782.2833333333335</v>
      </c>
      <c r="M143" s="31">
        <v>1712.95</v>
      </c>
      <c r="N143" s="31">
        <v>1651</v>
      </c>
      <c r="O143" s="42">
        <v>3837750</v>
      </c>
      <c r="P143" s="43">
        <v>2.916331456154465E-2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44525</v>
      </c>
      <c r="E144" s="40">
        <v>421.65</v>
      </c>
      <c r="F144" s="40">
        <v>423.08333333333331</v>
      </c>
      <c r="G144" s="41">
        <v>417.36666666666662</v>
      </c>
      <c r="H144" s="41">
        <v>413.08333333333331</v>
      </c>
      <c r="I144" s="41">
        <v>407.36666666666662</v>
      </c>
      <c r="J144" s="41">
        <v>427.36666666666662</v>
      </c>
      <c r="K144" s="41">
        <v>433.08333333333331</v>
      </c>
      <c r="L144" s="41">
        <v>437.36666666666662</v>
      </c>
      <c r="M144" s="31">
        <v>428.8</v>
      </c>
      <c r="N144" s="31">
        <v>418.8</v>
      </c>
      <c r="O144" s="42">
        <v>3044800</v>
      </c>
      <c r="P144" s="43">
        <v>-1.6537467700258397E-2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44525</v>
      </c>
      <c r="E145" s="40">
        <v>98.85</v>
      </c>
      <c r="F145" s="40">
        <v>98.883333333333326</v>
      </c>
      <c r="G145" s="41">
        <v>97.566666666666649</v>
      </c>
      <c r="H145" s="41">
        <v>96.283333333333317</v>
      </c>
      <c r="I145" s="41">
        <v>94.96666666666664</v>
      </c>
      <c r="J145" s="41">
        <v>100.16666666666666</v>
      </c>
      <c r="K145" s="41">
        <v>101.48333333333332</v>
      </c>
      <c r="L145" s="41">
        <v>102.76666666666667</v>
      </c>
      <c r="M145" s="31">
        <v>100.2</v>
      </c>
      <c r="N145" s="31">
        <v>97.6</v>
      </c>
      <c r="O145" s="42">
        <v>103989000</v>
      </c>
      <c r="P145" s="43">
        <v>1.4259658431437573E-2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44525</v>
      </c>
      <c r="E146" s="40">
        <v>6150.7</v>
      </c>
      <c r="F146" s="40">
        <v>6117.083333333333</v>
      </c>
      <c r="G146" s="41">
        <v>6065.6666666666661</v>
      </c>
      <c r="H146" s="41">
        <v>5980.6333333333332</v>
      </c>
      <c r="I146" s="41">
        <v>5929.2166666666662</v>
      </c>
      <c r="J146" s="41">
        <v>6202.1166666666659</v>
      </c>
      <c r="K146" s="41">
        <v>6253.5333333333319</v>
      </c>
      <c r="L146" s="41">
        <v>6338.5666666666657</v>
      </c>
      <c r="M146" s="31">
        <v>6168.5</v>
      </c>
      <c r="N146" s="31">
        <v>6032.05</v>
      </c>
      <c r="O146" s="42">
        <v>993750</v>
      </c>
      <c r="P146" s="43">
        <v>-3.3847311019180142E-3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44525</v>
      </c>
      <c r="E147" s="40">
        <v>3610.5</v>
      </c>
      <c r="F147" s="40">
        <v>3607.7833333333333</v>
      </c>
      <c r="G147" s="41">
        <v>3552.2666666666664</v>
      </c>
      <c r="H147" s="41">
        <v>3494.0333333333333</v>
      </c>
      <c r="I147" s="41">
        <v>3438.5166666666664</v>
      </c>
      <c r="J147" s="41">
        <v>3666.0166666666664</v>
      </c>
      <c r="K147" s="41">
        <v>3721.5333333333338</v>
      </c>
      <c r="L147" s="41">
        <v>3779.7666666666664</v>
      </c>
      <c r="M147" s="31">
        <v>3663.3</v>
      </c>
      <c r="N147" s="31">
        <v>3549.55</v>
      </c>
      <c r="O147" s="42">
        <v>852525</v>
      </c>
      <c r="P147" s="43">
        <v>0.22939649578195975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44525</v>
      </c>
      <c r="E148" s="40">
        <v>18877.2</v>
      </c>
      <c r="F148" s="40">
        <v>18827.366666666669</v>
      </c>
      <c r="G148" s="41">
        <v>18729.833333333336</v>
      </c>
      <c r="H148" s="41">
        <v>18582.466666666667</v>
      </c>
      <c r="I148" s="41">
        <v>18484.933333333334</v>
      </c>
      <c r="J148" s="41">
        <v>18974.733333333337</v>
      </c>
      <c r="K148" s="41">
        <v>19072.26666666667</v>
      </c>
      <c r="L148" s="41">
        <v>19219.633333333339</v>
      </c>
      <c r="M148" s="31">
        <v>18924.900000000001</v>
      </c>
      <c r="N148" s="31">
        <v>18680</v>
      </c>
      <c r="O148" s="42">
        <v>261975</v>
      </c>
      <c r="P148" s="43">
        <v>1.521023057546987E-2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44525</v>
      </c>
      <c r="E149" s="40">
        <v>145.19999999999999</v>
      </c>
      <c r="F149" s="40">
        <v>144.88333333333333</v>
      </c>
      <c r="G149" s="41">
        <v>143.56666666666666</v>
      </c>
      <c r="H149" s="41">
        <v>141.93333333333334</v>
      </c>
      <c r="I149" s="41">
        <v>140.61666666666667</v>
      </c>
      <c r="J149" s="41">
        <v>146.51666666666665</v>
      </c>
      <c r="K149" s="41">
        <v>147.83333333333331</v>
      </c>
      <c r="L149" s="41">
        <v>149.46666666666664</v>
      </c>
      <c r="M149" s="31">
        <v>146.19999999999999</v>
      </c>
      <c r="N149" s="31">
        <v>143.25</v>
      </c>
      <c r="O149" s="42">
        <v>93994300</v>
      </c>
      <c r="P149" s="43">
        <v>-2.1278080089298171E-2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44525</v>
      </c>
      <c r="E150" s="40">
        <v>136.94999999999999</v>
      </c>
      <c r="F150" s="40">
        <v>136.65</v>
      </c>
      <c r="G150" s="41">
        <v>135.15</v>
      </c>
      <c r="H150" s="41">
        <v>133.35</v>
      </c>
      <c r="I150" s="41">
        <v>131.85</v>
      </c>
      <c r="J150" s="41">
        <v>138.45000000000002</v>
      </c>
      <c r="K150" s="41">
        <v>139.95000000000002</v>
      </c>
      <c r="L150" s="41">
        <v>141.75000000000003</v>
      </c>
      <c r="M150" s="31">
        <v>138.15</v>
      </c>
      <c r="N150" s="31">
        <v>134.85</v>
      </c>
      <c r="O150" s="42">
        <v>53505900</v>
      </c>
      <c r="P150" s="43">
        <v>8.9864158829676077E-2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44525</v>
      </c>
      <c r="E151" s="40">
        <v>960.55</v>
      </c>
      <c r="F151" s="40">
        <v>962.65</v>
      </c>
      <c r="G151" s="41">
        <v>949.15</v>
      </c>
      <c r="H151" s="41">
        <v>937.75</v>
      </c>
      <c r="I151" s="41">
        <v>924.25</v>
      </c>
      <c r="J151" s="41">
        <v>974.05</v>
      </c>
      <c r="K151" s="41">
        <v>987.55</v>
      </c>
      <c r="L151" s="41">
        <v>998.94999999999993</v>
      </c>
      <c r="M151" s="31">
        <v>976.15</v>
      </c>
      <c r="N151" s="31">
        <v>951.25</v>
      </c>
      <c r="O151" s="42">
        <v>2353400</v>
      </c>
      <c r="P151" s="43">
        <v>2.687843616371411E-2</v>
      </c>
    </row>
    <row r="152" spans="1:16" ht="12.75" customHeight="1">
      <c r="A152" s="31">
        <v>142</v>
      </c>
      <c r="B152" s="32" t="s">
        <v>87</v>
      </c>
      <c r="C152" s="33" t="s">
        <v>469</v>
      </c>
      <c r="D152" s="34">
        <v>44525</v>
      </c>
      <c r="E152" s="40">
        <v>4476.8999999999996</v>
      </c>
      <c r="F152" s="40">
        <v>4474.9333333333334</v>
      </c>
      <c r="G152" s="41">
        <v>4453.8166666666666</v>
      </c>
      <c r="H152" s="41">
        <v>4430.7333333333336</v>
      </c>
      <c r="I152" s="41">
        <v>4409.6166666666668</v>
      </c>
      <c r="J152" s="41">
        <v>4498.0166666666664</v>
      </c>
      <c r="K152" s="41">
        <v>4519.1333333333332</v>
      </c>
      <c r="L152" s="41">
        <v>4542.2166666666662</v>
      </c>
      <c r="M152" s="31">
        <v>4496.05</v>
      </c>
      <c r="N152" s="31">
        <v>4451.8500000000004</v>
      </c>
      <c r="O152" s="42">
        <v>769875</v>
      </c>
      <c r="P152" s="43">
        <v>-4.6864899806076275E-3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44525</v>
      </c>
      <c r="E153" s="40">
        <v>151.44999999999999</v>
      </c>
      <c r="F153" s="40">
        <v>152.29999999999998</v>
      </c>
      <c r="G153" s="41">
        <v>150.04999999999995</v>
      </c>
      <c r="H153" s="41">
        <v>148.64999999999998</v>
      </c>
      <c r="I153" s="41">
        <v>146.39999999999995</v>
      </c>
      <c r="J153" s="41">
        <v>153.69999999999996</v>
      </c>
      <c r="K153" s="41">
        <v>155.95000000000002</v>
      </c>
      <c r="L153" s="41">
        <v>157.34999999999997</v>
      </c>
      <c r="M153" s="31">
        <v>154.55000000000001</v>
      </c>
      <c r="N153" s="31">
        <v>150.9</v>
      </c>
      <c r="O153" s="42">
        <v>42719600</v>
      </c>
      <c r="P153" s="43">
        <v>-7.7178975382568196E-2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44525</v>
      </c>
      <c r="E154" s="40">
        <v>40203.35</v>
      </c>
      <c r="F154" s="40">
        <v>39937.65</v>
      </c>
      <c r="G154" s="41">
        <v>39275.300000000003</v>
      </c>
      <c r="H154" s="41">
        <v>38347.25</v>
      </c>
      <c r="I154" s="41">
        <v>37684.9</v>
      </c>
      <c r="J154" s="41">
        <v>40865.700000000004</v>
      </c>
      <c r="K154" s="41">
        <v>41528.049999999996</v>
      </c>
      <c r="L154" s="41">
        <v>42456.100000000006</v>
      </c>
      <c r="M154" s="31">
        <v>40600</v>
      </c>
      <c r="N154" s="31">
        <v>39009.599999999999</v>
      </c>
      <c r="O154" s="42">
        <v>102870</v>
      </c>
      <c r="P154" s="43">
        <v>6.2267657992565055E-2</v>
      </c>
    </row>
    <row r="155" spans="1:16" ht="12.75" customHeight="1">
      <c r="A155" s="31">
        <v>145</v>
      </c>
      <c r="B155" s="324" t="s">
        <v>47</v>
      </c>
      <c r="C155" s="33" t="s">
        <v>174</v>
      </c>
      <c r="D155" s="34">
        <v>44525</v>
      </c>
      <c r="E155" s="40">
        <v>2720.6</v>
      </c>
      <c r="F155" s="40">
        <v>2743.7333333333336</v>
      </c>
      <c r="G155" s="41">
        <v>2659.9666666666672</v>
      </c>
      <c r="H155" s="41">
        <v>2599.3333333333335</v>
      </c>
      <c r="I155" s="41">
        <v>2515.5666666666671</v>
      </c>
      <c r="J155" s="41">
        <v>2804.3666666666672</v>
      </c>
      <c r="K155" s="41">
        <v>2888.1333333333337</v>
      </c>
      <c r="L155" s="41">
        <v>2948.7666666666673</v>
      </c>
      <c r="M155" s="31">
        <v>2827.5</v>
      </c>
      <c r="N155" s="31">
        <v>2683.1</v>
      </c>
      <c r="O155" s="42">
        <v>3463075</v>
      </c>
      <c r="P155" s="43">
        <v>-1.8242769158805645E-2</v>
      </c>
    </row>
    <row r="156" spans="1:16" ht="12.75" customHeight="1">
      <c r="A156" s="31">
        <v>146</v>
      </c>
      <c r="B156" s="32" t="s">
        <v>87</v>
      </c>
      <c r="C156" s="33" t="s">
        <v>474</v>
      </c>
      <c r="D156" s="34">
        <v>44525</v>
      </c>
      <c r="E156" s="40">
        <v>4140.25</v>
      </c>
      <c r="F156" s="40">
        <v>4140.1499999999996</v>
      </c>
      <c r="G156" s="41">
        <v>4104.9999999999991</v>
      </c>
      <c r="H156" s="41">
        <v>4069.7499999999991</v>
      </c>
      <c r="I156" s="41">
        <v>4034.5999999999985</v>
      </c>
      <c r="J156" s="41">
        <v>4175.3999999999996</v>
      </c>
      <c r="K156" s="41">
        <v>4210.5500000000011</v>
      </c>
      <c r="L156" s="41">
        <v>4245.8</v>
      </c>
      <c r="M156" s="31">
        <v>4175.3</v>
      </c>
      <c r="N156" s="31">
        <v>4104.8999999999996</v>
      </c>
      <c r="O156" s="42">
        <v>321600</v>
      </c>
      <c r="P156" s="43">
        <v>-3.1616982836495035E-2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44525</v>
      </c>
      <c r="E157" s="40">
        <v>230.8</v>
      </c>
      <c r="F157" s="40">
        <v>230.4666666666667</v>
      </c>
      <c r="G157" s="41">
        <v>228.13333333333338</v>
      </c>
      <c r="H157" s="41">
        <v>225.4666666666667</v>
      </c>
      <c r="I157" s="41">
        <v>223.13333333333338</v>
      </c>
      <c r="J157" s="41">
        <v>233.13333333333338</v>
      </c>
      <c r="K157" s="41">
        <v>235.4666666666667</v>
      </c>
      <c r="L157" s="41">
        <v>238.13333333333338</v>
      </c>
      <c r="M157" s="31">
        <v>232.8</v>
      </c>
      <c r="N157" s="31">
        <v>227.8</v>
      </c>
      <c r="O157" s="42">
        <v>18402000</v>
      </c>
      <c r="P157" s="43">
        <v>-6.5167807103290974E-4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44525</v>
      </c>
      <c r="E158" s="40">
        <v>138.25</v>
      </c>
      <c r="F158" s="40">
        <v>137.65</v>
      </c>
      <c r="G158" s="41">
        <v>135.5</v>
      </c>
      <c r="H158" s="41">
        <v>132.75</v>
      </c>
      <c r="I158" s="41">
        <v>130.6</v>
      </c>
      <c r="J158" s="41">
        <v>140.4</v>
      </c>
      <c r="K158" s="41">
        <v>142.55000000000004</v>
      </c>
      <c r="L158" s="41">
        <v>145.30000000000001</v>
      </c>
      <c r="M158" s="31">
        <v>139.80000000000001</v>
      </c>
      <c r="N158" s="31">
        <v>134.9</v>
      </c>
      <c r="O158" s="42">
        <v>49922400</v>
      </c>
      <c r="P158" s="43">
        <v>8.5760517799352745E-2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44525</v>
      </c>
      <c r="E159" s="40">
        <v>5154.55</v>
      </c>
      <c r="F159" s="40">
        <v>5166.5666666666666</v>
      </c>
      <c r="G159" s="41">
        <v>5114.0333333333328</v>
      </c>
      <c r="H159" s="41">
        <v>5073.5166666666664</v>
      </c>
      <c r="I159" s="41">
        <v>5020.9833333333327</v>
      </c>
      <c r="J159" s="41">
        <v>5207.083333333333</v>
      </c>
      <c r="K159" s="41">
        <v>5259.6166666666677</v>
      </c>
      <c r="L159" s="41">
        <v>5300.1333333333332</v>
      </c>
      <c r="M159" s="31">
        <v>5219.1000000000004</v>
      </c>
      <c r="N159" s="31">
        <v>5126.05</v>
      </c>
      <c r="O159" s="42">
        <v>207875</v>
      </c>
      <c r="P159" s="43">
        <v>1.588271227855834E-2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44525</v>
      </c>
      <c r="E160" s="40">
        <v>2482.5</v>
      </c>
      <c r="F160" s="40">
        <v>2454.1</v>
      </c>
      <c r="G160" s="41">
        <v>2418.6499999999996</v>
      </c>
      <c r="H160" s="41">
        <v>2354.7999999999997</v>
      </c>
      <c r="I160" s="41">
        <v>2319.3499999999995</v>
      </c>
      <c r="J160" s="41">
        <v>2517.9499999999998</v>
      </c>
      <c r="K160" s="41">
        <v>2553.3999999999996</v>
      </c>
      <c r="L160" s="41">
        <v>2617.25</v>
      </c>
      <c r="M160" s="31">
        <v>2489.5500000000002</v>
      </c>
      <c r="N160" s="31">
        <v>2390.25</v>
      </c>
      <c r="O160" s="42">
        <v>2431250</v>
      </c>
      <c r="P160" s="43">
        <v>2.9909240924092411E-3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44525</v>
      </c>
      <c r="E161" s="40">
        <v>2758.45</v>
      </c>
      <c r="F161" s="40">
        <v>2762.0166666666664</v>
      </c>
      <c r="G161" s="41">
        <v>2732.333333333333</v>
      </c>
      <c r="H161" s="41">
        <v>2706.2166666666667</v>
      </c>
      <c r="I161" s="41">
        <v>2676.5333333333333</v>
      </c>
      <c r="J161" s="41">
        <v>2788.1333333333328</v>
      </c>
      <c r="K161" s="41">
        <v>2817.8166666666662</v>
      </c>
      <c r="L161" s="41">
        <v>2843.9333333333325</v>
      </c>
      <c r="M161" s="31">
        <v>2791.7</v>
      </c>
      <c r="N161" s="31">
        <v>2735.9</v>
      </c>
      <c r="O161" s="42">
        <v>1537000</v>
      </c>
      <c r="P161" s="43">
        <v>1.5191545574636724E-2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44525</v>
      </c>
      <c r="E162" s="40">
        <v>42.05</v>
      </c>
      <c r="F162" s="40">
        <v>41.983333333333334</v>
      </c>
      <c r="G162" s="41">
        <v>41.366666666666667</v>
      </c>
      <c r="H162" s="41">
        <v>40.68333333333333</v>
      </c>
      <c r="I162" s="41">
        <v>40.066666666666663</v>
      </c>
      <c r="J162" s="41">
        <v>42.666666666666671</v>
      </c>
      <c r="K162" s="41">
        <v>43.283333333333346</v>
      </c>
      <c r="L162" s="41">
        <v>43.966666666666676</v>
      </c>
      <c r="M162" s="31">
        <v>42.6</v>
      </c>
      <c r="N162" s="31">
        <v>41.3</v>
      </c>
      <c r="O162" s="42">
        <v>295328000</v>
      </c>
      <c r="P162" s="43">
        <v>-2.183359830418654E-2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44525</v>
      </c>
      <c r="E163" s="40">
        <v>2503.0500000000002</v>
      </c>
      <c r="F163" s="40">
        <v>2495.9499999999998</v>
      </c>
      <c r="G163" s="41">
        <v>2472.0499999999997</v>
      </c>
      <c r="H163" s="41">
        <v>2441.0499999999997</v>
      </c>
      <c r="I163" s="41">
        <v>2417.1499999999996</v>
      </c>
      <c r="J163" s="41">
        <v>2526.9499999999998</v>
      </c>
      <c r="K163" s="41">
        <v>2550.8499999999995</v>
      </c>
      <c r="L163" s="41">
        <v>2581.85</v>
      </c>
      <c r="M163" s="31">
        <v>2519.85</v>
      </c>
      <c r="N163" s="31">
        <v>2464.9499999999998</v>
      </c>
      <c r="O163" s="42">
        <v>876000</v>
      </c>
      <c r="P163" s="43">
        <v>-4.8239895697522815E-2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44525</v>
      </c>
      <c r="E164" s="40">
        <v>182.85</v>
      </c>
      <c r="F164" s="40">
        <v>183.26666666666665</v>
      </c>
      <c r="G164" s="41">
        <v>180.98333333333329</v>
      </c>
      <c r="H164" s="41">
        <v>179.11666666666665</v>
      </c>
      <c r="I164" s="41">
        <v>176.83333333333329</v>
      </c>
      <c r="J164" s="41">
        <v>185.1333333333333</v>
      </c>
      <c r="K164" s="41">
        <v>187.41666666666666</v>
      </c>
      <c r="L164" s="41">
        <v>189.2833333333333</v>
      </c>
      <c r="M164" s="31">
        <v>185.55</v>
      </c>
      <c r="N164" s="31">
        <v>181.4</v>
      </c>
      <c r="O164" s="42">
        <v>25945045</v>
      </c>
      <c r="P164" s="43">
        <v>6.6418237615081102E-2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44525</v>
      </c>
      <c r="E165" s="40">
        <v>1718.85</v>
      </c>
      <c r="F165" s="40">
        <v>1738.2333333333333</v>
      </c>
      <c r="G165" s="41">
        <v>1679.6666666666667</v>
      </c>
      <c r="H165" s="41">
        <v>1640.4833333333333</v>
      </c>
      <c r="I165" s="41">
        <v>1581.9166666666667</v>
      </c>
      <c r="J165" s="41">
        <v>1777.4166666666667</v>
      </c>
      <c r="K165" s="41">
        <v>1835.9833333333333</v>
      </c>
      <c r="L165" s="41">
        <v>1875.1666666666667</v>
      </c>
      <c r="M165" s="31">
        <v>1796.8</v>
      </c>
      <c r="N165" s="31">
        <v>1699.05</v>
      </c>
      <c r="O165" s="42">
        <v>3023603</v>
      </c>
      <c r="P165" s="43">
        <v>-1.393681975046456E-2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44525</v>
      </c>
      <c r="E166" s="40">
        <v>1068</v>
      </c>
      <c r="F166" s="40">
        <v>1067.3833333333332</v>
      </c>
      <c r="G166" s="41">
        <v>1056.9166666666665</v>
      </c>
      <c r="H166" s="41">
        <v>1045.8333333333333</v>
      </c>
      <c r="I166" s="41">
        <v>1035.3666666666666</v>
      </c>
      <c r="J166" s="41">
        <v>1078.4666666666665</v>
      </c>
      <c r="K166" s="41">
        <v>1088.9333333333332</v>
      </c>
      <c r="L166" s="41">
        <v>1100.0166666666664</v>
      </c>
      <c r="M166" s="31">
        <v>1077.8499999999999</v>
      </c>
      <c r="N166" s="31">
        <v>1056.3</v>
      </c>
      <c r="O166" s="42">
        <v>2857700</v>
      </c>
      <c r="P166" s="43">
        <v>1.2345679012345678E-2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44525</v>
      </c>
      <c r="E167" s="40">
        <v>212.25</v>
      </c>
      <c r="F167" s="40">
        <v>213.79999999999998</v>
      </c>
      <c r="G167" s="41">
        <v>207.44999999999996</v>
      </c>
      <c r="H167" s="41">
        <v>202.64999999999998</v>
      </c>
      <c r="I167" s="41">
        <v>196.29999999999995</v>
      </c>
      <c r="J167" s="41">
        <v>218.59999999999997</v>
      </c>
      <c r="K167" s="41">
        <v>224.95</v>
      </c>
      <c r="L167" s="41">
        <v>229.74999999999997</v>
      </c>
      <c r="M167" s="31">
        <v>220.15</v>
      </c>
      <c r="N167" s="31">
        <v>209</v>
      </c>
      <c r="O167" s="42">
        <v>30713900</v>
      </c>
      <c r="P167" s="43">
        <v>1.6077170418006431E-3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44525</v>
      </c>
      <c r="E168" s="40">
        <v>149.75</v>
      </c>
      <c r="F168" s="40">
        <v>150.01666666666665</v>
      </c>
      <c r="G168" s="41">
        <v>148.33333333333331</v>
      </c>
      <c r="H168" s="41">
        <v>146.91666666666666</v>
      </c>
      <c r="I168" s="41">
        <v>145.23333333333332</v>
      </c>
      <c r="J168" s="41">
        <v>151.43333333333331</v>
      </c>
      <c r="K168" s="41">
        <v>153.11666666666665</v>
      </c>
      <c r="L168" s="41">
        <v>154.5333333333333</v>
      </c>
      <c r="M168" s="31">
        <v>151.69999999999999</v>
      </c>
      <c r="N168" s="31">
        <v>148.6</v>
      </c>
      <c r="O168" s="42">
        <v>31452000</v>
      </c>
      <c r="P168" s="43">
        <v>-2.0003739016638624E-2</v>
      </c>
    </row>
    <row r="169" spans="1:16" ht="12.75" customHeight="1">
      <c r="A169" s="31">
        <v>159</v>
      </c>
      <c r="B169" s="325" t="s">
        <v>79</v>
      </c>
      <c r="C169" s="33" t="s">
        <v>187</v>
      </c>
      <c r="D169" s="34">
        <v>44525</v>
      </c>
      <c r="E169" s="40">
        <v>2556.1</v>
      </c>
      <c r="F169" s="40">
        <v>2555.1833333333329</v>
      </c>
      <c r="G169" s="41">
        <v>2537.9166666666661</v>
      </c>
      <c r="H169" s="41">
        <v>2519.7333333333331</v>
      </c>
      <c r="I169" s="41">
        <v>2502.4666666666662</v>
      </c>
      <c r="J169" s="41">
        <v>2573.3666666666659</v>
      </c>
      <c r="K169" s="41">
        <v>2590.6333333333332</v>
      </c>
      <c r="L169" s="41">
        <v>2608.8166666666657</v>
      </c>
      <c r="M169" s="31">
        <v>2572.4499999999998</v>
      </c>
      <c r="N169" s="31">
        <v>2537</v>
      </c>
      <c r="O169" s="42">
        <v>35763000</v>
      </c>
      <c r="P169" s="43">
        <v>1.2277362242334609E-2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44525</v>
      </c>
      <c r="E170" s="40">
        <v>117.05</v>
      </c>
      <c r="F170" s="40">
        <v>117.69999999999999</v>
      </c>
      <c r="G170" s="41">
        <v>116.04999999999998</v>
      </c>
      <c r="H170" s="41">
        <v>115.05</v>
      </c>
      <c r="I170" s="41">
        <v>113.39999999999999</v>
      </c>
      <c r="J170" s="41">
        <v>118.69999999999997</v>
      </c>
      <c r="K170" s="41">
        <v>120.34999999999998</v>
      </c>
      <c r="L170" s="41">
        <v>121.34999999999997</v>
      </c>
      <c r="M170" s="31">
        <v>119.35</v>
      </c>
      <c r="N170" s="31">
        <v>116.7</v>
      </c>
      <c r="O170" s="42">
        <v>174491250</v>
      </c>
      <c r="P170" s="43">
        <v>-3.635791296135988E-2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44525</v>
      </c>
      <c r="E171" s="40">
        <v>1076.8499999999999</v>
      </c>
      <c r="F171" s="40">
        <v>1072.3833333333332</v>
      </c>
      <c r="G171" s="41">
        <v>1064.4666666666665</v>
      </c>
      <c r="H171" s="41">
        <v>1052.0833333333333</v>
      </c>
      <c r="I171" s="41">
        <v>1044.1666666666665</v>
      </c>
      <c r="J171" s="41">
        <v>1084.7666666666664</v>
      </c>
      <c r="K171" s="41">
        <v>1092.6833333333334</v>
      </c>
      <c r="L171" s="41">
        <v>1105.0666666666664</v>
      </c>
      <c r="M171" s="31">
        <v>1080.3</v>
      </c>
      <c r="N171" s="31">
        <v>1060</v>
      </c>
      <c r="O171" s="42">
        <v>1619000</v>
      </c>
      <c r="P171" s="43">
        <v>6.7237969676994067E-2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44525</v>
      </c>
      <c r="E172" s="40">
        <v>1157.55</v>
      </c>
      <c r="F172" s="40">
        <v>1166.8833333333332</v>
      </c>
      <c r="G172" s="41">
        <v>1143.2166666666665</v>
      </c>
      <c r="H172" s="41">
        <v>1128.8833333333332</v>
      </c>
      <c r="I172" s="41">
        <v>1105.2166666666665</v>
      </c>
      <c r="J172" s="41">
        <v>1181.2166666666665</v>
      </c>
      <c r="K172" s="41">
        <v>1204.8833333333334</v>
      </c>
      <c r="L172" s="41">
        <v>1219.2166666666665</v>
      </c>
      <c r="M172" s="31">
        <v>1190.55</v>
      </c>
      <c r="N172" s="31">
        <v>1152.55</v>
      </c>
      <c r="O172" s="42">
        <v>7439250</v>
      </c>
      <c r="P172" s="43">
        <v>2.9262218532738405E-2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44525</v>
      </c>
      <c r="E173" s="40">
        <v>510.9</v>
      </c>
      <c r="F173" s="40">
        <v>513.83333333333326</v>
      </c>
      <c r="G173" s="41">
        <v>504.36666666666656</v>
      </c>
      <c r="H173" s="41">
        <v>497.83333333333331</v>
      </c>
      <c r="I173" s="41">
        <v>488.36666666666662</v>
      </c>
      <c r="J173" s="41">
        <v>520.36666666666656</v>
      </c>
      <c r="K173" s="41">
        <v>529.83333333333326</v>
      </c>
      <c r="L173" s="41">
        <v>536.36666666666645</v>
      </c>
      <c r="M173" s="31">
        <v>523.29999999999995</v>
      </c>
      <c r="N173" s="31">
        <v>507.3</v>
      </c>
      <c r="O173" s="42">
        <v>112504500</v>
      </c>
      <c r="P173" s="43">
        <v>-2.1129701652266974E-2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44525</v>
      </c>
      <c r="E174" s="40">
        <v>29100.45</v>
      </c>
      <c r="F174" s="40">
        <v>29110.166666666668</v>
      </c>
      <c r="G174" s="41">
        <v>28905.383333333335</v>
      </c>
      <c r="H174" s="41">
        <v>28710.316666666666</v>
      </c>
      <c r="I174" s="41">
        <v>28505.533333333333</v>
      </c>
      <c r="J174" s="41">
        <v>29305.233333333337</v>
      </c>
      <c r="K174" s="41">
        <v>29510.01666666667</v>
      </c>
      <c r="L174" s="41">
        <v>29705.083333333339</v>
      </c>
      <c r="M174" s="31">
        <v>29314.95</v>
      </c>
      <c r="N174" s="31">
        <v>28915.1</v>
      </c>
      <c r="O174" s="42">
        <v>148725</v>
      </c>
      <c r="P174" s="43">
        <v>-8.8303898700433196E-3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44525</v>
      </c>
      <c r="E175" s="40">
        <v>2405.6</v>
      </c>
      <c r="F175" s="40">
        <v>2395.6333333333337</v>
      </c>
      <c r="G175" s="41">
        <v>2376.2666666666673</v>
      </c>
      <c r="H175" s="41">
        <v>2346.9333333333338</v>
      </c>
      <c r="I175" s="41">
        <v>2327.5666666666675</v>
      </c>
      <c r="J175" s="41">
        <v>2424.9666666666672</v>
      </c>
      <c r="K175" s="41">
        <v>2444.333333333333</v>
      </c>
      <c r="L175" s="41">
        <v>2473.666666666667</v>
      </c>
      <c r="M175" s="31">
        <v>2415</v>
      </c>
      <c r="N175" s="31">
        <v>2366.3000000000002</v>
      </c>
      <c r="O175" s="42">
        <v>1679425</v>
      </c>
      <c r="P175" s="43">
        <v>1.8852185518852184E-2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44525</v>
      </c>
      <c r="E176" s="40">
        <v>2132.1</v>
      </c>
      <c r="F176" s="40">
        <v>2131.5166666666664</v>
      </c>
      <c r="G176" s="41">
        <v>2102.083333333333</v>
      </c>
      <c r="H176" s="41">
        <v>2072.0666666666666</v>
      </c>
      <c r="I176" s="41">
        <v>2042.6333333333332</v>
      </c>
      <c r="J176" s="41">
        <v>2161.5333333333328</v>
      </c>
      <c r="K176" s="41">
        <v>2190.9666666666662</v>
      </c>
      <c r="L176" s="41">
        <v>2220.9833333333327</v>
      </c>
      <c r="M176" s="31">
        <v>2160.9499999999998</v>
      </c>
      <c r="N176" s="31">
        <v>2101.5</v>
      </c>
      <c r="O176" s="42">
        <v>4051500</v>
      </c>
      <c r="P176" s="43">
        <v>1.0727204690033678E-2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44525</v>
      </c>
      <c r="E177" s="40">
        <v>1636.8</v>
      </c>
      <c r="F177" s="40">
        <v>1628.9333333333334</v>
      </c>
      <c r="G177" s="41">
        <v>1611.8666666666668</v>
      </c>
      <c r="H177" s="41">
        <v>1586.9333333333334</v>
      </c>
      <c r="I177" s="41">
        <v>1569.8666666666668</v>
      </c>
      <c r="J177" s="41">
        <v>1653.8666666666668</v>
      </c>
      <c r="K177" s="41">
        <v>1670.9333333333334</v>
      </c>
      <c r="L177" s="41">
        <v>1695.8666666666668</v>
      </c>
      <c r="M177" s="31">
        <v>1646</v>
      </c>
      <c r="N177" s="31">
        <v>1604</v>
      </c>
      <c r="O177" s="42">
        <v>2983600</v>
      </c>
      <c r="P177" s="43">
        <v>-2.471234309623431E-2</v>
      </c>
    </row>
    <row r="178" spans="1:16" ht="12.75" customHeight="1">
      <c r="A178" s="31">
        <v>168</v>
      </c>
      <c r="B178" s="32" t="s">
        <v>47</v>
      </c>
      <c r="C178" s="33" t="s">
        <v>515</v>
      </c>
      <c r="D178" s="34">
        <v>44525</v>
      </c>
      <c r="E178" s="40">
        <v>488.8</v>
      </c>
      <c r="F178" s="40">
        <v>495.65000000000003</v>
      </c>
      <c r="G178" s="41">
        <v>478.45000000000005</v>
      </c>
      <c r="H178" s="41">
        <v>468.1</v>
      </c>
      <c r="I178" s="41">
        <v>450.90000000000003</v>
      </c>
      <c r="J178" s="41">
        <v>506.00000000000006</v>
      </c>
      <c r="K178" s="41">
        <v>523.20000000000005</v>
      </c>
      <c r="L178" s="41">
        <v>533.55000000000007</v>
      </c>
      <c r="M178" s="31">
        <v>512.85</v>
      </c>
      <c r="N178" s="31">
        <v>485.3</v>
      </c>
      <c r="O178" s="42">
        <v>4021875</v>
      </c>
      <c r="P178" s="43">
        <v>7.7261495811486766E-2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44525</v>
      </c>
      <c r="E179" s="40">
        <v>796.05</v>
      </c>
      <c r="F179" s="40">
        <v>800.25</v>
      </c>
      <c r="G179" s="41">
        <v>788.4</v>
      </c>
      <c r="H179" s="41">
        <v>780.75</v>
      </c>
      <c r="I179" s="41">
        <v>768.9</v>
      </c>
      <c r="J179" s="41">
        <v>807.9</v>
      </c>
      <c r="K179" s="41">
        <v>819.74999999999989</v>
      </c>
      <c r="L179" s="41">
        <v>827.4</v>
      </c>
      <c r="M179" s="31">
        <v>812.1</v>
      </c>
      <c r="N179" s="31">
        <v>792.6</v>
      </c>
      <c r="O179" s="42">
        <v>32016600</v>
      </c>
      <c r="P179" s="43">
        <v>-1.3182592936201429E-2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44525</v>
      </c>
      <c r="E180" s="40">
        <v>565.54999999999995</v>
      </c>
      <c r="F180" s="40">
        <v>565.86666666666667</v>
      </c>
      <c r="G180" s="41">
        <v>558.73333333333335</v>
      </c>
      <c r="H180" s="41">
        <v>551.91666666666663</v>
      </c>
      <c r="I180" s="41">
        <v>544.7833333333333</v>
      </c>
      <c r="J180" s="41">
        <v>572.68333333333339</v>
      </c>
      <c r="K180" s="41">
        <v>579.81666666666683</v>
      </c>
      <c r="L180" s="41">
        <v>586.63333333333344</v>
      </c>
      <c r="M180" s="31">
        <v>573</v>
      </c>
      <c r="N180" s="31">
        <v>559.04999999999995</v>
      </c>
      <c r="O180" s="42">
        <v>13293000</v>
      </c>
      <c r="P180" s="43">
        <v>-2.3578669017188188E-2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44525</v>
      </c>
      <c r="E181" s="40">
        <v>546.70000000000005</v>
      </c>
      <c r="F181" s="40">
        <v>546.7166666666667</v>
      </c>
      <c r="G181" s="41">
        <v>542.43333333333339</v>
      </c>
      <c r="H181" s="41">
        <v>538.16666666666674</v>
      </c>
      <c r="I181" s="41">
        <v>533.88333333333344</v>
      </c>
      <c r="J181" s="41">
        <v>550.98333333333335</v>
      </c>
      <c r="K181" s="41">
        <v>555.26666666666665</v>
      </c>
      <c r="L181" s="41">
        <v>559.5333333333333</v>
      </c>
      <c r="M181" s="31">
        <v>551</v>
      </c>
      <c r="N181" s="31">
        <v>542.45000000000005</v>
      </c>
      <c r="O181" s="42">
        <v>1932050</v>
      </c>
      <c r="P181" s="43">
        <v>-1.0017421602787456E-2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44525</v>
      </c>
      <c r="E182" s="40">
        <v>928.9</v>
      </c>
      <c r="F182" s="40">
        <v>931.65</v>
      </c>
      <c r="G182" s="41">
        <v>916.3</v>
      </c>
      <c r="H182" s="41">
        <v>903.69999999999993</v>
      </c>
      <c r="I182" s="41">
        <v>888.34999999999991</v>
      </c>
      <c r="J182" s="41">
        <v>944.25</v>
      </c>
      <c r="K182" s="41">
        <v>959.60000000000014</v>
      </c>
      <c r="L182" s="41">
        <v>972.2</v>
      </c>
      <c r="M182" s="31">
        <v>947</v>
      </c>
      <c r="N182" s="31">
        <v>919.05</v>
      </c>
      <c r="O182" s="42">
        <v>8607000</v>
      </c>
      <c r="P182" s="43">
        <v>-7.4953874538745387E-3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44525</v>
      </c>
      <c r="E183" s="40">
        <v>837.85</v>
      </c>
      <c r="F183" s="40">
        <v>834.43333333333339</v>
      </c>
      <c r="G183" s="41">
        <v>827.71666666666681</v>
      </c>
      <c r="H183" s="41">
        <v>817.58333333333337</v>
      </c>
      <c r="I183" s="41">
        <v>810.86666666666679</v>
      </c>
      <c r="J183" s="41">
        <v>844.56666666666683</v>
      </c>
      <c r="K183" s="41">
        <v>851.28333333333353</v>
      </c>
      <c r="L183" s="41">
        <v>861.41666666666686</v>
      </c>
      <c r="M183" s="31">
        <v>841.15</v>
      </c>
      <c r="N183" s="31">
        <v>824.3</v>
      </c>
      <c r="O183" s="42">
        <v>9089550</v>
      </c>
      <c r="P183" s="43">
        <v>-1.47069583668691E-2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44525</v>
      </c>
      <c r="E184" s="40">
        <v>503.45</v>
      </c>
      <c r="F184" s="40">
        <v>507.9666666666667</v>
      </c>
      <c r="G184" s="41">
        <v>496.13333333333344</v>
      </c>
      <c r="H184" s="41">
        <v>488.81666666666672</v>
      </c>
      <c r="I184" s="41">
        <v>476.98333333333346</v>
      </c>
      <c r="J184" s="41">
        <v>515.28333333333342</v>
      </c>
      <c r="K184" s="41">
        <v>527.11666666666667</v>
      </c>
      <c r="L184" s="41">
        <v>534.43333333333339</v>
      </c>
      <c r="M184" s="31">
        <v>519.79999999999995</v>
      </c>
      <c r="N184" s="31">
        <v>500.65</v>
      </c>
      <c r="O184" s="42">
        <v>91941000</v>
      </c>
      <c r="P184" s="43">
        <v>1.9498783301204057E-2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44525</v>
      </c>
      <c r="E185" s="40">
        <v>240.65</v>
      </c>
      <c r="F185" s="40">
        <v>239.30000000000004</v>
      </c>
      <c r="G185" s="41">
        <v>236.90000000000009</v>
      </c>
      <c r="H185" s="41">
        <v>233.15000000000006</v>
      </c>
      <c r="I185" s="41">
        <v>230.75000000000011</v>
      </c>
      <c r="J185" s="41">
        <v>243.05000000000007</v>
      </c>
      <c r="K185" s="41">
        <v>245.45</v>
      </c>
      <c r="L185" s="41">
        <v>249.20000000000005</v>
      </c>
      <c r="M185" s="31">
        <v>241.7</v>
      </c>
      <c r="N185" s="31">
        <v>235.55</v>
      </c>
      <c r="O185" s="42">
        <v>120015000</v>
      </c>
      <c r="P185" s="43">
        <v>1.5535755083390451E-2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44525</v>
      </c>
      <c r="E186" s="40">
        <v>1304.25</v>
      </c>
      <c r="F186" s="40">
        <v>1308.5833333333333</v>
      </c>
      <c r="G186" s="41">
        <v>1287.7666666666664</v>
      </c>
      <c r="H186" s="41">
        <v>1271.2833333333331</v>
      </c>
      <c r="I186" s="41">
        <v>1250.4666666666662</v>
      </c>
      <c r="J186" s="41">
        <v>1325.0666666666666</v>
      </c>
      <c r="K186" s="41">
        <v>1345.8833333333337</v>
      </c>
      <c r="L186" s="41">
        <v>1362.3666666666668</v>
      </c>
      <c r="M186" s="31">
        <v>1329.4</v>
      </c>
      <c r="N186" s="31">
        <v>1292.0999999999999</v>
      </c>
      <c r="O186" s="42">
        <v>44833250</v>
      </c>
      <c r="P186" s="43">
        <v>4.3597835442161392E-2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44525</v>
      </c>
      <c r="E187" s="40">
        <v>3497.5</v>
      </c>
      <c r="F187" s="40">
        <v>3481.6333333333332</v>
      </c>
      <c r="G187" s="41">
        <v>3453.2666666666664</v>
      </c>
      <c r="H187" s="41">
        <v>3409.0333333333333</v>
      </c>
      <c r="I187" s="41">
        <v>3380.6666666666665</v>
      </c>
      <c r="J187" s="41">
        <v>3525.8666666666663</v>
      </c>
      <c r="K187" s="41">
        <v>3554.2333333333331</v>
      </c>
      <c r="L187" s="41">
        <v>3598.4666666666662</v>
      </c>
      <c r="M187" s="31">
        <v>3510</v>
      </c>
      <c r="N187" s="31">
        <v>3437.4</v>
      </c>
      <c r="O187" s="42">
        <v>16839000</v>
      </c>
      <c r="P187" s="43">
        <v>-5.9152734485690001E-3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44525</v>
      </c>
      <c r="E188" s="40">
        <v>1527.75</v>
      </c>
      <c r="F188" s="40">
        <v>1534.4333333333334</v>
      </c>
      <c r="G188" s="41">
        <v>1510.8166666666668</v>
      </c>
      <c r="H188" s="41">
        <v>1493.8833333333334</v>
      </c>
      <c r="I188" s="41">
        <v>1470.2666666666669</v>
      </c>
      <c r="J188" s="41">
        <v>1551.3666666666668</v>
      </c>
      <c r="K188" s="41">
        <v>1574.9833333333336</v>
      </c>
      <c r="L188" s="41">
        <v>1591.9166666666667</v>
      </c>
      <c r="M188" s="31">
        <v>1558.05</v>
      </c>
      <c r="N188" s="31">
        <v>1517.5</v>
      </c>
      <c r="O188" s="42">
        <v>10854000</v>
      </c>
      <c r="P188" s="43">
        <v>-9.7438143201226193E-3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44525</v>
      </c>
      <c r="E189" s="40">
        <v>2529.65</v>
      </c>
      <c r="F189" s="40">
        <v>2518.15</v>
      </c>
      <c r="G189" s="41">
        <v>2491.9</v>
      </c>
      <c r="H189" s="41">
        <v>2454.15</v>
      </c>
      <c r="I189" s="41">
        <v>2427.9</v>
      </c>
      <c r="J189" s="41">
        <v>2555.9</v>
      </c>
      <c r="K189" s="41">
        <v>2582.15</v>
      </c>
      <c r="L189" s="41">
        <v>2619.9</v>
      </c>
      <c r="M189" s="31">
        <v>2544.4</v>
      </c>
      <c r="N189" s="31">
        <v>2480.4</v>
      </c>
      <c r="O189" s="42">
        <v>5832000</v>
      </c>
      <c r="P189" s="43">
        <v>-1.8057835585301173E-2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44525</v>
      </c>
      <c r="E190" s="40">
        <v>2843.85</v>
      </c>
      <c r="F190" s="40">
        <v>2856.75</v>
      </c>
      <c r="G190" s="41">
        <v>2808.5</v>
      </c>
      <c r="H190" s="41">
        <v>2773.15</v>
      </c>
      <c r="I190" s="41">
        <v>2724.9</v>
      </c>
      <c r="J190" s="41">
        <v>2892.1</v>
      </c>
      <c r="K190" s="41">
        <v>2940.35</v>
      </c>
      <c r="L190" s="41">
        <v>2975.7</v>
      </c>
      <c r="M190" s="31">
        <v>2905</v>
      </c>
      <c r="N190" s="31">
        <v>2821.4</v>
      </c>
      <c r="O190" s="42">
        <v>663250</v>
      </c>
      <c r="P190" s="43">
        <v>-4.430835734870317E-2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44525</v>
      </c>
      <c r="E191" s="40">
        <v>536.5</v>
      </c>
      <c r="F191" s="40">
        <v>536.08333333333337</v>
      </c>
      <c r="G191" s="41">
        <v>530.91666666666674</v>
      </c>
      <c r="H191" s="41">
        <v>525.33333333333337</v>
      </c>
      <c r="I191" s="41">
        <v>520.16666666666674</v>
      </c>
      <c r="J191" s="41">
        <v>541.66666666666674</v>
      </c>
      <c r="K191" s="41">
        <v>546.83333333333348</v>
      </c>
      <c r="L191" s="41">
        <v>552.41666666666674</v>
      </c>
      <c r="M191" s="31">
        <v>541.25</v>
      </c>
      <c r="N191" s="31">
        <v>530.5</v>
      </c>
      <c r="O191" s="42">
        <v>3655500</v>
      </c>
      <c r="P191" s="43">
        <v>-1.9710378117457763E-2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44525</v>
      </c>
      <c r="E192" s="40">
        <v>1150.55</v>
      </c>
      <c r="F192" s="40">
        <v>1144.8</v>
      </c>
      <c r="G192" s="41">
        <v>1129.8999999999999</v>
      </c>
      <c r="H192" s="41">
        <v>1109.25</v>
      </c>
      <c r="I192" s="41">
        <v>1094.3499999999999</v>
      </c>
      <c r="J192" s="41">
        <v>1165.4499999999998</v>
      </c>
      <c r="K192" s="41">
        <v>1180.3499999999999</v>
      </c>
      <c r="L192" s="41">
        <v>1200.9999999999998</v>
      </c>
      <c r="M192" s="31">
        <v>1159.7</v>
      </c>
      <c r="N192" s="31">
        <v>1124.1500000000001</v>
      </c>
      <c r="O192" s="42">
        <v>2578825</v>
      </c>
      <c r="P192" s="43">
        <v>3.5818287711124053E-2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44525</v>
      </c>
      <c r="E193" s="40">
        <v>750</v>
      </c>
      <c r="F193" s="40">
        <v>752.81666666666661</v>
      </c>
      <c r="G193" s="41">
        <v>741.28333333333319</v>
      </c>
      <c r="H193" s="41">
        <v>732.56666666666661</v>
      </c>
      <c r="I193" s="41">
        <v>721.03333333333319</v>
      </c>
      <c r="J193" s="41">
        <v>761.53333333333319</v>
      </c>
      <c r="K193" s="41">
        <v>773.06666666666649</v>
      </c>
      <c r="L193" s="41">
        <v>781.78333333333319</v>
      </c>
      <c r="M193" s="31">
        <v>764.35</v>
      </c>
      <c r="N193" s="31">
        <v>744.1</v>
      </c>
      <c r="O193" s="42">
        <v>7158200</v>
      </c>
      <c r="P193" s="43">
        <v>8.6485337866553338E-2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44525</v>
      </c>
      <c r="E194" s="40">
        <v>1718.75</v>
      </c>
      <c r="F194" s="40">
        <v>1735.3500000000001</v>
      </c>
      <c r="G194" s="41">
        <v>1689.8000000000002</v>
      </c>
      <c r="H194" s="41">
        <v>1660.8500000000001</v>
      </c>
      <c r="I194" s="41">
        <v>1615.3000000000002</v>
      </c>
      <c r="J194" s="41">
        <v>1764.3000000000002</v>
      </c>
      <c r="K194" s="41">
        <v>1809.85</v>
      </c>
      <c r="L194" s="41">
        <v>1838.8000000000002</v>
      </c>
      <c r="M194" s="31">
        <v>1780.9</v>
      </c>
      <c r="N194" s="31">
        <v>1706.4</v>
      </c>
      <c r="O194" s="42">
        <v>1304100</v>
      </c>
      <c r="P194" s="43">
        <v>-1.2980132450331127E-2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44525</v>
      </c>
      <c r="E195" s="40">
        <v>8077</v>
      </c>
      <c r="F195" s="40">
        <v>8087.1500000000005</v>
      </c>
      <c r="G195" s="41">
        <v>8014.3000000000011</v>
      </c>
      <c r="H195" s="41">
        <v>7951.6</v>
      </c>
      <c r="I195" s="41">
        <v>7878.7500000000009</v>
      </c>
      <c r="J195" s="41">
        <v>8149.8500000000013</v>
      </c>
      <c r="K195" s="41">
        <v>8222.7000000000007</v>
      </c>
      <c r="L195" s="41">
        <v>8285.4000000000015</v>
      </c>
      <c r="M195" s="31">
        <v>8160</v>
      </c>
      <c r="N195" s="31">
        <v>8024.45</v>
      </c>
      <c r="O195" s="42">
        <v>1681200</v>
      </c>
      <c r="P195" s="43">
        <v>-3.6742918098850302E-3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44525</v>
      </c>
      <c r="E196" s="40">
        <v>766.05</v>
      </c>
      <c r="F196" s="40">
        <v>768.61666666666667</v>
      </c>
      <c r="G196" s="41">
        <v>758.43333333333339</v>
      </c>
      <c r="H196" s="41">
        <v>750.81666666666672</v>
      </c>
      <c r="I196" s="41">
        <v>740.63333333333344</v>
      </c>
      <c r="J196" s="41">
        <v>776.23333333333335</v>
      </c>
      <c r="K196" s="41">
        <v>786.41666666666652</v>
      </c>
      <c r="L196" s="41">
        <v>794.0333333333333</v>
      </c>
      <c r="M196" s="31">
        <v>778.8</v>
      </c>
      <c r="N196" s="31">
        <v>761</v>
      </c>
      <c r="O196" s="42">
        <v>26202800</v>
      </c>
      <c r="P196" s="43">
        <v>1.9524532119372787E-2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44525</v>
      </c>
      <c r="E197" s="40">
        <v>324.85000000000002</v>
      </c>
      <c r="F197" s="40">
        <v>323.25000000000006</v>
      </c>
      <c r="G197" s="41">
        <v>319.2000000000001</v>
      </c>
      <c r="H197" s="41">
        <v>313.55000000000007</v>
      </c>
      <c r="I197" s="41">
        <v>309.50000000000011</v>
      </c>
      <c r="J197" s="41">
        <v>328.90000000000009</v>
      </c>
      <c r="K197" s="41">
        <v>332.95000000000005</v>
      </c>
      <c r="L197" s="41">
        <v>338.60000000000008</v>
      </c>
      <c r="M197" s="31">
        <v>327.3</v>
      </c>
      <c r="N197" s="31">
        <v>317.60000000000002</v>
      </c>
      <c r="O197" s="42">
        <v>163134400</v>
      </c>
      <c r="P197" s="43">
        <v>4.7541766109785201E-3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44525</v>
      </c>
      <c r="E198" s="40">
        <v>1250.9000000000001</v>
      </c>
      <c r="F198" s="40">
        <v>1251.4333333333334</v>
      </c>
      <c r="G198" s="41">
        <v>1235.4166666666667</v>
      </c>
      <c r="H198" s="41">
        <v>1219.9333333333334</v>
      </c>
      <c r="I198" s="41">
        <v>1203.9166666666667</v>
      </c>
      <c r="J198" s="41">
        <v>1266.9166666666667</v>
      </c>
      <c r="K198" s="41">
        <v>1282.9333333333332</v>
      </c>
      <c r="L198" s="41">
        <v>1298.4166666666667</v>
      </c>
      <c r="M198" s="31">
        <v>1267.45</v>
      </c>
      <c r="N198" s="31">
        <v>1235.95</v>
      </c>
      <c r="O198" s="42">
        <v>2042000</v>
      </c>
      <c r="P198" s="43">
        <v>-5.2436194895591648E-2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44525</v>
      </c>
      <c r="E199" s="40">
        <v>2328.5</v>
      </c>
      <c r="F199" s="40">
        <v>2311.6333333333332</v>
      </c>
      <c r="G199" s="41">
        <v>2276.4666666666662</v>
      </c>
      <c r="H199" s="41">
        <v>2224.4333333333329</v>
      </c>
      <c r="I199" s="41">
        <v>2189.266666666666</v>
      </c>
      <c r="J199" s="41">
        <v>2363.6666666666665</v>
      </c>
      <c r="K199" s="41">
        <v>2398.8333333333335</v>
      </c>
      <c r="L199" s="41">
        <v>2450.8666666666668</v>
      </c>
      <c r="M199" s="31">
        <v>2346.8000000000002</v>
      </c>
      <c r="N199" s="31">
        <v>2259.6</v>
      </c>
      <c r="O199" s="42">
        <v>473250</v>
      </c>
      <c r="P199" s="43">
        <v>0.16420664206642066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44525</v>
      </c>
      <c r="E200" s="40">
        <v>644.15</v>
      </c>
      <c r="F200" s="40">
        <v>643.75</v>
      </c>
      <c r="G200" s="41">
        <v>638</v>
      </c>
      <c r="H200" s="41">
        <v>631.85</v>
      </c>
      <c r="I200" s="41">
        <v>626.1</v>
      </c>
      <c r="J200" s="41">
        <v>649.9</v>
      </c>
      <c r="K200" s="41">
        <v>655.65</v>
      </c>
      <c r="L200" s="41">
        <v>661.8</v>
      </c>
      <c r="M200" s="31">
        <v>649.5</v>
      </c>
      <c r="N200" s="31">
        <v>637.6</v>
      </c>
      <c r="O200" s="42">
        <v>32672800</v>
      </c>
      <c r="P200" s="43">
        <v>4.138405834055791E-2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44525</v>
      </c>
      <c r="E201" s="40">
        <v>315.35000000000002</v>
      </c>
      <c r="F201" s="40">
        <v>316.59999999999997</v>
      </c>
      <c r="G201" s="41">
        <v>309.44999999999993</v>
      </c>
      <c r="H201" s="41">
        <v>303.54999999999995</v>
      </c>
      <c r="I201" s="41">
        <v>296.39999999999992</v>
      </c>
      <c r="J201" s="41">
        <v>322.49999999999994</v>
      </c>
      <c r="K201" s="41">
        <v>329.64999999999992</v>
      </c>
      <c r="L201" s="41">
        <v>335.54999999999995</v>
      </c>
      <c r="M201" s="31">
        <v>323.75</v>
      </c>
      <c r="N201" s="31">
        <v>310.7</v>
      </c>
      <c r="O201" s="42">
        <v>75333000</v>
      </c>
      <c r="P201" s="43">
        <v>1.7257443791776381E-2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9" sqref="C19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44512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15" t="s">
        <v>16</v>
      </c>
      <c r="B8" s="517"/>
      <c r="C8" s="521" t="s">
        <v>20</v>
      </c>
      <c r="D8" s="521" t="s">
        <v>21</v>
      </c>
      <c r="E8" s="512" t="s">
        <v>22</v>
      </c>
      <c r="F8" s="513"/>
      <c r="G8" s="514"/>
      <c r="H8" s="512" t="s">
        <v>23</v>
      </c>
      <c r="I8" s="513"/>
      <c r="J8" s="514"/>
      <c r="K8" s="26"/>
      <c r="L8" s="53"/>
      <c r="M8" s="53"/>
      <c r="N8" s="1"/>
      <c r="O8" s="1"/>
    </row>
    <row r="9" spans="1:15" ht="36" customHeight="1">
      <c r="A9" s="519"/>
      <c r="B9" s="520"/>
      <c r="C9" s="520"/>
      <c r="D9" s="52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17873.599999999999</v>
      </c>
      <c r="D10" s="35">
        <v>17881.05</v>
      </c>
      <c r="E10" s="35">
        <v>17790.75</v>
      </c>
      <c r="F10" s="35">
        <v>17707.900000000001</v>
      </c>
      <c r="G10" s="35">
        <v>17617.600000000002</v>
      </c>
      <c r="H10" s="35">
        <v>17963.899999999998</v>
      </c>
      <c r="I10" s="35">
        <v>18054.199999999993</v>
      </c>
      <c r="J10" s="35">
        <v>18137.049999999996</v>
      </c>
      <c r="K10" s="37">
        <v>17971.349999999999</v>
      </c>
      <c r="L10" s="37">
        <v>17798.2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38560.199999999997</v>
      </c>
      <c r="D11" s="40">
        <v>38612.066666666666</v>
      </c>
      <c r="E11" s="40">
        <v>38294.183333333334</v>
      </c>
      <c r="F11" s="40">
        <v>38028.166666666672</v>
      </c>
      <c r="G11" s="40">
        <v>37710.28333333334</v>
      </c>
      <c r="H11" s="40">
        <v>38878.083333333328</v>
      </c>
      <c r="I11" s="40">
        <v>39195.96666666666</v>
      </c>
      <c r="J11" s="40">
        <v>39461.983333333323</v>
      </c>
      <c r="K11" s="31">
        <v>38929.949999999997</v>
      </c>
      <c r="L11" s="31">
        <v>38346.050000000003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2334.65</v>
      </c>
      <c r="D12" s="40">
        <v>2335.7833333333333</v>
      </c>
      <c r="E12" s="40">
        <v>2318.6166666666668</v>
      </c>
      <c r="F12" s="40">
        <v>2302.5833333333335</v>
      </c>
      <c r="G12" s="40">
        <v>2285.416666666667</v>
      </c>
      <c r="H12" s="40">
        <v>2351.8166666666666</v>
      </c>
      <c r="I12" s="40">
        <v>2368.9833333333336</v>
      </c>
      <c r="J12" s="40">
        <v>2385.0166666666664</v>
      </c>
      <c r="K12" s="31">
        <v>2352.9499999999998</v>
      </c>
      <c r="L12" s="31">
        <v>2319.75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5265.4</v>
      </c>
      <c r="D13" s="40">
        <v>5276.1500000000005</v>
      </c>
      <c r="E13" s="40">
        <v>5233.2000000000007</v>
      </c>
      <c r="F13" s="40">
        <v>5201</v>
      </c>
      <c r="G13" s="40">
        <v>5158.05</v>
      </c>
      <c r="H13" s="40">
        <v>5308.3500000000013</v>
      </c>
      <c r="I13" s="40">
        <v>5351.3</v>
      </c>
      <c r="J13" s="40">
        <v>5383.5000000000018</v>
      </c>
      <c r="K13" s="31">
        <v>5319.1</v>
      </c>
      <c r="L13" s="31">
        <v>5243.95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35583.65</v>
      </c>
      <c r="D14" s="40">
        <v>35473.98333333333</v>
      </c>
      <c r="E14" s="40">
        <v>35250.96666666666</v>
      </c>
      <c r="F14" s="40">
        <v>34918.283333333333</v>
      </c>
      <c r="G14" s="40">
        <v>34695.266666666663</v>
      </c>
      <c r="H14" s="40">
        <v>35806.666666666657</v>
      </c>
      <c r="I14" s="40">
        <v>36029.683333333334</v>
      </c>
      <c r="J14" s="40">
        <v>36362.366666666654</v>
      </c>
      <c r="K14" s="31">
        <v>35697</v>
      </c>
      <c r="L14" s="31">
        <v>35141.300000000003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4100.7</v>
      </c>
      <c r="D15" s="40">
        <v>4105.6333333333332</v>
      </c>
      <c r="E15" s="40">
        <v>4073.5666666666666</v>
      </c>
      <c r="F15" s="40">
        <v>4046.4333333333334</v>
      </c>
      <c r="G15" s="40">
        <v>4014.3666666666668</v>
      </c>
      <c r="H15" s="40">
        <v>4132.7666666666664</v>
      </c>
      <c r="I15" s="40">
        <v>4164.8333333333321</v>
      </c>
      <c r="J15" s="40">
        <v>4191.9666666666662</v>
      </c>
      <c r="K15" s="31">
        <v>4137.7</v>
      </c>
      <c r="L15" s="31">
        <v>4078.5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8883.4500000000007</v>
      </c>
      <c r="D16" s="40">
        <v>8893.4833333333336</v>
      </c>
      <c r="E16" s="40">
        <v>8813.9166666666679</v>
      </c>
      <c r="F16" s="40">
        <v>8744.383333333335</v>
      </c>
      <c r="G16" s="40">
        <v>8664.8166666666693</v>
      </c>
      <c r="H16" s="40">
        <v>8963.0166666666664</v>
      </c>
      <c r="I16" s="40">
        <v>9042.5833333333321</v>
      </c>
      <c r="J16" s="40">
        <v>9112.116666666665</v>
      </c>
      <c r="K16" s="31">
        <v>8973.0499999999993</v>
      </c>
      <c r="L16" s="31">
        <v>8823.9500000000007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2558.1999999999998</v>
      </c>
      <c r="D17" s="40">
        <v>2549.3333333333335</v>
      </c>
      <c r="E17" s="40">
        <v>2533.8666666666668</v>
      </c>
      <c r="F17" s="40">
        <v>2509.5333333333333</v>
      </c>
      <c r="G17" s="40">
        <v>2494.0666666666666</v>
      </c>
      <c r="H17" s="40">
        <v>2573.666666666667</v>
      </c>
      <c r="I17" s="40">
        <v>2589.1333333333332</v>
      </c>
      <c r="J17" s="40">
        <v>2613.4666666666672</v>
      </c>
      <c r="K17" s="31">
        <v>2564.8000000000002</v>
      </c>
      <c r="L17" s="31">
        <v>2525</v>
      </c>
      <c r="M17" s="31">
        <v>2.98854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1201.4000000000001</v>
      </c>
      <c r="D18" s="40">
        <v>1205.1166666666668</v>
      </c>
      <c r="E18" s="40">
        <v>1191.2833333333335</v>
      </c>
      <c r="F18" s="40">
        <v>1181.1666666666667</v>
      </c>
      <c r="G18" s="40">
        <v>1167.3333333333335</v>
      </c>
      <c r="H18" s="40">
        <v>1215.2333333333336</v>
      </c>
      <c r="I18" s="40">
        <v>1229.0666666666666</v>
      </c>
      <c r="J18" s="40">
        <v>1239.1833333333336</v>
      </c>
      <c r="K18" s="31">
        <v>1218.95</v>
      </c>
      <c r="L18" s="31">
        <v>1195</v>
      </c>
      <c r="M18" s="31">
        <v>6.4135900000000001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939.9</v>
      </c>
      <c r="D19" s="40">
        <v>941.54999999999984</v>
      </c>
      <c r="E19" s="40">
        <v>921.64999999999964</v>
      </c>
      <c r="F19" s="40">
        <v>903.39999999999975</v>
      </c>
      <c r="G19" s="40">
        <v>883.49999999999955</v>
      </c>
      <c r="H19" s="40">
        <v>959.79999999999973</v>
      </c>
      <c r="I19" s="40">
        <v>979.7</v>
      </c>
      <c r="J19" s="40">
        <v>997.94999999999982</v>
      </c>
      <c r="K19" s="31">
        <v>961.45</v>
      </c>
      <c r="L19" s="31">
        <v>923.3</v>
      </c>
      <c r="M19" s="31">
        <v>11.4955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1664.9</v>
      </c>
      <c r="D20" s="40">
        <v>1669.9166666666667</v>
      </c>
      <c r="E20" s="40">
        <v>1635.8333333333335</v>
      </c>
      <c r="F20" s="40">
        <v>1606.7666666666667</v>
      </c>
      <c r="G20" s="40">
        <v>1572.6833333333334</v>
      </c>
      <c r="H20" s="40">
        <v>1698.9833333333336</v>
      </c>
      <c r="I20" s="40">
        <v>1733.0666666666671</v>
      </c>
      <c r="J20" s="40">
        <v>1762.1333333333337</v>
      </c>
      <c r="K20" s="31">
        <v>1704</v>
      </c>
      <c r="L20" s="31">
        <v>1640.85</v>
      </c>
      <c r="M20" s="31">
        <v>44.707090000000001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1230.8</v>
      </c>
      <c r="D21" s="40">
        <v>1230.1000000000001</v>
      </c>
      <c r="E21" s="40">
        <v>1212.2000000000003</v>
      </c>
      <c r="F21" s="40">
        <v>1193.6000000000001</v>
      </c>
      <c r="G21" s="40">
        <v>1175.7000000000003</v>
      </c>
      <c r="H21" s="40">
        <v>1248.7000000000003</v>
      </c>
      <c r="I21" s="40">
        <v>1266.6000000000004</v>
      </c>
      <c r="J21" s="40">
        <v>1285.2000000000003</v>
      </c>
      <c r="K21" s="31">
        <v>1248</v>
      </c>
      <c r="L21" s="31">
        <v>1211.5</v>
      </c>
      <c r="M21" s="31">
        <v>15.36247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735.1</v>
      </c>
      <c r="D22" s="40">
        <v>735.05000000000007</v>
      </c>
      <c r="E22" s="40">
        <v>728.55000000000018</v>
      </c>
      <c r="F22" s="40">
        <v>722.00000000000011</v>
      </c>
      <c r="G22" s="40">
        <v>715.50000000000023</v>
      </c>
      <c r="H22" s="40">
        <v>741.60000000000014</v>
      </c>
      <c r="I22" s="40">
        <v>748.09999999999991</v>
      </c>
      <c r="J22" s="40">
        <v>754.65000000000009</v>
      </c>
      <c r="K22" s="31">
        <v>741.55</v>
      </c>
      <c r="L22" s="31">
        <v>728.5</v>
      </c>
      <c r="M22" s="31">
        <v>23.258099999999999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1658.9</v>
      </c>
      <c r="D23" s="40">
        <v>1633.6833333333334</v>
      </c>
      <c r="E23" s="40">
        <v>1603.3666666666668</v>
      </c>
      <c r="F23" s="40">
        <v>1547.8333333333335</v>
      </c>
      <c r="G23" s="40">
        <v>1517.5166666666669</v>
      </c>
      <c r="H23" s="40">
        <v>1689.2166666666667</v>
      </c>
      <c r="I23" s="40">
        <v>1719.5333333333333</v>
      </c>
      <c r="J23" s="40">
        <v>1775.0666666666666</v>
      </c>
      <c r="K23" s="31">
        <v>1664</v>
      </c>
      <c r="L23" s="31">
        <v>1578.15</v>
      </c>
      <c r="M23" s="31">
        <v>6.9096200000000003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1893.7</v>
      </c>
      <c r="D24" s="40">
        <v>1891.9166666666667</v>
      </c>
      <c r="E24" s="40">
        <v>1841.8333333333335</v>
      </c>
      <c r="F24" s="40">
        <v>1789.9666666666667</v>
      </c>
      <c r="G24" s="40">
        <v>1739.8833333333334</v>
      </c>
      <c r="H24" s="40">
        <v>1943.7833333333335</v>
      </c>
      <c r="I24" s="40">
        <v>1993.866666666667</v>
      </c>
      <c r="J24" s="40">
        <v>2045.7333333333336</v>
      </c>
      <c r="K24" s="31">
        <v>1942</v>
      </c>
      <c r="L24" s="31">
        <v>1840.05</v>
      </c>
      <c r="M24" s="31">
        <v>1.09785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108.25</v>
      </c>
      <c r="D25" s="40">
        <v>109.26666666666667</v>
      </c>
      <c r="E25" s="40">
        <v>106.68333333333334</v>
      </c>
      <c r="F25" s="40">
        <v>105.11666666666667</v>
      </c>
      <c r="G25" s="40">
        <v>102.53333333333335</v>
      </c>
      <c r="H25" s="40">
        <v>110.83333333333333</v>
      </c>
      <c r="I25" s="40">
        <v>113.41666666666667</v>
      </c>
      <c r="J25" s="40">
        <v>114.98333333333332</v>
      </c>
      <c r="K25" s="31">
        <v>111.85</v>
      </c>
      <c r="L25" s="31">
        <v>107.7</v>
      </c>
      <c r="M25" s="31">
        <v>22.86469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300.45</v>
      </c>
      <c r="D26" s="40">
        <v>301.98333333333335</v>
      </c>
      <c r="E26" s="40">
        <v>296.51666666666671</v>
      </c>
      <c r="F26" s="40">
        <v>292.58333333333337</v>
      </c>
      <c r="G26" s="40">
        <v>287.11666666666673</v>
      </c>
      <c r="H26" s="40">
        <v>305.91666666666669</v>
      </c>
      <c r="I26" s="40">
        <v>311.38333333333338</v>
      </c>
      <c r="J26" s="40">
        <v>315.31666666666666</v>
      </c>
      <c r="K26" s="31">
        <v>307.45</v>
      </c>
      <c r="L26" s="31">
        <v>298.05</v>
      </c>
      <c r="M26" s="31">
        <v>29.91405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2150.4499999999998</v>
      </c>
      <c r="D27" s="40">
        <v>2158.5166666666664</v>
      </c>
      <c r="E27" s="40">
        <v>2122.0333333333328</v>
      </c>
      <c r="F27" s="40">
        <v>2093.6166666666663</v>
      </c>
      <c r="G27" s="40">
        <v>2057.1333333333328</v>
      </c>
      <c r="H27" s="40">
        <v>2186.9333333333329</v>
      </c>
      <c r="I27" s="40">
        <v>2223.4166666666665</v>
      </c>
      <c r="J27" s="40">
        <v>2251.833333333333</v>
      </c>
      <c r="K27" s="31">
        <v>2195</v>
      </c>
      <c r="L27" s="31">
        <v>2130.1</v>
      </c>
      <c r="M27" s="31">
        <v>0.75053999999999998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769.3</v>
      </c>
      <c r="D28" s="40">
        <v>769.43333333333339</v>
      </c>
      <c r="E28" s="40">
        <v>755.86666666666679</v>
      </c>
      <c r="F28" s="40">
        <v>742.43333333333339</v>
      </c>
      <c r="G28" s="40">
        <v>728.86666666666679</v>
      </c>
      <c r="H28" s="40">
        <v>782.86666666666679</v>
      </c>
      <c r="I28" s="40">
        <v>796.43333333333339</v>
      </c>
      <c r="J28" s="40">
        <v>809.86666666666679</v>
      </c>
      <c r="K28" s="31">
        <v>783</v>
      </c>
      <c r="L28" s="31">
        <v>756</v>
      </c>
      <c r="M28" s="31">
        <v>17.710699999999999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3530.2</v>
      </c>
      <c r="D29" s="40">
        <v>3528.2333333333336</v>
      </c>
      <c r="E29" s="40">
        <v>3489.2666666666673</v>
      </c>
      <c r="F29" s="40">
        <v>3448.3333333333339</v>
      </c>
      <c r="G29" s="40">
        <v>3409.3666666666677</v>
      </c>
      <c r="H29" s="40">
        <v>3569.166666666667</v>
      </c>
      <c r="I29" s="40">
        <v>3608.1333333333332</v>
      </c>
      <c r="J29" s="40">
        <v>3649.0666666666666</v>
      </c>
      <c r="K29" s="31">
        <v>3567.2</v>
      </c>
      <c r="L29" s="31">
        <v>3487.3</v>
      </c>
      <c r="M29" s="31">
        <v>0.75739999999999996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698.05</v>
      </c>
      <c r="D30" s="40">
        <v>699.7166666666667</v>
      </c>
      <c r="E30" s="40">
        <v>692.48333333333335</v>
      </c>
      <c r="F30" s="40">
        <v>686.91666666666663</v>
      </c>
      <c r="G30" s="40">
        <v>679.68333333333328</v>
      </c>
      <c r="H30" s="40">
        <v>705.28333333333342</v>
      </c>
      <c r="I30" s="40">
        <v>712.51666666666677</v>
      </c>
      <c r="J30" s="40">
        <v>718.08333333333348</v>
      </c>
      <c r="K30" s="31">
        <v>706.95</v>
      </c>
      <c r="L30" s="31">
        <v>694.15</v>
      </c>
      <c r="M30" s="31">
        <v>5.7367699999999999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421.2</v>
      </c>
      <c r="D31" s="40">
        <v>421.60000000000008</v>
      </c>
      <c r="E31" s="40">
        <v>416.45000000000016</v>
      </c>
      <c r="F31" s="40">
        <v>411.7000000000001</v>
      </c>
      <c r="G31" s="40">
        <v>406.55000000000018</v>
      </c>
      <c r="H31" s="40">
        <v>426.35000000000014</v>
      </c>
      <c r="I31" s="40">
        <v>431.50000000000011</v>
      </c>
      <c r="J31" s="40">
        <v>436.25000000000011</v>
      </c>
      <c r="K31" s="31">
        <v>426.75</v>
      </c>
      <c r="L31" s="31">
        <v>416.85</v>
      </c>
      <c r="M31" s="31">
        <v>16.53866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4567.25</v>
      </c>
      <c r="D32" s="40">
        <v>4607.4666666666672</v>
      </c>
      <c r="E32" s="40">
        <v>4486.8333333333339</v>
      </c>
      <c r="F32" s="40">
        <v>4406.416666666667</v>
      </c>
      <c r="G32" s="40">
        <v>4285.7833333333338</v>
      </c>
      <c r="H32" s="40">
        <v>4687.8833333333341</v>
      </c>
      <c r="I32" s="40">
        <v>4808.5166666666673</v>
      </c>
      <c r="J32" s="40">
        <v>4888.9333333333343</v>
      </c>
      <c r="K32" s="31">
        <v>4728.1000000000004</v>
      </c>
      <c r="L32" s="31">
        <v>4527.05</v>
      </c>
      <c r="M32" s="31">
        <v>11.101229999999999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232</v>
      </c>
      <c r="D33" s="40">
        <v>232.6</v>
      </c>
      <c r="E33" s="40">
        <v>228.95</v>
      </c>
      <c r="F33" s="40">
        <v>225.9</v>
      </c>
      <c r="G33" s="40">
        <v>222.25</v>
      </c>
      <c r="H33" s="40">
        <v>235.64999999999998</v>
      </c>
      <c r="I33" s="40">
        <v>239.3</v>
      </c>
      <c r="J33" s="40">
        <v>242.34999999999997</v>
      </c>
      <c r="K33" s="31">
        <v>236.25</v>
      </c>
      <c r="L33" s="31">
        <v>229.55</v>
      </c>
      <c r="M33" s="31">
        <v>30.58586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146.4</v>
      </c>
      <c r="D34" s="40">
        <v>146.65</v>
      </c>
      <c r="E34" s="40">
        <v>144.05000000000001</v>
      </c>
      <c r="F34" s="40">
        <v>141.70000000000002</v>
      </c>
      <c r="G34" s="40">
        <v>139.10000000000002</v>
      </c>
      <c r="H34" s="40">
        <v>149</v>
      </c>
      <c r="I34" s="40">
        <v>151.59999999999997</v>
      </c>
      <c r="J34" s="40">
        <v>153.94999999999999</v>
      </c>
      <c r="K34" s="31">
        <v>149.25</v>
      </c>
      <c r="L34" s="31">
        <v>144.30000000000001</v>
      </c>
      <c r="M34" s="31">
        <v>100.95568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3063.5</v>
      </c>
      <c r="D35" s="40">
        <v>3074.0499999999997</v>
      </c>
      <c r="E35" s="40">
        <v>3041.4499999999994</v>
      </c>
      <c r="F35" s="40">
        <v>3019.3999999999996</v>
      </c>
      <c r="G35" s="40">
        <v>2986.7999999999993</v>
      </c>
      <c r="H35" s="40">
        <v>3096.0999999999995</v>
      </c>
      <c r="I35" s="40">
        <v>3128.7</v>
      </c>
      <c r="J35" s="40">
        <v>3150.7499999999995</v>
      </c>
      <c r="K35" s="31">
        <v>3106.65</v>
      </c>
      <c r="L35" s="31">
        <v>3052</v>
      </c>
      <c r="M35" s="31">
        <v>9.5814299999999992</v>
      </c>
      <c r="N35" s="1"/>
      <c r="O35" s="1"/>
    </row>
    <row r="36" spans="1:15" ht="12.75" customHeight="1">
      <c r="A36" s="56">
        <v>27</v>
      </c>
      <c r="B36" s="31" t="s">
        <v>308</v>
      </c>
      <c r="C36" s="31">
        <v>2225.6</v>
      </c>
      <c r="D36" s="40">
        <v>2228.9833333333331</v>
      </c>
      <c r="E36" s="40">
        <v>2150.7666666666664</v>
      </c>
      <c r="F36" s="40">
        <v>2075.9333333333334</v>
      </c>
      <c r="G36" s="40">
        <v>1997.7166666666667</v>
      </c>
      <c r="H36" s="40">
        <v>2303.8166666666662</v>
      </c>
      <c r="I36" s="40">
        <v>2382.0333333333324</v>
      </c>
      <c r="J36" s="40">
        <v>2456.8666666666659</v>
      </c>
      <c r="K36" s="31">
        <v>2307.1999999999998</v>
      </c>
      <c r="L36" s="31">
        <v>2154.15</v>
      </c>
      <c r="M36" s="31">
        <v>5.6565500000000002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686.55</v>
      </c>
      <c r="D37" s="40">
        <v>690.66666666666663</v>
      </c>
      <c r="E37" s="40">
        <v>679.88333333333321</v>
      </c>
      <c r="F37" s="40">
        <v>673.21666666666658</v>
      </c>
      <c r="G37" s="40">
        <v>662.43333333333317</v>
      </c>
      <c r="H37" s="40">
        <v>697.33333333333326</v>
      </c>
      <c r="I37" s="40">
        <v>708.11666666666679</v>
      </c>
      <c r="J37" s="40">
        <v>714.7833333333333</v>
      </c>
      <c r="K37" s="31">
        <v>701.45</v>
      </c>
      <c r="L37" s="31">
        <v>684</v>
      </c>
      <c r="M37" s="31">
        <v>23.243670000000002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4997.75</v>
      </c>
      <c r="D38" s="40">
        <v>4979.6333333333332</v>
      </c>
      <c r="E38" s="40">
        <v>4919.2666666666664</v>
      </c>
      <c r="F38" s="40">
        <v>4840.7833333333328</v>
      </c>
      <c r="G38" s="40">
        <v>4780.4166666666661</v>
      </c>
      <c r="H38" s="40">
        <v>5058.1166666666668</v>
      </c>
      <c r="I38" s="40">
        <v>5118.4833333333336</v>
      </c>
      <c r="J38" s="40">
        <v>5196.9666666666672</v>
      </c>
      <c r="K38" s="31">
        <v>5040</v>
      </c>
      <c r="L38" s="31">
        <v>4901.1499999999996</v>
      </c>
      <c r="M38" s="31">
        <v>7.3502799999999997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738.05</v>
      </c>
      <c r="D39" s="40">
        <v>740.38333333333333</v>
      </c>
      <c r="E39" s="40">
        <v>732.76666666666665</v>
      </c>
      <c r="F39" s="40">
        <v>727.48333333333335</v>
      </c>
      <c r="G39" s="40">
        <v>719.86666666666667</v>
      </c>
      <c r="H39" s="40">
        <v>745.66666666666663</v>
      </c>
      <c r="I39" s="40">
        <v>753.28333333333319</v>
      </c>
      <c r="J39" s="40">
        <v>758.56666666666661</v>
      </c>
      <c r="K39" s="31">
        <v>748</v>
      </c>
      <c r="L39" s="31">
        <v>735.1</v>
      </c>
      <c r="M39" s="31">
        <v>61.953589999999998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3749.95</v>
      </c>
      <c r="D40" s="40">
        <v>3752.6</v>
      </c>
      <c r="E40" s="40">
        <v>3723.35</v>
      </c>
      <c r="F40" s="40">
        <v>3696.75</v>
      </c>
      <c r="G40" s="40">
        <v>3667.5</v>
      </c>
      <c r="H40" s="40">
        <v>3779.2</v>
      </c>
      <c r="I40" s="40">
        <v>3808.45</v>
      </c>
      <c r="J40" s="40">
        <v>3835.0499999999997</v>
      </c>
      <c r="K40" s="31">
        <v>3781.85</v>
      </c>
      <c r="L40" s="31">
        <v>3726</v>
      </c>
      <c r="M40" s="31">
        <v>4.4638200000000001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7452.7</v>
      </c>
      <c r="D41" s="40">
        <v>7487.8833333333341</v>
      </c>
      <c r="E41" s="40">
        <v>7374.8166666666684</v>
      </c>
      <c r="F41" s="40">
        <v>7296.9333333333343</v>
      </c>
      <c r="G41" s="40">
        <v>7183.8666666666686</v>
      </c>
      <c r="H41" s="40">
        <v>7565.7666666666682</v>
      </c>
      <c r="I41" s="40">
        <v>7678.8333333333339</v>
      </c>
      <c r="J41" s="40">
        <v>7756.7166666666681</v>
      </c>
      <c r="K41" s="31">
        <v>7600.95</v>
      </c>
      <c r="L41" s="31">
        <v>7410</v>
      </c>
      <c r="M41" s="31">
        <v>6.3440000000000003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17871.349999999999</v>
      </c>
      <c r="D42" s="40">
        <v>18010.45</v>
      </c>
      <c r="E42" s="40">
        <v>17670.900000000001</v>
      </c>
      <c r="F42" s="40">
        <v>17470.45</v>
      </c>
      <c r="G42" s="40">
        <v>17130.900000000001</v>
      </c>
      <c r="H42" s="40">
        <v>18210.900000000001</v>
      </c>
      <c r="I42" s="40">
        <v>18550.449999999997</v>
      </c>
      <c r="J42" s="40">
        <v>18750.900000000001</v>
      </c>
      <c r="K42" s="31">
        <v>18350</v>
      </c>
      <c r="L42" s="31">
        <v>17810</v>
      </c>
      <c r="M42" s="31">
        <v>2.1555800000000001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4911.6000000000004</v>
      </c>
      <c r="D43" s="40">
        <v>4981.3166666666666</v>
      </c>
      <c r="E43" s="40">
        <v>4802.6333333333332</v>
      </c>
      <c r="F43" s="40">
        <v>4693.666666666667</v>
      </c>
      <c r="G43" s="40">
        <v>4514.9833333333336</v>
      </c>
      <c r="H43" s="40">
        <v>5090.2833333333328</v>
      </c>
      <c r="I43" s="40">
        <v>5268.9666666666653</v>
      </c>
      <c r="J43" s="40">
        <v>5377.9333333333325</v>
      </c>
      <c r="K43" s="31">
        <v>5160</v>
      </c>
      <c r="L43" s="31">
        <v>4872.3500000000004</v>
      </c>
      <c r="M43" s="31">
        <v>0.48311999999999999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2379.9</v>
      </c>
      <c r="D44" s="40">
        <v>2425.7333333333331</v>
      </c>
      <c r="E44" s="40">
        <v>2321.4666666666662</v>
      </c>
      <c r="F44" s="40">
        <v>2263.0333333333333</v>
      </c>
      <c r="G44" s="40">
        <v>2158.7666666666664</v>
      </c>
      <c r="H44" s="40">
        <v>2484.1666666666661</v>
      </c>
      <c r="I44" s="40">
        <v>2588.4333333333334</v>
      </c>
      <c r="J44" s="40">
        <v>2646.8666666666659</v>
      </c>
      <c r="K44" s="31">
        <v>2530</v>
      </c>
      <c r="L44" s="31">
        <v>2367.3000000000002</v>
      </c>
      <c r="M44" s="31">
        <v>4.48712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306.85000000000002</v>
      </c>
      <c r="D45" s="40">
        <v>308.43333333333334</v>
      </c>
      <c r="E45" s="40">
        <v>303.26666666666665</v>
      </c>
      <c r="F45" s="40">
        <v>299.68333333333334</v>
      </c>
      <c r="G45" s="40">
        <v>294.51666666666665</v>
      </c>
      <c r="H45" s="40">
        <v>312.01666666666665</v>
      </c>
      <c r="I45" s="40">
        <v>317.18333333333328</v>
      </c>
      <c r="J45" s="40">
        <v>320.76666666666665</v>
      </c>
      <c r="K45" s="31">
        <v>313.60000000000002</v>
      </c>
      <c r="L45" s="31">
        <v>304.85000000000002</v>
      </c>
      <c r="M45" s="31">
        <v>59.631489999999999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101.3</v>
      </c>
      <c r="D46" s="40">
        <v>101.55</v>
      </c>
      <c r="E46" s="40">
        <v>100</v>
      </c>
      <c r="F46" s="40">
        <v>98.7</v>
      </c>
      <c r="G46" s="40">
        <v>97.15</v>
      </c>
      <c r="H46" s="40">
        <v>102.85</v>
      </c>
      <c r="I46" s="40">
        <v>104.39999999999998</v>
      </c>
      <c r="J46" s="40">
        <v>105.69999999999999</v>
      </c>
      <c r="K46" s="31">
        <v>103.1</v>
      </c>
      <c r="L46" s="31">
        <v>100.25</v>
      </c>
      <c r="M46" s="31">
        <v>526.39047000000005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62.25</v>
      </c>
      <c r="D47" s="40">
        <v>62.916666666666664</v>
      </c>
      <c r="E47" s="40">
        <v>61.183333333333323</v>
      </c>
      <c r="F47" s="40">
        <v>60.11666666666666</v>
      </c>
      <c r="G47" s="40">
        <v>58.383333333333319</v>
      </c>
      <c r="H47" s="40">
        <v>63.983333333333327</v>
      </c>
      <c r="I47" s="40">
        <v>65.716666666666669</v>
      </c>
      <c r="J47" s="40">
        <v>66.783333333333331</v>
      </c>
      <c r="K47" s="31">
        <v>64.650000000000006</v>
      </c>
      <c r="L47" s="31">
        <v>61.85</v>
      </c>
      <c r="M47" s="31">
        <v>89.018129999999999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2144.15</v>
      </c>
      <c r="D48" s="40">
        <v>2167.9</v>
      </c>
      <c r="E48" s="40">
        <v>2107.8000000000002</v>
      </c>
      <c r="F48" s="40">
        <v>2071.4500000000003</v>
      </c>
      <c r="G48" s="40">
        <v>2011.3500000000004</v>
      </c>
      <c r="H48" s="40">
        <v>2204.25</v>
      </c>
      <c r="I48" s="40">
        <v>2264.3499999999995</v>
      </c>
      <c r="J48" s="40">
        <v>2300.6999999999998</v>
      </c>
      <c r="K48" s="31">
        <v>2228</v>
      </c>
      <c r="L48" s="31">
        <v>2131.5500000000002</v>
      </c>
      <c r="M48" s="31">
        <v>6.8199699999999996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779.15</v>
      </c>
      <c r="D49" s="40">
        <v>777.2833333333333</v>
      </c>
      <c r="E49" s="40">
        <v>762.91666666666663</v>
      </c>
      <c r="F49" s="40">
        <v>746.68333333333328</v>
      </c>
      <c r="G49" s="40">
        <v>732.31666666666661</v>
      </c>
      <c r="H49" s="40">
        <v>793.51666666666665</v>
      </c>
      <c r="I49" s="40">
        <v>807.88333333333344</v>
      </c>
      <c r="J49" s="40">
        <v>824.11666666666667</v>
      </c>
      <c r="K49" s="31">
        <v>791.65</v>
      </c>
      <c r="L49" s="31">
        <v>761.05</v>
      </c>
      <c r="M49" s="31">
        <v>19.521619999999999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223.3</v>
      </c>
      <c r="D50" s="40">
        <v>222.6</v>
      </c>
      <c r="E50" s="40">
        <v>220.2</v>
      </c>
      <c r="F50" s="40">
        <v>217.1</v>
      </c>
      <c r="G50" s="40">
        <v>214.7</v>
      </c>
      <c r="H50" s="40">
        <v>225.7</v>
      </c>
      <c r="I50" s="40">
        <v>228.10000000000002</v>
      </c>
      <c r="J50" s="40">
        <v>231.2</v>
      </c>
      <c r="K50" s="31">
        <v>225</v>
      </c>
      <c r="L50" s="31">
        <v>219.5</v>
      </c>
      <c r="M50" s="31">
        <v>78.106089999999995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782.05</v>
      </c>
      <c r="D51" s="40">
        <v>794.58333333333337</v>
      </c>
      <c r="E51" s="40">
        <v>765.2166666666667</v>
      </c>
      <c r="F51" s="40">
        <v>748.38333333333333</v>
      </c>
      <c r="G51" s="40">
        <v>719.01666666666665</v>
      </c>
      <c r="H51" s="40">
        <v>811.41666666666674</v>
      </c>
      <c r="I51" s="40">
        <v>840.7833333333333</v>
      </c>
      <c r="J51" s="40">
        <v>857.61666666666679</v>
      </c>
      <c r="K51" s="31">
        <v>823.95</v>
      </c>
      <c r="L51" s="31">
        <v>777.75</v>
      </c>
      <c r="M51" s="31">
        <v>37.380009999999999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64.8</v>
      </c>
      <c r="D52" s="40">
        <v>65.36666666666666</v>
      </c>
      <c r="E52" s="40">
        <v>63.633333333333326</v>
      </c>
      <c r="F52" s="40">
        <v>62.466666666666669</v>
      </c>
      <c r="G52" s="40">
        <v>60.733333333333334</v>
      </c>
      <c r="H52" s="40">
        <v>66.533333333333317</v>
      </c>
      <c r="I52" s="40">
        <v>68.266666666666637</v>
      </c>
      <c r="J52" s="40">
        <v>69.433333333333309</v>
      </c>
      <c r="K52" s="31">
        <v>67.099999999999994</v>
      </c>
      <c r="L52" s="31">
        <v>64.2</v>
      </c>
      <c r="M52" s="31">
        <v>396.23804999999999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425.3</v>
      </c>
      <c r="D53" s="40">
        <v>424.86666666666662</v>
      </c>
      <c r="E53" s="40">
        <v>422.48333333333323</v>
      </c>
      <c r="F53" s="40">
        <v>419.66666666666663</v>
      </c>
      <c r="G53" s="40">
        <v>417.28333333333325</v>
      </c>
      <c r="H53" s="40">
        <v>427.68333333333322</v>
      </c>
      <c r="I53" s="40">
        <v>430.06666666666655</v>
      </c>
      <c r="J53" s="40">
        <v>432.88333333333321</v>
      </c>
      <c r="K53" s="31">
        <v>427.25</v>
      </c>
      <c r="L53" s="31">
        <v>422.05</v>
      </c>
      <c r="M53" s="31">
        <v>33.16769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728.6</v>
      </c>
      <c r="D54" s="40">
        <v>730.48333333333323</v>
      </c>
      <c r="E54" s="40">
        <v>722.36666666666645</v>
      </c>
      <c r="F54" s="40">
        <v>716.13333333333321</v>
      </c>
      <c r="G54" s="40">
        <v>708.01666666666642</v>
      </c>
      <c r="H54" s="40">
        <v>736.71666666666647</v>
      </c>
      <c r="I54" s="40">
        <v>744.83333333333326</v>
      </c>
      <c r="J54" s="40">
        <v>751.06666666666649</v>
      </c>
      <c r="K54" s="31">
        <v>738.6</v>
      </c>
      <c r="L54" s="31">
        <v>724.25</v>
      </c>
      <c r="M54" s="31">
        <v>74.211179999999999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346.6</v>
      </c>
      <c r="D55" s="40">
        <v>345.91666666666669</v>
      </c>
      <c r="E55" s="40">
        <v>343.18333333333339</v>
      </c>
      <c r="F55" s="40">
        <v>339.76666666666671</v>
      </c>
      <c r="G55" s="40">
        <v>337.03333333333342</v>
      </c>
      <c r="H55" s="40">
        <v>349.33333333333337</v>
      </c>
      <c r="I55" s="40">
        <v>352.06666666666661</v>
      </c>
      <c r="J55" s="40">
        <v>355.48333333333335</v>
      </c>
      <c r="K55" s="31">
        <v>348.65</v>
      </c>
      <c r="L55" s="31">
        <v>342.5</v>
      </c>
      <c r="M55" s="31">
        <v>8.7361900000000006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18249.900000000001</v>
      </c>
      <c r="D56" s="40">
        <v>18359.766666666666</v>
      </c>
      <c r="E56" s="40">
        <v>17942.133333333331</v>
      </c>
      <c r="F56" s="40">
        <v>17634.366666666665</v>
      </c>
      <c r="G56" s="40">
        <v>17216.73333333333</v>
      </c>
      <c r="H56" s="40">
        <v>18667.533333333333</v>
      </c>
      <c r="I56" s="40">
        <v>19085.166666666672</v>
      </c>
      <c r="J56" s="40">
        <v>19392.933333333334</v>
      </c>
      <c r="K56" s="31">
        <v>18777.400000000001</v>
      </c>
      <c r="L56" s="31">
        <v>18052</v>
      </c>
      <c r="M56" s="31">
        <v>1.1907799999999999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3643.4</v>
      </c>
      <c r="D57" s="40">
        <v>3664.9</v>
      </c>
      <c r="E57" s="40">
        <v>3611.8</v>
      </c>
      <c r="F57" s="40">
        <v>3580.2000000000003</v>
      </c>
      <c r="G57" s="40">
        <v>3527.1000000000004</v>
      </c>
      <c r="H57" s="40">
        <v>3696.5</v>
      </c>
      <c r="I57" s="40">
        <v>3749.5999999999995</v>
      </c>
      <c r="J57" s="40">
        <v>3781.2</v>
      </c>
      <c r="K57" s="31">
        <v>3718</v>
      </c>
      <c r="L57" s="31">
        <v>3633.3</v>
      </c>
      <c r="M57" s="31">
        <v>2.9862500000000001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491.95</v>
      </c>
      <c r="D58" s="40">
        <v>494.98333333333335</v>
      </c>
      <c r="E58" s="40">
        <v>487.9666666666667</v>
      </c>
      <c r="F58" s="40">
        <v>483.98333333333335</v>
      </c>
      <c r="G58" s="40">
        <v>476.9666666666667</v>
      </c>
      <c r="H58" s="40">
        <v>498.9666666666667</v>
      </c>
      <c r="I58" s="40">
        <v>505.98333333333335</v>
      </c>
      <c r="J58" s="40">
        <v>509.9666666666667</v>
      </c>
      <c r="K58" s="31">
        <v>502</v>
      </c>
      <c r="L58" s="31">
        <v>491</v>
      </c>
      <c r="M58" s="31">
        <v>14.8386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231.6</v>
      </c>
      <c r="D59" s="40">
        <v>233.1</v>
      </c>
      <c r="E59" s="40">
        <v>227.85</v>
      </c>
      <c r="F59" s="40">
        <v>224.1</v>
      </c>
      <c r="G59" s="40">
        <v>218.85</v>
      </c>
      <c r="H59" s="40">
        <v>236.85</v>
      </c>
      <c r="I59" s="40">
        <v>242.1</v>
      </c>
      <c r="J59" s="40">
        <v>245.85</v>
      </c>
      <c r="K59" s="31">
        <v>238.35</v>
      </c>
      <c r="L59" s="31">
        <v>229.35</v>
      </c>
      <c r="M59" s="31">
        <v>138.54473999999999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137.69999999999999</v>
      </c>
      <c r="D60" s="40">
        <v>138.08333333333334</v>
      </c>
      <c r="E60" s="40">
        <v>136.61666666666667</v>
      </c>
      <c r="F60" s="40">
        <v>135.53333333333333</v>
      </c>
      <c r="G60" s="40">
        <v>134.06666666666666</v>
      </c>
      <c r="H60" s="40">
        <v>139.16666666666669</v>
      </c>
      <c r="I60" s="40">
        <v>140.63333333333333</v>
      </c>
      <c r="J60" s="40">
        <v>141.7166666666667</v>
      </c>
      <c r="K60" s="31">
        <v>139.55000000000001</v>
      </c>
      <c r="L60" s="31">
        <v>137</v>
      </c>
      <c r="M60" s="31">
        <v>5.8063399999999996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639.5</v>
      </c>
      <c r="D61" s="40">
        <v>643.85</v>
      </c>
      <c r="E61" s="40">
        <v>627.75</v>
      </c>
      <c r="F61" s="40">
        <v>616</v>
      </c>
      <c r="G61" s="40">
        <v>599.9</v>
      </c>
      <c r="H61" s="40">
        <v>655.6</v>
      </c>
      <c r="I61" s="40">
        <v>671.70000000000016</v>
      </c>
      <c r="J61" s="40">
        <v>683.45</v>
      </c>
      <c r="K61" s="31">
        <v>659.95</v>
      </c>
      <c r="L61" s="31">
        <v>632.1</v>
      </c>
      <c r="M61" s="31">
        <v>30.577390000000001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904.9</v>
      </c>
      <c r="D62" s="40">
        <v>904.44999999999993</v>
      </c>
      <c r="E62" s="40">
        <v>896.44999999999982</v>
      </c>
      <c r="F62" s="40">
        <v>887.99999999999989</v>
      </c>
      <c r="G62" s="40">
        <v>879.99999999999977</v>
      </c>
      <c r="H62" s="40">
        <v>912.89999999999986</v>
      </c>
      <c r="I62" s="40">
        <v>920.90000000000009</v>
      </c>
      <c r="J62" s="40">
        <v>929.34999999999991</v>
      </c>
      <c r="K62" s="31">
        <v>912.45</v>
      </c>
      <c r="L62" s="31">
        <v>896</v>
      </c>
      <c r="M62" s="31">
        <v>11.80372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164.5</v>
      </c>
      <c r="D63" s="40">
        <v>165.83333333333334</v>
      </c>
      <c r="E63" s="40">
        <v>162.2166666666667</v>
      </c>
      <c r="F63" s="40">
        <v>159.93333333333337</v>
      </c>
      <c r="G63" s="40">
        <v>156.31666666666672</v>
      </c>
      <c r="H63" s="40">
        <v>168.11666666666667</v>
      </c>
      <c r="I63" s="40">
        <v>171.73333333333329</v>
      </c>
      <c r="J63" s="40">
        <v>174.01666666666665</v>
      </c>
      <c r="K63" s="31">
        <v>169.45</v>
      </c>
      <c r="L63" s="31">
        <v>163.55000000000001</v>
      </c>
      <c r="M63" s="31">
        <v>19.53389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167</v>
      </c>
      <c r="D64" s="40">
        <v>166.61666666666665</v>
      </c>
      <c r="E64" s="40">
        <v>165.58333333333329</v>
      </c>
      <c r="F64" s="40">
        <v>164.16666666666663</v>
      </c>
      <c r="G64" s="40">
        <v>163.13333333333327</v>
      </c>
      <c r="H64" s="40">
        <v>168.0333333333333</v>
      </c>
      <c r="I64" s="40">
        <v>169.06666666666666</v>
      </c>
      <c r="J64" s="40">
        <v>170.48333333333332</v>
      </c>
      <c r="K64" s="31">
        <v>167.65</v>
      </c>
      <c r="L64" s="31">
        <v>165.2</v>
      </c>
      <c r="M64" s="31">
        <v>64.532049999999998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5376.2</v>
      </c>
      <c r="D65" s="40">
        <v>5346.2333333333327</v>
      </c>
      <c r="E65" s="40">
        <v>5287.616666666665</v>
      </c>
      <c r="F65" s="40">
        <v>5199.0333333333319</v>
      </c>
      <c r="G65" s="40">
        <v>5140.4166666666642</v>
      </c>
      <c r="H65" s="40">
        <v>5434.8166666666657</v>
      </c>
      <c r="I65" s="40">
        <v>5493.4333333333325</v>
      </c>
      <c r="J65" s="40">
        <v>5582.0166666666664</v>
      </c>
      <c r="K65" s="31">
        <v>5404.85</v>
      </c>
      <c r="L65" s="31">
        <v>5257.65</v>
      </c>
      <c r="M65" s="31">
        <v>2.06501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1537.2</v>
      </c>
      <c r="D66" s="40">
        <v>1539.4833333333333</v>
      </c>
      <c r="E66" s="40">
        <v>1528.9666666666667</v>
      </c>
      <c r="F66" s="40">
        <v>1520.7333333333333</v>
      </c>
      <c r="G66" s="40">
        <v>1510.2166666666667</v>
      </c>
      <c r="H66" s="40">
        <v>1547.7166666666667</v>
      </c>
      <c r="I66" s="40">
        <v>1558.2333333333336</v>
      </c>
      <c r="J66" s="40">
        <v>1566.4666666666667</v>
      </c>
      <c r="K66" s="31">
        <v>1550</v>
      </c>
      <c r="L66" s="31">
        <v>1531.25</v>
      </c>
      <c r="M66" s="31">
        <v>4.1168399999999998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685.15</v>
      </c>
      <c r="D67" s="40">
        <v>692.15</v>
      </c>
      <c r="E67" s="40">
        <v>673.8</v>
      </c>
      <c r="F67" s="40">
        <v>662.44999999999993</v>
      </c>
      <c r="G67" s="40">
        <v>644.09999999999991</v>
      </c>
      <c r="H67" s="40">
        <v>703.5</v>
      </c>
      <c r="I67" s="40">
        <v>721.85000000000014</v>
      </c>
      <c r="J67" s="40">
        <v>733.2</v>
      </c>
      <c r="K67" s="31">
        <v>710.5</v>
      </c>
      <c r="L67" s="31">
        <v>680.8</v>
      </c>
      <c r="M67" s="31">
        <v>9.6743500000000004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795.2</v>
      </c>
      <c r="D68" s="40">
        <v>793.94999999999993</v>
      </c>
      <c r="E68" s="40">
        <v>789.24999999999989</v>
      </c>
      <c r="F68" s="40">
        <v>783.3</v>
      </c>
      <c r="G68" s="40">
        <v>778.59999999999991</v>
      </c>
      <c r="H68" s="40">
        <v>799.89999999999986</v>
      </c>
      <c r="I68" s="40">
        <v>804.59999999999991</v>
      </c>
      <c r="J68" s="40">
        <v>810.54999999999984</v>
      </c>
      <c r="K68" s="31">
        <v>798.65</v>
      </c>
      <c r="L68" s="31">
        <v>788</v>
      </c>
      <c r="M68" s="31">
        <v>3.7030500000000002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459.4</v>
      </c>
      <c r="D69" s="40">
        <v>458.33333333333331</v>
      </c>
      <c r="E69" s="40">
        <v>453.56666666666661</v>
      </c>
      <c r="F69" s="40">
        <v>447.73333333333329</v>
      </c>
      <c r="G69" s="40">
        <v>442.96666666666658</v>
      </c>
      <c r="H69" s="40">
        <v>464.16666666666663</v>
      </c>
      <c r="I69" s="40">
        <v>468.93333333333339</v>
      </c>
      <c r="J69" s="40">
        <v>474.76666666666665</v>
      </c>
      <c r="K69" s="31">
        <v>463.1</v>
      </c>
      <c r="L69" s="31">
        <v>452.5</v>
      </c>
      <c r="M69" s="31">
        <v>22.299399999999999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917.2</v>
      </c>
      <c r="D70" s="40">
        <v>919.06666666666661</v>
      </c>
      <c r="E70" s="40">
        <v>909.38333333333321</v>
      </c>
      <c r="F70" s="40">
        <v>901.56666666666661</v>
      </c>
      <c r="G70" s="40">
        <v>891.88333333333321</v>
      </c>
      <c r="H70" s="40">
        <v>926.88333333333321</v>
      </c>
      <c r="I70" s="40">
        <v>936.56666666666661</v>
      </c>
      <c r="J70" s="40">
        <v>944.38333333333321</v>
      </c>
      <c r="K70" s="31">
        <v>928.75</v>
      </c>
      <c r="L70" s="31">
        <v>911.25</v>
      </c>
      <c r="M70" s="31">
        <v>5.2721499999999999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416</v>
      </c>
      <c r="D71" s="40">
        <v>422.75</v>
      </c>
      <c r="E71" s="40">
        <v>407.45</v>
      </c>
      <c r="F71" s="40">
        <v>398.9</v>
      </c>
      <c r="G71" s="40">
        <v>383.59999999999997</v>
      </c>
      <c r="H71" s="40">
        <v>431.3</v>
      </c>
      <c r="I71" s="40">
        <v>446.59999999999997</v>
      </c>
      <c r="J71" s="40">
        <v>455.15000000000003</v>
      </c>
      <c r="K71" s="31">
        <v>438.05</v>
      </c>
      <c r="L71" s="31">
        <v>414.2</v>
      </c>
      <c r="M71" s="31">
        <v>80.791669999999996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599</v>
      </c>
      <c r="D72" s="40">
        <v>599.56666666666672</v>
      </c>
      <c r="E72" s="40">
        <v>594.43333333333339</v>
      </c>
      <c r="F72" s="40">
        <v>589.86666666666667</v>
      </c>
      <c r="G72" s="40">
        <v>584.73333333333335</v>
      </c>
      <c r="H72" s="40">
        <v>604.13333333333344</v>
      </c>
      <c r="I72" s="40">
        <v>609.26666666666688</v>
      </c>
      <c r="J72" s="40">
        <v>613.83333333333348</v>
      </c>
      <c r="K72" s="31">
        <v>604.70000000000005</v>
      </c>
      <c r="L72" s="31">
        <v>595</v>
      </c>
      <c r="M72" s="31">
        <v>20.317710000000002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2120.5</v>
      </c>
      <c r="D73" s="40">
        <v>2130.1666666666665</v>
      </c>
      <c r="E73" s="40">
        <v>2090.333333333333</v>
      </c>
      <c r="F73" s="40">
        <v>2060.1666666666665</v>
      </c>
      <c r="G73" s="40">
        <v>2020.333333333333</v>
      </c>
      <c r="H73" s="40">
        <v>2160.333333333333</v>
      </c>
      <c r="I73" s="40">
        <v>2200.1666666666661</v>
      </c>
      <c r="J73" s="40">
        <v>2230.333333333333</v>
      </c>
      <c r="K73" s="31">
        <v>2170</v>
      </c>
      <c r="L73" s="31">
        <v>2100</v>
      </c>
      <c r="M73" s="31">
        <v>1.3585199999999999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2344.65</v>
      </c>
      <c r="D74" s="40">
        <v>2360.5499999999997</v>
      </c>
      <c r="E74" s="40">
        <v>2316.0999999999995</v>
      </c>
      <c r="F74" s="40">
        <v>2287.5499999999997</v>
      </c>
      <c r="G74" s="40">
        <v>2243.0999999999995</v>
      </c>
      <c r="H74" s="40">
        <v>2389.0999999999995</v>
      </c>
      <c r="I74" s="40">
        <v>2433.5499999999993</v>
      </c>
      <c r="J74" s="40">
        <v>2462.0999999999995</v>
      </c>
      <c r="K74" s="31">
        <v>2405</v>
      </c>
      <c r="L74" s="31">
        <v>2332</v>
      </c>
      <c r="M74" s="31">
        <v>6.8320299999999996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180.25</v>
      </c>
      <c r="D75" s="40">
        <v>181.06666666666669</v>
      </c>
      <c r="E75" s="40">
        <v>178.33333333333337</v>
      </c>
      <c r="F75" s="40">
        <v>176.41666666666669</v>
      </c>
      <c r="G75" s="40">
        <v>173.68333333333337</v>
      </c>
      <c r="H75" s="40">
        <v>182.98333333333338</v>
      </c>
      <c r="I75" s="40">
        <v>185.71666666666667</v>
      </c>
      <c r="J75" s="40">
        <v>187.63333333333338</v>
      </c>
      <c r="K75" s="31">
        <v>183.8</v>
      </c>
      <c r="L75" s="31">
        <v>179.15</v>
      </c>
      <c r="M75" s="31">
        <v>13.269080000000001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4833.25</v>
      </c>
      <c r="D76" s="40">
        <v>4849.416666666667</v>
      </c>
      <c r="E76" s="40">
        <v>4798.8333333333339</v>
      </c>
      <c r="F76" s="40">
        <v>4764.416666666667</v>
      </c>
      <c r="G76" s="40">
        <v>4713.8333333333339</v>
      </c>
      <c r="H76" s="40">
        <v>4883.8333333333339</v>
      </c>
      <c r="I76" s="40">
        <v>4934.4166666666679</v>
      </c>
      <c r="J76" s="40">
        <v>4968.8333333333339</v>
      </c>
      <c r="K76" s="31">
        <v>4900</v>
      </c>
      <c r="L76" s="31">
        <v>4815</v>
      </c>
      <c r="M76" s="31">
        <v>3.4181499999999998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5382.65</v>
      </c>
      <c r="D77" s="40">
        <v>5437.2999999999993</v>
      </c>
      <c r="E77" s="40">
        <v>5305.8999999999987</v>
      </c>
      <c r="F77" s="40">
        <v>5229.1499999999996</v>
      </c>
      <c r="G77" s="40">
        <v>5097.7499999999991</v>
      </c>
      <c r="H77" s="40">
        <v>5514.0499999999984</v>
      </c>
      <c r="I77" s="40">
        <v>5645.45</v>
      </c>
      <c r="J77" s="40">
        <v>5722.199999999998</v>
      </c>
      <c r="K77" s="31">
        <v>5568.7</v>
      </c>
      <c r="L77" s="31">
        <v>5360.55</v>
      </c>
      <c r="M77" s="31">
        <v>2.9498899999999999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3572</v>
      </c>
      <c r="D78" s="40">
        <v>3566.3666666666668</v>
      </c>
      <c r="E78" s="40">
        <v>3516.6333333333337</v>
      </c>
      <c r="F78" s="40">
        <v>3461.2666666666669</v>
      </c>
      <c r="G78" s="40">
        <v>3411.5333333333338</v>
      </c>
      <c r="H78" s="40">
        <v>3621.7333333333336</v>
      </c>
      <c r="I78" s="40">
        <v>3671.4666666666672</v>
      </c>
      <c r="J78" s="40">
        <v>3726.8333333333335</v>
      </c>
      <c r="K78" s="31">
        <v>3616.1</v>
      </c>
      <c r="L78" s="31">
        <v>3511</v>
      </c>
      <c r="M78" s="31">
        <v>1.7097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4814.95</v>
      </c>
      <c r="D79" s="40">
        <v>4816.0999999999995</v>
      </c>
      <c r="E79" s="40">
        <v>4782.8499999999985</v>
      </c>
      <c r="F79" s="40">
        <v>4750.7499999999991</v>
      </c>
      <c r="G79" s="40">
        <v>4717.4999999999982</v>
      </c>
      <c r="H79" s="40">
        <v>4848.1999999999989</v>
      </c>
      <c r="I79" s="40">
        <v>4881.4500000000007</v>
      </c>
      <c r="J79" s="40">
        <v>4913.5499999999993</v>
      </c>
      <c r="K79" s="31">
        <v>4849.3500000000004</v>
      </c>
      <c r="L79" s="31">
        <v>4784</v>
      </c>
      <c r="M79" s="31">
        <v>3.1726000000000001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2704.35</v>
      </c>
      <c r="D80" s="40">
        <v>2711.2333333333331</v>
      </c>
      <c r="E80" s="40">
        <v>2679.5666666666662</v>
      </c>
      <c r="F80" s="40">
        <v>2654.7833333333328</v>
      </c>
      <c r="G80" s="40">
        <v>2623.1166666666659</v>
      </c>
      <c r="H80" s="40">
        <v>2736.0166666666664</v>
      </c>
      <c r="I80" s="40">
        <v>2767.6833333333334</v>
      </c>
      <c r="J80" s="40">
        <v>2792.4666666666667</v>
      </c>
      <c r="K80" s="31">
        <v>2742.9</v>
      </c>
      <c r="L80" s="31">
        <v>2686.45</v>
      </c>
      <c r="M80" s="31">
        <v>5.3314000000000004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541.9</v>
      </c>
      <c r="D81" s="40">
        <v>545.18333333333328</v>
      </c>
      <c r="E81" s="40">
        <v>534.81666666666661</v>
      </c>
      <c r="F81" s="40">
        <v>527.73333333333335</v>
      </c>
      <c r="G81" s="40">
        <v>517.36666666666667</v>
      </c>
      <c r="H81" s="40">
        <v>552.26666666666654</v>
      </c>
      <c r="I81" s="40">
        <v>562.6333333333331</v>
      </c>
      <c r="J81" s="40">
        <v>569.71666666666647</v>
      </c>
      <c r="K81" s="31">
        <v>555.54999999999995</v>
      </c>
      <c r="L81" s="31">
        <v>538.1</v>
      </c>
      <c r="M81" s="31">
        <v>1.41289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1916.45</v>
      </c>
      <c r="D82" s="40">
        <v>1901.8333333333333</v>
      </c>
      <c r="E82" s="40">
        <v>1865.6666666666665</v>
      </c>
      <c r="F82" s="40">
        <v>1814.8833333333332</v>
      </c>
      <c r="G82" s="40">
        <v>1778.7166666666665</v>
      </c>
      <c r="H82" s="40">
        <v>1952.6166666666666</v>
      </c>
      <c r="I82" s="40">
        <v>1988.7833333333331</v>
      </c>
      <c r="J82" s="40">
        <v>2039.5666666666666</v>
      </c>
      <c r="K82" s="31">
        <v>1938</v>
      </c>
      <c r="L82" s="31">
        <v>1851.05</v>
      </c>
      <c r="M82" s="31">
        <v>0.71552000000000004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1521.3</v>
      </c>
      <c r="D83" s="40">
        <v>1508.1000000000001</v>
      </c>
      <c r="E83" s="40">
        <v>1469.2000000000003</v>
      </c>
      <c r="F83" s="40">
        <v>1417.1000000000001</v>
      </c>
      <c r="G83" s="40">
        <v>1378.2000000000003</v>
      </c>
      <c r="H83" s="40">
        <v>1560.2000000000003</v>
      </c>
      <c r="I83" s="40">
        <v>1599.1000000000004</v>
      </c>
      <c r="J83" s="40">
        <v>1651.2000000000003</v>
      </c>
      <c r="K83" s="31">
        <v>1547</v>
      </c>
      <c r="L83" s="31">
        <v>1456</v>
      </c>
      <c r="M83" s="31">
        <v>32.817709999999998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181.2</v>
      </c>
      <c r="D84" s="40">
        <v>181.78333333333333</v>
      </c>
      <c r="E84" s="40">
        <v>180.16666666666666</v>
      </c>
      <c r="F84" s="40">
        <v>179.13333333333333</v>
      </c>
      <c r="G84" s="40">
        <v>177.51666666666665</v>
      </c>
      <c r="H84" s="40">
        <v>182.81666666666666</v>
      </c>
      <c r="I84" s="40">
        <v>184.43333333333334</v>
      </c>
      <c r="J84" s="40">
        <v>185.46666666666667</v>
      </c>
      <c r="K84" s="31">
        <v>183.4</v>
      </c>
      <c r="L84" s="31">
        <v>180.75</v>
      </c>
      <c r="M84" s="31">
        <v>10.977690000000001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100.2</v>
      </c>
      <c r="D85" s="40">
        <v>100.53333333333335</v>
      </c>
      <c r="E85" s="40">
        <v>98.966666666666697</v>
      </c>
      <c r="F85" s="40">
        <v>97.733333333333348</v>
      </c>
      <c r="G85" s="40">
        <v>96.1666666666667</v>
      </c>
      <c r="H85" s="40">
        <v>101.76666666666669</v>
      </c>
      <c r="I85" s="40">
        <v>103.33333333333333</v>
      </c>
      <c r="J85" s="40">
        <v>104.56666666666669</v>
      </c>
      <c r="K85" s="31">
        <v>102.1</v>
      </c>
      <c r="L85" s="31">
        <v>99.3</v>
      </c>
      <c r="M85" s="31">
        <v>171.44200000000001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254.35</v>
      </c>
      <c r="D86" s="40">
        <v>258.63333333333333</v>
      </c>
      <c r="E86" s="40">
        <v>248.46666666666664</v>
      </c>
      <c r="F86" s="40">
        <v>242.58333333333331</v>
      </c>
      <c r="G86" s="40">
        <v>232.41666666666663</v>
      </c>
      <c r="H86" s="40">
        <v>264.51666666666665</v>
      </c>
      <c r="I86" s="40">
        <v>274.68333333333339</v>
      </c>
      <c r="J86" s="40">
        <v>280.56666666666666</v>
      </c>
      <c r="K86" s="31">
        <v>268.8</v>
      </c>
      <c r="L86" s="31">
        <v>252.75</v>
      </c>
      <c r="M86" s="31">
        <v>29.919280000000001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149.5</v>
      </c>
      <c r="D87" s="40">
        <v>150.4</v>
      </c>
      <c r="E87" s="40">
        <v>148.10000000000002</v>
      </c>
      <c r="F87" s="40">
        <v>146.70000000000002</v>
      </c>
      <c r="G87" s="40">
        <v>144.40000000000003</v>
      </c>
      <c r="H87" s="40">
        <v>151.80000000000001</v>
      </c>
      <c r="I87" s="40">
        <v>154.10000000000002</v>
      </c>
      <c r="J87" s="40">
        <v>155.5</v>
      </c>
      <c r="K87" s="31">
        <v>152.69999999999999</v>
      </c>
      <c r="L87" s="31">
        <v>149</v>
      </c>
      <c r="M87" s="31">
        <v>112.452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43.05</v>
      </c>
      <c r="D88" s="40">
        <v>42.56666666666667</v>
      </c>
      <c r="E88" s="40">
        <v>41.783333333333339</v>
      </c>
      <c r="F88" s="40">
        <v>40.516666666666666</v>
      </c>
      <c r="G88" s="40">
        <v>39.733333333333334</v>
      </c>
      <c r="H88" s="40">
        <v>43.833333333333343</v>
      </c>
      <c r="I88" s="40">
        <v>44.616666666666674</v>
      </c>
      <c r="J88" s="40">
        <v>45.883333333333347</v>
      </c>
      <c r="K88" s="31">
        <v>43.35</v>
      </c>
      <c r="L88" s="31">
        <v>41.3</v>
      </c>
      <c r="M88" s="31">
        <v>213.40299999999999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3551.15</v>
      </c>
      <c r="D89" s="40">
        <v>3559.7166666666667</v>
      </c>
      <c r="E89" s="40">
        <v>3521.4333333333334</v>
      </c>
      <c r="F89" s="40">
        <v>3491.7166666666667</v>
      </c>
      <c r="G89" s="40">
        <v>3453.4333333333334</v>
      </c>
      <c r="H89" s="40">
        <v>3589.4333333333334</v>
      </c>
      <c r="I89" s="40">
        <v>3627.7166666666672</v>
      </c>
      <c r="J89" s="40">
        <v>3657.4333333333334</v>
      </c>
      <c r="K89" s="31">
        <v>3598</v>
      </c>
      <c r="L89" s="31">
        <v>3530</v>
      </c>
      <c r="M89" s="31">
        <v>1.29447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514.85</v>
      </c>
      <c r="D90" s="40">
        <v>517.16666666666663</v>
      </c>
      <c r="E90" s="40">
        <v>510.98333333333323</v>
      </c>
      <c r="F90" s="40">
        <v>507.11666666666656</v>
      </c>
      <c r="G90" s="40">
        <v>500.93333333333317</v>
      </c>
      <c r="H90" s="40">
        <v>521.0333333333333</v>
      </c>
      <c r="I90" s="40">
        <v>527.2166666666667</v>
      </c>
      <c r="J90" s="40">
        <v>531.08333333333337</v>
      </c>
      <c r="K90" s="31">
        <v>523.35</v>
      </c>
      <c r="L90" s="31">
        <v>513.29999999999995</v>
      </c>
      <c r="M90" s="31">
        <v>6.3739600000000003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950.65</v>
      </c>
      <c r="D91" s="40">
        <v>960.53333333333342</v>
      </c>
      <c r="E91" s="40">
        <v>935.81666666666683</v>
      </c>
      <c r="F91" s="40">
        <v>920.98333333333346</v>
      </c>
      <c r="G91" s="40">
        <v>896.26666666666688</v>
      </c>
      <c r="H91" s="40">
        <v>975.36666666666679</v>
      </c>
      <c r="I91" s="40">
        <v>1000.0833333333333</v>
      </c>
      <c r="J91" s="40">
        <v>1014.9166666666667</v>
      </c>
      <c r="K91" s="31">
        <v>985.25</v>
      </c>
      <c r="L91" s="31">
        <v>945.7</v>
      </c>
      <c r="M91" s="31">
        <v>19.2042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632.75</v>
      </c>
      <c r="D92" s="40">
        <v>630.91666666666663</v>
      </c>
      <c r="E92" s="40">
        <v>619.88333333333321</v>
      </c>
      <c r="F92" s="40">
        <v>607.01666666666654</v>
      </c>
      <c r="G92" s="40">
        <v>595.98333333333312</v>
      </c>
      <c r="H92" s="40">
        <v>643.7833333333333</v>
      </c>
      <c r="I92" s="40">
        <v>654.81666666666683</v>
      </c>
      <c r="J92" s="40">
        <v>667.68333333333339</v>
      </c>
      <c r="K92" s="31">
        <v>641.95000000000005</v>
      </c>
      <c r="L92" s="31">
        <v>618.04999999999995</v>
      </c>
      <c r="M92" s="31">
        <v>3.2783000000000002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2292.8000000000002</v>
      </c>
      <c r="D93" s="40">
        <v>2320.3333333333335</v>
      </c>
      <c r="E93" s="40">
        <v>2250.666666666667</v>
      </c>
      <c r="F93" s="40">
        <v>2208.5333333333333</v>
      </c>
      <c r="G93" s="40">
        <v>2138.8666666666668</v>
      </c>
      <c r="H93" s="40">
        <v>2362.4666666666672</v>
      </c>
      <c r="I93" s="40">
        <v>2432.1333333333341</v>
      </c>
      <c r="J93" s="40">
        <v>2474.2666666666673</v>
      </c>
      <c r="K93" s="31">
        <v>2390</v>
      </c>
      <c r="L93" s="31">
        <v>2278.1999999999998</v>
      </c>
      <c r="M93" s="31">
        <v>11.11631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1844.35</v>
      </c>
      <c r="D94" s="40">
        <v>1856.3833333333332</v>
      </c>
      <c r="E94" s="40">
        <v>1819.7666666666664</v>
      </c>
      <c r="F94" s="40">
        <v>1795.1833333333332</v>
      </c>
      <c r="G94" s="40">
        <v>1758.5666666666664</v>
      </c>
      <c r="H94" s="40">
        <v>1880.9666666666665</v>
      </c>
      <c r="I94" s="40">
        <v>1917.5833333333333</v>
      </c>
      <c r="J94" s="40">
        <v>1942.1666666666665</v>
      </c>
      <c r="K94" s="31">
        <v>1893</v>
      </c>
      <c r="L94" s="31">
        <v>1831.8</v>
      </c>
      <c r="M94" s="31">
        <v>9.4554299999999998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653.9</v>
      </c>
      <c r="D95" s="40">
        <v>655.35</v>
      </c>
      <c r="E95" s="40">
        <v>646.95000000000005</v>
      </c>
      <c r="F95" s="40">
        <v>640</v>
      </c>
      <c r="G95" s="40">
        <v>631.6</v>
      </c>
      <c r="H95" s="40">
        <v>662.30000000000007</v>
      </c>
      <c r="I95" s="40">
        <v>670.69999999999993</v>
      </c>
      <c r="J95" s="40">
        <v>677.65000000000009</v>
      </c>
      <c r="K95" s="31">
        <v>663.75</v>
      </c>
      <c r="L95" s="31">
        <v>648.4</v>
      </c>
      <c r="M95" s="31">
        <v>14.131539999999999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316.35000000000002</v>
      </c>
      <c r="D96" s="40">
        <v>316.48333333333335</v>
      </c>
      <c r="E96" s="40">
        <v>313.16666666666669</v>
      </c>
      <c r="F96" s="40">
        <v>309.98333333333335</v>
      </c>
      <c r="G96" s="40">
        <v>306.66666666666669</v>
      </c>
      <c r="H96" s="40">
        <v>319.66666666666669</v>
      </c>
      <c r="I96" s="40">
        <v>322.98333333333329</v>
      </c>
      <c r="J96" s="40">
        <v>326.16666666666669</v>
      </c>
      <c r="K96" s="31">
        <v>319.8</v>
      </c>
      <c r="L96" s="31">
        <v>313.3</v>
      </c>
      <c r="M96" s="31">
        <v>7.42631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1160.7</v>
      </c>
      <c r="D97" s="40">
        <v>1160.25</v>
      </c>
      <c r="E97" s="40">
        <v>1152.7</v>
      </c>
      <c r="F97" s="40">
        <v>1144.7</v>
      </c>
      <c r="G97" s="40">
        <v>1137.1500000000001</v>
      </c>
      <c r="H97" s="40">
        <v>1168.25</v>
      </c>
      <c r="I97" s="40">
        <v>1175.8000000000002</v>
      </c>
      <c r="J97" s="40">
        <v>1183.8</v>
      </c>
      <c r="K97" s="31">
        <v>1167.8</v>
      </c>
      <c r="L97" s="31">
        <v>1152.25</v>
      </c>
      <c r="M97" s="31">
        <v>28.612590000000001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2647.95</v>
      </c>
      <c r="D98" s="40">
        <v>2662.1</v>
      </c>
      <c r="E98" s="40">
        <v>2627.2</v>
      </c>
      <c r="F98" s="40">
        <v>2606.4499999999998</v>
      </c>
      <c r="G98" s="40">
        <v>2571.5499999999997</v>
      </c>
      <c r="H98" s="40">
        <v>2682.85</v>
      </c>
      <c r="I98" s="40">
        <v>2717.7500000000005</v>
      </c>
      <c r="J98" s="40">
        <v>2738.5</v>
      </c>
      <c r="K98" s="31">
        <v>2697</v>
      </c>
      <c r="L98" s="31">
        <v>2641.35</v>
      </c>
      <c r="M98" s="31">
        <v>2.32239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1548.3</v>
      </c>
      <c r="D99" s="40">
        <v>1546.2666666666664</v>
      </c>
      <c r="E99" s="40">
        <v>1537.6333333333328</v>
      </c>
      <c r="F99" s="40">
        <v>1526.9666666666662</v>
      </c>
      <c r="G99" s="40">
        <v>1518.3333333333326</v>
      </c>
      <c r="H99" s="40">
        <v>1556.9333333333329</v>
      </c>
      <c r="I99" s="40">
        <v>1565.5666666666666</v>
      </c>
      <c r="J99" s="40">
        <v>1576.2333333333331</v>
      </c>
      <c r="K99" s="31">
        <v>1554.9</v>
      </c>
      <c r="L99" s="31">
        <v>1535.6</v>
      </c>
      <c r="M99" s="31">
        <v>39.997019999999999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702.6</v>
      </c>
      <c r="D100" s="40">
        <v>703.2166666666667</v>
      </c>
      <c r="E100" s="40">
        <v>699.53333333333342</v>
      </c>
      <c r="F100" s="40">
        <v>696.4666666666667</v>
      </c>
      <c r="G100" s="40">
        <v>692.78333333333342</v>
      </c>
      <c r="H100" s="40">
        <v>706.28333333333342</v>
      </c>
      <c r="I100" s="40">
        <v>709.96666666666681</v>
      </c>
      <c r="J100" s="40">
        <v>713.03333333333342</v>
      </c>
      <c r="K100" s="31">
        <v>706.9</v>
      </c>
      <c r="L100" s="31">
        <v>700.15</v>
      </c>
      <c r="M100" s="31">
        <v>11.02633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1345.8</v>
      </c>
      <c r="D101" s="40">
        <v>1343.4166666666667</v>
      </c>
      <c r="E101" s="40">
        <v>1331.3833333333334</v>
      </c>
      <c r="F101" s="40">
        <v>1316.9666666666667</v>
      </c>
      <c r="G101" s="40">
        <v>1304.9333333333334</v>
      </c>
      <c r="H101" s="40">
        <v>1357.8333333333335</v>
      </c>
      <c r="I101" s="40">
        <v>1369.8666666666668</v>
      </c>
      <c r="J101" s="40">
        <v>1384.2833333333335</v>
      </c>
      <c r="K101" s="31">
        <v>1355.45</v>
      </c>
      <c r="L101" s="31">
        <v>1329</v>
      </c>
      <c r="M101" s="31">
        <v>8.2546900000000001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2700.9</v>
      </c>
      <c r="D102" s="40">
        <v>2703.8333333333335</v>
      </c>
      <c r="E102" s="40">
        <v>2682.666666666667</v>
      </c>
      <c r="F102" s="40">
        <v>2664.4333333333334</v>
      </c>
      <c r="G102" s="40">
        <v>2643.2666666666669</v>
      </c>
      <c r="H102" s="40">
        <v>2722.0666666666671</v>
      </c>
      <c r="I102" s="40">
        <v>2743.233333333334</v>
      </c>
      <c r="J102" s="40">
        <v>2761.4666666666672</v>
      </c>
      <c r="K102" s="31">
        <v>2725</v>
      </c>
      <c r="L102" s="31">
        <v>2685.6</v>
      </c>
      <c r="M102" s="31">
        <v>2.6493699999999998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453.95</v>
      </c>
      <c r="D103" s="40">
        <v>452.2833333333333</v>
      </c>
      <c r="E103" s="40">
        <v>448.26666666666659</v>
      </c>
      <c r="F103" s="40">
        <v>442.58333333333331</v>
      </c>
      <c r="G103" s="40">
        <v>438.56666666666661</v>
      </c>
      <c r="H103" s="40">
        <v>457.96666666666658</v>
      </c>
      <c r="I103" s="40">
        <v>461.98333333333323</v>
      </c>
      <c r="J103" s="40">
        <v>467.66666666666657</v>
      </c>
      <c r="K103" s="31">
        <v>456.3</v>
      </c>
      <c r="L103" s="31">
        <v>446.6</v>
      </c>
      <c r="M103" s="31">
        <v>77.897540000000006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1395.05</v>
      </c>
      <c r="D104" s="40">
        <v>1389.8999999999999</v>
      </c>
      <c r="E104" s="40">
        <v>1365.2499999999998</v>
      </c>
      <c r="F104" s="40">
        <v>1335.4499999999998</v>
      </c>
      <c r="G104" s="40">
        <v>1310.7999999999997</v>
      </c>
      <c r="H104" s="40">
        <v>1419.6999999999998</v>
      </c>
      <c r="I104" s="40">
        <v>1444.35</v>
      </c>
      <c r="J104" s="40">
        <v>1474.1499999999999</v>
      </c>
      <c r="K104" s="31">
        <v>1414.55</v>
      </c>
      <c r="L104" s="31">
        <v>1360.1</v>
      </c>
      <c r="M104" s="31">
        <v>16.207149999999999</v>
      </c>
      <c r="N104" s="1"/>
      <c r="O104" s="1"/>
    </row>
    <row r="105" spans="1:15" ht="12.75" customHeight="1">
      <c r="A105" s="56">
        <v>96</v>
      </c>
      <c r="B105" s="31" t="s">
        <v>392</v>
      </c>
      <c r="C105" s="31">
        <v>128.1</v>
      </c>
      <c r="D105" s="40">
        <v>129.46666666666667</v>
      </c>
      <c r="E105" s="40">
        <v>125.93333333333334</v>
      </c>
      <c r="F105" s="40">
        <v>123.76666666666667</v>
      </c>
      <c r="G105" s="40">
        <v>120.23333333333333</v>
      </c>
      <c r="H105" s="40">
        <v>131.63333333333333</v>
      </c>
      <c r="I105" s="40">
        <v>135.16666666666669</v>
      </c>
      <c r="J105" s="40">
        <v>137.33333333333334</v>
      </c>
      <c r="K105" s="31">
        <v>133</v>
      </c>
      <c r="L105" s="31">
        <v>127.3</v>
      </c>
      <c r="M105" s="31">
        <v>28.12865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342.5</v>
      </c>
      <c r="D106" s="40">
        <v>343.3</v>
      </c>
      <c r="E106" s="40">
        <v>338.8</v>
      </c>
      <c r="F106" s="40">
        <v>335.1</v>
      </c>
      <c r="G106" s="40">
        <v>330.6</v>
      </c>
      <c r="H106" s="40">
        <v>347</v>
      </c>
      <c r="I106" s="40">
        <v>351.5</v>
      </c>
      <c r="J106" s="40">
        <v>355.2</v>
      </c>
      <c r="K106" s="31">
        <v>347.8</v>
      </c>
      <c r="L106" s="31">
        <v>339.6</v>
      </c>
      <c r="M106" s="31">
        <v>27.754000000000001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2376.1999999999998</v>
      </c>
      <c r="D107" s="40">
        <v>2383.1166666666663</v>
      </c>
      <c r="E107" s="40">
        <v>2359.2833333333328</v>
      </c>
      <c r="F107" s="40">
        <v>2342.3666666666663</v>
      </c>
      <c r="G107" s="40">
        <v>2318.5333333333328</v>
      </c>
      <c r="H107" s="40">
        <v>2400.0333333333328</v>
      </c>
      <c r="I107" s="40">
        <v>2423.8666666666659</v>
      </c>
      <c r="J107" s="40">
        <v>2440.7833333333328</v>
      </c>
      <c r="K107" s="31">
        <v>2406.9499999999998</v>
      </c>
      <c r="L107" s="31">
        <v>2366.1999999999998</v>
      </c>
      <c r="M107" s="31">
        <v>12.82647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319.5</v>
      </c>
      <c r="D108" s="40">
        <v>320.13333333333333</v>
      </c>
      <c r="E108" s="40">
        <v>316.36666666666667</v>
      </c>
      <c r="F108" s="40">
        <v>313.23333333333335</v>
      </c>
      <c r="G108" s="40">
        <v>309.4666666666667</v>
      </c>
      <c r="H108" s="40">
        <v>323.26666666666665</v>
      </c>
      <c r="I108" s="40">
        <v>327.0333333333333</v>
      </c>
      <c r="J108" s="40">
        <v>330.16666666666663</v>
      </c>
      <c r="K108" s="31">
        <v>323.89999999999998</v>
      </c>
      <c r="L108" s="31">
        <v>317</v>
      </c>
      <c r="M108" s="31">
        <v>10.91464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2908.85</v>
      </c>
      <c r="D109" s="40">
        <v>2908.6666666666665</v>
      </c>
      <c r="E109" s="40">
        <v>2885.333333333333</v>
      </c>
      <c r="F109" s="40">
        <v>2861.8166666666666</v>
      </c>
      <c r="G109" s="40">
        <v>2838.4833333333331</v>
      </c>
      <c r="H109" s="40">
        <v>2932.1833333333329</v>
      </c>
      <c r="I109" s="40">
        <v>2955.516666666666</v>
      </c>
      <c r="J109" s="40">
        <v>2979.0333333333328</v>
      </c>
      <c r="K109" s="31">
        <v>2932</v>
      </c>
      <c r="L109" s="31">
        <v>2885.15</v>
      </c>
      <c r="M109" s="31">
        <v>24.806709999999999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771.45</v>
      </c>
      <c r="D110" s="40">
        <v>771.51666666666677</v>
      </c>
      <c r="E110" s="40">
        <v>766.03333333333353</v>
      </c>
      <c r="F110" s="40">
        <v>760.61666666666679</v>
      </c>
      <c r="G110" s="40">
        <v>755.13333333333355</v>
      </c>
      <c r="H110" s="40">
        <v>776.93333333333351</v>
      </c>
      <c r="I110" s="40">
        <v>782.41666666666686</v>
      </c>
      <c r="J110" s="40">
        <v>787.83333333333348</v>
      </c>
      <c r="K110" s="31">
        <v>777</v>
      </c>
      <c r="L110" s="31">
        <v>766.1</v>
      </c>
      <c r="M110" s="31">
        <v>92.210589999999996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1507.8</v>
      </c>
      <c r="D111" s="40">
        <v>1514.3</v>
      </c>
      <c r="E111" s="40">
        <v>1494.6</v>
      </c>
      <c r="F111" s="40">
        <v>1481.3999999999999</v>
      </c>
      <c r="G111" s="40">
        <v>1461.6999999999998</v>
      </c>
      <c r="H111" s="40">
        <v>1527.5</v>
      </c>
      <c r="I111" s="40">
        <v>1547.2000000000003</v>
      </c>
      <c r="J111" s="40">
        <v>1560.4</v>
      </c>
      <c r="K111" s="31">
        <v>1534</v>
      </c>
      <c r="L111" s="31">
        <v>1501.1</v>
      </c>
      <c r="M111" s="31">
        <v>5.5468000000000002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642.04999999999995</v>
      </c>
      <c r="D112" s="40">
        <v>641.91666666666663</v>
      </c>
      <c r="E112" s="40">
        <v>637.43333333333328</v>
      </c>
      <c r="F112" s="40">
        <v>632.81666666666661</v>
      </c>
      <c r="G112" s="40">
        <v>628.33333333333326</v>
      </c>
      <c r="H112" s="40">
        <v>646.5333333333333</v>
      </c>
      <c r="I112" s="40">
        <v>651.01666666666665</v>
      </c>
      <c r="J112" s="40">
        <v>655.63333333333333</v>
      </c>
      <c r="K112" s="31">
        <v>646.4</v>
      </c>
      <c r="L112" s="31">
        <v>637.29999999999995</v>
      </c>
      <c r="M112" s="31">
        <v>8.2884700000000002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778.45</v>
      </c>
      <c r="D113" s="40">
        <v>777.81666666666661</v>
      </c>
      <c r="E113" s="40">
        <v>770.63333333333321</v>
      </c>
      <c r="F113" s="40">
        <v>762.81666666666661</v>
      </c>
      <c r="G113" s="40">
        <v>755.63333333333321</v>
      </c>
      <c r="H113" s="40">
        <v>785.63333333333321</v>
      </c>
      <c r="I113" s="40">
        <v>792.81666666666661</v>
      </c>
      <c r="J113" s="40">
        <v>800.63333333333321</v>
      </c>
      <c r="K113" s="31">
        <v>785</v>
      </c>
      <c r="L113" s="31">
        <v>770</v>
      </c>
      <c r="M113" s="31">
        <v>2.3153299999999999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50.9</v>
      </c>
      <c r="D114" s="40">
        <v>51.166666666666664</v>
      </c>
      <c r="E114" s="40">
        <v>50.18333333333333</v>
      </c>
      <c r="F114" s="40">
        <v>49.466666666666669</v>
      </c>
      <c r="G114" s="40">
        <v>48.483333333333334</v>
      </c>
      <c r="H114" s="40">
        <v>51.883333333333326</v>
      </c>
      <c r="I114" s="40">
        <v>52.86666666666666</v>
      </c>
      <c r="J114" s="40">
        <v>53.583333333333321</v>
      </c>
      <c r="K114" s="31">
        <v>52.15</v>
      </c>
      <c r="L114" s="31">
        <v>50.45</v>
      </c>
      <c r="M114" s="31">
        <v>297.09249999999997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230</v>
      </c>
      <c r="D115" s="40">
        <v>230.01666666666665</v>
      </c>
      <c r="E115" s="40">
        <v>228.5333333333333</v>
      </c>
      <c r="F115" s="40">
        <v>227.06666666666666</v>
      </c>
      <c r="G115" s="40">
        <v>225.58333333333331</v>
      </c>
      <c r="H115" s="40">
        <v>231.48333333333329</v>
      </c>
      <c r="I115" s="40">
        <v>232.96666666666664</v>
      </c>
      <c r="J115" s="40">
        <v>234.43333333333328</v>
      </c>
      <c r="K115" s="31">
        <v>231.5</v>
      </c>
      <c r="L115" s="31">
        <v>228.55</v>
      </c>
      <c r="M115" s="31">
        <v>81.349620000000002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7511.65</v>
      </c>
      <c r="D116" s="40">
        <v>7542.25</v>
      </c>
      <c r="E116" s="40">
        <v>7444.5</v>
      </c>
      <c r="F116" s="40">
        <v>7377.35</v>
      </c>
      <c r="G116" s="40">
        <v>7279.6</v>
      </c>
      <c r="H116" s="40">
        <v>7609.4</v>
      </c>
      <c r="I116" s="40">
        <v>7707.15</v>
      </c>
      <c r="J116" s="40">
        <v>7774.2999999999993</v>
      </c>
      <c r="K116" s="31">
        <v>7640</v>
      </c>
      <c r="L116" s="31">
        <v>7475.1</v>
      </c>
      <c r="M116" s="31">
        <v>0.98007</v>
      </c>
      <c r="N116" s="1"/>
      <c r="O116" s="1"/>
    </row>
    <row r="117" spans="1:15" ht="12.75" customHeight="1">
      <c r="A117" s="56">
        <v>108</v>
      </c>
      <c r="B117" s="31" t="s">
        <v>407</v>
      </c>
      <c r="C117" s="31">
        <v>172.3</v>
      </c>
      <c r="D117" s="40">
        <v>173.55000000000004</v>
      </c>
      <c r="E117" s="40">
        <v>169.20000000000007</v>
      </c>
      <c r="F117" s="40">
        <v>166.10000000000002</v>
      </c>
      <c r="G117" s="40">
        <v>161.75000000000006</v>
      </c>
      <c r="H117" s="40">
        <v>176.65000000000009</v>
      </c>
      <c r="I117" s="40">
        <v>181.00000000000006</v>
      </c>
      <c r="J117" s="40">
        <v>184.10000000000011</v>
      </c>
      <c r="K117" s="31">
        <v>177.9</v>
      </c>
      <c r="L117" s="31">
        <v>170.45</v>
      </c>
      <c r="M117" s="31">
        <v>34.381399999999999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207.9</v>
      </c>
      <c r="D118" s="40">
        <v>209.85</v>
      </c>
      <c r="E118" s="40">
        <v>205.25</v>
      </c>
      <c r="F118" s="40">
        <v>202.6</v>
      </c>
      <c r="G118" s="40">
        <v>198</v>
      </c>
      <c r="H118" s="40">
        <v>212.5</v>
      </c>
      <c r="I118" s="40">
        <v>217.09999999999997</v>
      </c>
      <c r="J118" s="40">
        <v>219.75</v>
      </c>
      <c r="K118" s="31">
        <v>214.45</v>
      </c>
      <c r="L118" s="31">
        <v>207.2</v>
      </c>
      <c r="M118" s="31">
        <v>72.493729999999999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133.30000000000001</v>
      </c>
      <c r="D119" s="40">
        <v>133.83333333333334</v>
      </c>
      <c r="E119" s="40">
        <v>132.06666666666669</v>
      </c>
      <c r="F119" s="40">
        <v>130.83333333333334</v>
      </c>
      <c r="G119" s="40">
        <v>129.06666666666669</v>
      </c>
      <c r="H119" s="40">
        <v>135.06666666666669</v>
      </c>
      <c r="I119" s="40">
        <v>136.83333333333334</v>
      </c>
      <c r="J119" s="40">
        <v>138.06666666666669</v>
      </c>
      <c r="K119" s="31">
        <v>135.6</v>
      </c>
      <c r="L119" s="31">
        <v>132.6</v>
      </c>
      <c r="M119" s="31">
        <v>126.99644000000001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847.3</v>
      </c>
      <c r="D120" s="40">
        <v>846.1</v>
      </c>
      <c r="E120" s="40">
        <v>836.2</v>
      </c>
      <c r="F120" s="40">
        <v>825.1</v>
      </c>
      <c r="G120" s="40">
        <v>815.2</v>
      </c>
      <c r="H120" s="40">
        <v>857.2</v>
      </c>
      <c r="I120" s="40">
        <v>867.09999999999991</v>
      </c>
      <c r="J120" s="40">
        <v>878.2</v>
      </c>
      <c r="K120" s="31">
        <v>856</v>
      </c>
      <c r="L120" s="31">
        <v>835</v>
      </c>
      <c r="M120" s="31">
        <v>49.247169999999997</v>
      </c>
      <c r="N120" s="1"/>
      <c r="O120" s="1"/>
    </row>
    <row r="121" spans="1:15" ht="12.75" customHeight="1">
      <c r="A121" s="56">
        <v>112</v>
      </c>
      <c r="B121" s="31" t="s">
        <v>856</v>
      </c>
      <c r="C121" s="31">
        <v>24.55</v>
      </c>
      <c r="D121" s="40">
        <v>24.633333333333336</v>
      </c>
      <c r="E121" s="40">
        <v>24.466666666666672</v>
      </c>
      <c r="F121" s="40">
        <v>24.383333333333336</v>
      </c>
      <c r="G121" s="40">
        <v>24.216666666666672</v>
      </c>
      <c r="H121" s="40">
        <v>24.716666666666672</v>
      </c>
      <c r="I121" s="40">
        <v>24.883333333333336</v>
      </c>
      <c r="J121" s="40">
        <v>24.966666666666672</v>
      </c>
      <c r="K121" s="31">
        <v>24.8</v>
      </c>
      <c r="L121" s="31">
        <v>24.55</v>
      </c>
      <c r="M121" s="31">
        <v>90.870580000000004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499.65</v>
      </c>
      <c r="D122" s="40">
        <v>498.81666666666666</v>
      </c>
      <c r="E122" s="40">
        <v>491.83333333333331</v>
      </c>
      <c r="F122" s="40">
        <v>484.01666666666665</v>
      </c>
      <c r="G122" s="40">
        <v>477.0333333333333</v>
      </c>
      <c r="H122" s="40">
        <v>506.63333333333333</v>
      </c>
      <c r="I122" s="40">
        <v>513.61666666666667</v>
      </c>
      <c r="J122" s="40">
        <v>521.43333333333339</v>
      </c>
      <c r="K122" s="31">
        <v>505.8</v>
      </c>
      <c r="L122" s="31">
        <v>491</v>
      </c>
      <c r="M122" s="31">
        <v>41.147790000000001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291.14999999999998</v>
      </c>
      <c r="D123" s="40">
        <v>291.90000000000003</v>
      </c>
      <c r="E123" s="40">
        <v>287.25000000000006</v>
      </c>
      <c r="F123" s="40">
        <v>283.35000000000002</v>
      </c>
      <c r="G123" s="40">
        <v>278.70000000000005</v>
      </c>
      <c r="H123" s="40">
        <v>295.80000000000007</v>
      </c>
      <c r="I123" s="40">
        <v>300.45000000000005</v>
      </c>
      <c r="J123" s="40">
        <v>304.35000000000008</v>
      </c>
      <c r="K123" s="31">
        <v>296.55</v>
      </c>
      <c r="L123" s="31">
        <v>288</v>
      </c>
      <c r="M123" s="31">
        <v>17.00027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1033.3</v>
      </c>
      <c r="D124" s="40">
        <v>1030.6000000000001</v>
      </c>
      <c r="E124" s="40">
        <v>1023.2000000000003</v>
      </c>
      <c r="F124" s="40">
        <v>1013.1000000000001</v>
      </c>
      <c r="G124" s="40">
        <v>1005.7000000000003</v>
      </c>
      <c r="H124" s="40">
        <v>1040.7000000000003</v>
      </c>
      <c r="I124" s="40">
        <v>1048.1000000000004</v>
      </c>
      <c r="J124" s="40">
        <v>1058.2000000000003</v>
      </c>
      <c r="K124" s="31">
        <v>1038</v>
      </c>
      <c r="L124" s="31">
        <v>1020.5</v>
      </c>
      <c r="M124" s="31">
        <v>45.273960000000002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6147.6</v>
      </c>
      <c r="D125" s="40">
        <v>6116.5333333333328</v>
      </c>
      <c r="E125" s="40">
        <v>6063.0666666666657</v>
      </c>
      <c r="F125" s="40">
        <v>5978.5333333333328</v>
      </c>
      <c r="G125" s="40">
        <v>5925.0666666666657</v>
      </c>
      <c r="H125" s="40">
        <v>6201.0666666666657</v>
      </c>
      <c r="I125" s="40">
        <v>6254.5333333333328</v>
      </c>
      <c r="J125" s="40">
        <v>6339.0666666666657</v>
      </c>
      <c r="K125" s="31">
        <v>6170</v>
      </c>
      <c r="L125" s="31">
        <v>6032</v>
      </c>
      <c r="M125" s="31">
        <v>1.43814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1733.3</v>
      </c>
      <c r="D126" s="40">
        <v>1727.3500000000001</v>
      </c>
      <c r="E126" s="40">
        <v>1714.9500000000003</v>
      </c>
      <c r="F126" s="40">
        <v>1696.6000000000001</v>
      </c>
      <c r="G126" s="40">
        <v>1684.2000000000003</v>
      </c>
      <c r="H126" s="40">
        <v>1745.7000000000003</v>
      </c>
      <c r="I126" s="40">
        <v>1758.1000000000004</v>
      </c>
      <c r="J126" s="40">
        <v>1776.4500000000003</v>
      </c>
      <c r="K126" s="31">
        <v>1739.75</v>
      </c>
      <c r="L126" s="31">
        <v>1709</v>
      </c>
      <c r="M126" s="31">
        <v>47.313490000000002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2147.4499999999998</v>
      </c>
      <c r="D127" s="40">
        <v>2157.3333333333335</v>
      </c>
      <c r="E127" s="40">
        <v>2116.666666666667</v>
      </c>
      <c r="F127" s="40">
        <v>2085.8833333333337</v>
      </c>
      <c r="G127" s="40">
        <v>2045.2166666666672</v>
      </c>
      <c r="H127" s="40">
        <v>2188.1166666666668</v>
      </c>
      <c r="I127" s="40">
        <v>2228.7833333333338</v>
      </c>
      <c r="J127" s="40">
        <v>2259.5666666666666</v>
      </c>
      <c r="K127" s="31">
        <v>2198</v>
      </c>
      <c r="L127" s="31">
        <v>2126.5500000000002</v>
      </c>
      <c r="M127" s="31">
        <v>11.05941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2210</v>
      </c>
      <c r="D128" s="40">
        <v>2210.4</v>
      </c>
      <c r="E128" s="40">
        <v>2189.6000000000004</v>
      </c>
      <c r="F128" s="40">
        <v>2169.2000000000003</v>
      </c>
      <c r="G128" s="40">
        <v>2148.4000000000005</v>
      </c>
      <c r="H128" s="40">
        <v>2230.8000000000002</v>
      </c>
      <c r="I128" s="40">
        <v>2251.6000000000004</v>
      </c>
      <c r="J128" s="40">
        <v>2272</v>
      </c>
      <c r="K128" s="31">
        <v>2231.1999999999998</v>
      </c>
      <c r="L128" s="31">
        <v>2190</v>
      </c>
      <c r="M128" s="31">
        <v>1.3205499999999999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333.55</v>
      </c>
      <c r="D129" s="40">
        <v>329.36666666666667</v>
      </c>
      <c r="E129" s="40">
        <v>323.18333333333334</v>
      </c>
      <c r="F129" s="40">
        <v>312.81666666666666</v>
      </c>
      <c r="G129" s="40">
        <v>306.63333333333333</v>
      </c>
      <c r="H129" s="40">
        <v>339.73333333333335</v>
      </c>
      <c r="I129" s="40">
        <v>345.91666666666674</v>
      </c>
      <c r="J129" s="40">
        <v>356.28333333333336</v>
      </c>
      <c r="K129" s="31">
        <v>335.55</v>
      </c>
      <c r="L129" s="31">
        <v>319</v>
      </c>
      <c r="M129" s="31">
        <v>10.31634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667.4</v>
      </c>
      <c r="D130" s="40">
        <v>665.83333333333337</v>
      </c>
      <c r="E130" s="40">
        <v>661.81666666666672</v>
      </c>
      <c r="F130" s="40">
        <v>656.23333333333335</v>
      </c>
      <c r="G130" s="40">
        <v>652.2166666666667</v>
      </c>
      <c r="H130" s="40">
        <v>671.41666666666674</v>
      </c>
      <c r="I130" s="40">
        <v>675.43333333333339</v>
      </c>
      <c r="J130" s="40">
        <v>681.01666666666677</v>
      </c>
      <c r="K130" s="31">
        <v>669.85</v>
      </c>
      <c r="L130" s="31">
        <v>660.25</v>
      </c>
      <c r="M130" s="31">
        <v>38.684890000000003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401.75</v>
      </c>
      <c r="D131" s="40">
        <v>401.41666666666669</v>
      </c>
      <c r="E131" s="40">
        <v>397.93333333333339</v>
      </c>
      <c r="F131" s="40">
        <v>394.11666666666673</v>
      </c>
      <c r="G131" s="40">
        <v>390.63333333333344</v>
      </c>
      <c r="H131" s="40">
        <v>405.23333333333335</v>
      </c>
      <c r="I131" s="40">
        <v>408.71666666666658</v>
      </c>
      <c r="J131" s="40">
        <v>412.5333333333333</v>
      </c>
      <c r="K131" s="31">
        <v>404.9</v>
      </c>
      <c r="L131" s="31">
        <v>397.6</v>
      </c>
      <c r="M131" s="31">
        <v>54.416409999999999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3900.05</v>
      </c>
      <c r="D132" s="40">
        <v>3888.0166666666664</v>
      </c>
      <c r="E132" s="40">
        <v>3857.0333333333328</v>
      </c>
      <c r="F132" s="40">
        <v>3814.0166666666664</v>
      </c>
      <c r="G132" s="40">
        <v>3783.0333333333328</v>
      </c>
      <c r="H132" s="40">
        <v>3931.0333333333328</v>
      </c>
      <c r="I132" s="40">
        <v>3962.0166666666664</v>
      </c>
      <c r="J132" s="40">
        <v>4005.0333333333328</v>
      </c>
      <c r="K132" s="31">
        <v>3919</v>
      </c>
      <c r="L132" s="31">
        <v>3845</v>
      </c>
      <c r="M132" s="31">
        <v>3.3477299999999999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2054.1</v>
      </c>
      <c r="D133" s="40">
        <v>2059.7833333333333</v>
      </c>
      <c r="E133" s="40">
        <v>2041.8666666666668</v>
      </c>
      <c r="F133" s="40">
        <v>2029.6333333333334</v>
      </c>
      <c r="G133" s="40">
        <v>2011.7166666666669</v>
      </c>
      <c r="H133" s="40">
        <v>2072.0166666666664</v>
      </c>
      <c r="I133" s="40">
        <v>2089.9333333333334</v>
      </c>
      <c r="J133" s="40">
        <v>2102.1666666666665</v>
      </c>
      <c r="K133" s="31">
        <v>2077.6999999999998</v>
      </c>
      <c r="L133" s="31">
        <v>2047.55</v>
      </c>
      <c r="M133" s="31">
        <v>15.47153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85.4</v>
      </c>
      <c r="D134" s="40">
        <v>86.05</v>
      </c>
      <c r="E134" s="40">
        <v>84.199999999999989</v>
      </c>
      <c r="F134" s="40">
        <v>82.999999999999986</v>
      </c>
      <c r="G134" s="40">
        <v>81.149999999999977</v>
      </c>
      <c r="H134" s="40">
        <v>87.25</v>
      </c>
      <c r="I134" s="40">
        <v>89.1</v>
      </c>
      <c r="J134" s="40">
        <v>90.300000000000011</v>
      </c>
      <c r="K134" s="31">
        <v>87.9</v>
      </c>
      <c r="L134" s="31">
        <v>84.85</v>
      </c>
      <c r="M134" s="31">
        <v>54.238410000000002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5170.75</v>
      </c>
      <c r="D135" s="40">
        <v>5135.25</v>
      </c>
      <c r="E135" s="40">
        <v>5049.5</v>
      </c>
      <c r="F135" s="40">
        <v>4928.25</v>
      </c>
      <c r="G135" s="40">
        <v>4842.5</v>
      </c>
      <c r="H135" s="40">
        <v>5256.5</v>
      </c>
      <c r="I135" s="40">
        <v>5342.25</v>
      </c>
      <c r="J135" s="40">
        <v>5463.5</v>
      </c>
      <c r="K135" s="31">
        <v>5221</v>
      </c>
      <c r="L135" s="31">
        <v>5014</v>
      </c>
      <c r="M135" s="31">
        <v>1.7503500000000001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427.6</v>
      </c>
      <c r="D136" s="40">
        <v>431.15000000000003</v>
      </c>
      <c r="E136" s="40">
        <v>422.00000000000006</v>
      </c>
      <c r="F136" s="40">
        <v>416.40000000000003</v>
      </c>
      <c r="G136" s="40">
        <v>407.25000000000006</v>
      </c>
      <c r="H136" s="40">
        <v>436.75000000000006</v>
      </c>
      <c r="I136" s="40">
        <v>445.90000000000003</v>
      </c>
      <c r="J136" s="40">
        <v>451.50000000000006</v>
      </c>
      <c r="K136" s="31">
        <v>440.3</v>
      </c>
      <c r="L136" s="31">
        <v>425.55</v>
      </c>
      <c r="M136" s="31">
        <v>19.36889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6948.75</v>
      </c>
      <c r="D137" s="40">
        <v>6903.9000000000005</v>
      </c>
      <c r="E137" s="40">
        <v>6807.9000000000015</v>
      </c>
      <c r="F137" s="40">
        <v>6667.0500000000011</v>
      </c>
      <c r="G137" s="40">
        <v>6571.050000000002</v>
      </c>
      <c r="H137" s="40">
        <v>7044.7500000000009</v>
      </c>
      <c r="I137" s="40">
        <v>7140.7499999999991</v>
      </c>
      <c r="J137" s="40">
        <v>7281.6</v>
      </c>
      <c r="K137" s="31">
        <v>6999.9</v>
      </c>
      <c r="L137" s="31">
        <v>6763.05</v>
      </c>
      <c r="M137" s="31">
        <v>1.74895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1931.7</v>
      </c>
      <c r="D138" s="40">
        <v>1946.3666666666668</v>
      </c>
      <c r="E138" s="40">
        <v>1910.9833333333336</v>
      </c>
      <c r="F138" s="40">
        <v>1890.2666666666669</v>
      </c>
      <c r="G138" s="40">
        <v>1854.8833333333337</v>
      </c>
      <c r="H138" s="40">
        <v>1967.0833333333335</v>
      </c>
      <c r="I138" s="40">
        <v>2002.4666666666667</v>
      </c>
      <c r="J138" s="40">
        <v>2023.1833333333334</v>
      </c>
      <c r="K138" s="31">
        <v>1981.75</v>
      </c>
      <c r="L138" s="31">
        <v>1925.65</v>
      </c>
      <c r="M138" s="31">
        <v>70.615369999999999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462.2</v>
      </c>
      <c r="D139" s="40">
        <v>469.56666666666666</v>
      </c>
      <c r="E139" s="40">
        <v>447.88333333333333</v>
      </c>
      <c r="F139" s="40">
        <v>433.56666666666666</v>
      </c>
      <c r="G139" s="40">
        <v>411.88333333333333</v>
      </c>
      <c r="H139" s="40">
        <v>483.88333333333333</v>
      </c>
      <c r="I139" s="40">
        <v>505.56666666666661</v>
      </c>
      <c r="J139" s="40">
        <v>519.88333333333333</v>
      </c>
      <c r="K139" s="31">
        <v>491.25</v>
      </c>
      <c r="L139" s="31">
        <v>455.25</v>
      </c>
      <c r="M139" s="31">
        <v>50.348059999999997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935.65</v>
      </c>
      <c r="D140" s="40">
        <v>935.51666666666677</v>
      </c>
      <c r="E140" s="40">
        <v>927.13333333333355</v>
      </c>
      <c r="F140" s="40">
        <v>918.61666666666679</v>
      </c>
      <c r="G140" s="40">
        <v>910.23333333333358</v>
      </c>
      <c r="H140" s="40">
        <v>944.03333333333353</v>
      </c>
      <c r="I140" s="40">
        <v>952.41666666666674</v>
      </c>
      <c r="J140" s="40">
        <v>960.93333333333351</v>
      </c>
      <c r="K140" s="31">
        <v>943.9</v>
      </c>
      <c r="L140" s="31">
        <v>927</v>
      </c>
      <c r="M140" s="31">
        <v>4.3618199999999998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77210.899999999994</v>
      </c>
      <c r="D141" s="40">
        <v>77503.583333333328</v>
      </c>
      <c r="E141" s="40">
        <v>76607.316666666651</v>
      </c>
      <c r="F141" s="40">
        <v>76003.733333333323</v>
      </c>
      <c r="G141" s="40">
        <v>75107.466666666645</v>
      </c>
      <c r="H141" s="40">
        <v>78107.166666666657</v>
      </c>
      <c r="I141" s="40">
        <v>79003.433333333349</v>
      </c>
      <c r="J141" s="40">
        <v>79607.016666666663</v>
      </c>
      <c r="K141" s="31">
        <v>78399.850000000006</v>
      </c>
      <c r="L141" s="31">
        <v>76900</v>
      </c>
      <c r="M141" s="31">
        <v>0.12756999999999999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1005.55</v>
      </c>
      <c r="D142" s="40">
        <v>1010.5500000000001</v>
      </c>
      <c r="E142" s="40">
        <v>997.60000000000014</v>
      </c>
      <c r="F142" s="40">
        <v>989.65000000000009</v>
      </c>
      <c r="G142" s="40">
        <v>976.70000000000016</v>
      </c>
      <c r="H142" s="40">
        <v>1018.5000000000001</v>
      </c>
      <c r="I142" s="40">
        <v>1031.4500000000003</v>
      </c>
      <c r="J142" s="40">
        <v>1039.4000000000001</v>
      </c>
      <c r="K142" s="31">
        <v>1023.5</v>
      </c>
      <c r="L142" s="31">
        <v>1002.6</v>
      </c>
      <c r="M142" s="31">
        <v>3.5057499999999999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196.45</v>
      </c>
      <c r="D143" s="40">
        <v>197.63333333333335</v>
      </c>
      <c r="E143" s="40">
        <v>193.8666666666667</v>
      </c>
      <c r="F143" s="40">
        <v>191.28333333333336</v>
      </c>
      <c r="G143" s="40">
        <v>187.51666666666671</v>
      </c>
      <c r="H143" s="40">
        <v>200.2166666666667</v>
      </c>
      <c r="I143" s="40">
        <v>203.98333333333335</v>
      </c>
      <c r="J143" s="40">
        <v>206.56666666666669</v>
      </c>
      <c r="K143" s="31">
        <v>201.4</v>
      </c>
      <c r="L143" s="31">
        <v>195.05</v>
      </c>
      <c r="M143" s="31">
        <v>23.8155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924.75</v>
      </c>
      <c r="D144" s="40">
        <v>921.51666666666677</v>
      </c>
      <c r="E144" s="40">
        <v>914.23333333333358</v>
      </c>
      <c r="F144" s="40">
        <v>903.71666666666681</v>
      </c>
      <c r="G144" s="40">
        <v>896.43333333333362</v>
      </c>
      <c r="H144" s="40">
        <v>932.03333333333353</v>
      </c>
      <c r="I144" s="40">
        <v>939.31666666666661</v>
      </c>
      <c r="J144" s="40">
        <v>949.83333333333348</v>
      </c>
      <c r="K144" s="31">
        <v>928.8</v>
      </c>
      <c r="L144" s="31">
        <v>911</v>
      </c>
      <c r="M144" s="31">
        <v>49.355510000000002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216.8</v>
      </c>
      <c r="D145" s="40">
        <v>217.68333333333331</v>
      </c>
      <c r="E145" s="40">
        <v>213.61666666666662</v>
      </c>
      <c r="F145" s="40">
        <v>210.43333333333331</v>
      </c>
      <c r="G145" s="40">
        <v>206.36666666666662</v>
      </c>
      <c r="H145" s="40">
        <v>220.86666666666662</v>
      </c>
      <c r="I145" s="40">
        <v>224.93333333333328</v>
      </c>
      <c r="J145" s="40">
        <v>228.11666666666662</v>
      </c>
      <c r="K145" s="31">
        <v>221.75</v>
      </c>
      <c r="L145" s="31">
        <v>214.5</v>
      </c>
      <c r="M145" s="31">
        <v>52.8917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548.20000000000005</v>
      </c>
      <c r="D146" s="40">
        <v>550.75</v>
      </c>
      <c r="E146" s="40">
        <v>544.5</v>
      </c>
      <c r="F146" s="40">
        <v>540.79999999999995</v>
      </c>
      <c r="G146" s="40">
        <v>534.54999999999995</v>
      </c>
      <c r="H146" s="40">
        <v>554.45000000000005</v>
      </c>
      <c r="I146" s="40">
        <v>560.70000000000005</v>
      </c>
      <c r="J146" s="40">
        <v>564.40000000000009</v>
      </c>
      <c r="K146" s="31">
        <v>557</v>
      </c>
      <c r="L146" s="31">
        <v>547.04999999999995</v>
      </c>
      <c r="M146" s="31">
        <v>16.561990000000002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7453.45</v>
      </c>
      <c r="D147" s="40">
        <v>7487.6500000000005</v>
      </c>
      <c r="E147" s="40">
        <v>7407.8000000000011</v>
      </c>
      <c r="F147" s="40">
        <v>7362.1500000000005</v>
      </c>
      <c r="G147" s="40">
        <v>7282.3000000000011</v>
      </c>
      <c r="H147" s="40">
        <v>7533.3000000000011</v>
      </c>
      <c r="I147" s="40">
        <v>7613.1500000000015</v>
      </c>
      <c r="J147" s="40">
        <v>7658.8000000000011</v>
      </c>
      <c r="K147" s="31">
        <v>7567.5</v>
      </c>
      <c r="L147" s="31">
        <v>7442</v>
      </c>
      <c r="M147" s="31">
        <v>4.86991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964.65</v>
      </c>
      <c r="D148" s="40">
        <v>975.11666666666667</v>
      </c>
      <c r="E148" s="40">
        <v>951.83333333333337</v>
      </c>
      <c r="F148" s="40">
        <v>939.01666666666665</v>
      </c>
      <c r="G148" s="40">
        <v>915.73333333333335</v>
      </c>
      <c r="H148" s="40">
        <v>987.93333333333339</v>
      </c>
      <c r="I148" s="40">
        <v>1011.2166666666667</v>
      </c>
      <c r="J148" s="40">
        <v>1024.0333333333333</v>
      </c>
      <c r="K148" s="31">
        <v>998.4</v>
      </c>
      <c r="L148" s="31">
        <v>962.3</v>
      </c>
      <c r="M148" s="31">
        <v>4.9063299999999996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4888.05</v>
      </c>
      <c r="D149" s="40">
        <v>4844.1333333333332</v>
      </c>
      <c r="E149" s="40">
        <v>4764.2666666666664</v>
      </c>
      <c r="F149" s="40">
        <v>4640.4833333333336</v>
      </c>
      <c r="G149" s="40">
        <v>4560.6166666666668</v>
      </c>
      <c r="H149" s="40">
        <v>4967.9166666666661</v>
      </c>
      <c r="I149" s="40">
        <v>5047.7833333333328</v>
      </c>
      <c r="J149" s="40">
        <v>5171.5666666666657</v>
      </c>
      <c r="K149" s="31">
        <v>4924</v>
      </c>
      <c r="L149" s="31">
        <v>4720.3500000000004</v>
      </c>
      <c r="M149" s="31">
        <v>7.7539699999999998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3348.25</v>
      </c>
      <c r="D150" s="40">
        <v>3340.4666666666667</v>
      </c>
      <c r="E150" s="40">
        <v>3301.5333333333333</v>
      </c>
      <c r="F150" s="40">
        <v>3254.8166666666666</v>
      </c>
      <c r="G150" s="40">
        <v>3215.8833333333332</v>
      </c>
      <c r="H150" s="40">
        <v>3387.1833333333334</v>
      </c>
      <c r="I150" s="40">
        <v>3426.1166666666668</v>
      </c>
      <c r="J150" s="40">
        <v>3472.8333333333335</v>
      </c>
      <c r="K150" s="31">
        <v>3379.4</v>
      </c>
      <c r="L150" s="31">
        <v>3293.75</v>
      </c>
      <c r="M150" s="31">
        <v>3.5709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1686.45</v>
      </c>
      <c r="D151" s="40">
        <v>1680.5833333333333</v>
      </c>
      <c r="E151" s="40">
        <v>1654.3666666666666</v>
      </c>
      <c r="F151" s="40">
        <v>1622.2833333333333</v>
      </c>
      <c r="G151" s="40">
        <v>1596.0666666666666</v>
      </c>
      <c r="H151" s="40">
        <v>1712.6666666666665</v>
      </c>
      <c r="I151" s="40">
        <v>1738.8833333333332</v>
      </c>
      <c r="J151" s="40">
        <v>1770.9666666666665</v>
      </c>
      <c r="K151" s="31">
        <v>1706.8</v>
      </c>
      <c r="L151" s="31">
        <v>1648.5</v>
      </c>
      <c r="M151" s="31">
        <v>21.204920000000001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824.15</v>
      </c>
      <c r="D152" s="40">
        <v>826.81666666666661</v>
      </c>
      <c r="E152" s="40">
        <v>789.63333333333321</v>
      </c>
      <c r="F152" s="40">
        <v>755.11666666666656</v>
      </c>
      <c r="G152" s="40">
        <v>717.93333333333317</v>
      </c>
      <c r="H152" s="40">
        <v>861.33333333333326</v>
      </c>
      <c r="I152" s="40">
        <v>898.51666666666665</v>
      </c>
      <c r="J152" s="40">
        <v>933.0333333333333</v>
      </c>
      <c r="K152" s="31">
        <v>864</v>
      </c>
      <c r="L152" s="31">
        <v>792.3</v>
      </c>
      <c r="M152" s="31">
        <v>9.8524200000000004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144.65</v>
      </c>
      <c r="D153" s="40">
        <v>144.41666666666669</v>
      </c>
      <c r="E153" s="40">
        <v>143.03333333333336</v>
      </c>
      <c r="F153" s="40">
        <v>141.41666666666669</v>
      </c>
      <c r="G153" s="40">
        <v>140.03333333333336</v>
      </c>
      <c r="H153" s="40">
        <v>146.03333333333336</v>
      </c>
      <c r="I153" s="40">
        <v>147.41666666666669</v>
      </c>
      <c r="J153" s="40">
        <v>149.03333333333336</v>
      </c>
      <c r="K153" s="31">
        <v>145.80000000000001</v>
      </c>
      <c r="L153" s="31">
        <v>142.80000000000001</v>
      </c>
      <c r="M153" s="31">
        <v>75.419049999999999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136.65</v>
      </c>
      <c r="D154" s="40">
        <v>136.25</v>
      </c>
      <c r="E154" s="40">
        <v>134.75</v>
      </c>
      <c r="F154" s="40">
        <v>132.85</v>
      </c>
      <c r="G154" s="40">
        <v>131.35</v>
      </c>
      <c r="H154" s="40">
        <v>138.15</v>
      </c>
      <c r="I154" s="40">
        <v>139.65</v>
      </c>
      <c r="J154" s="40">
        <v>141.55000000000001</v>
      </c>
      <c r="K154" s="31">
        <v>137.75</v>
      </c>
      <c r="L154" s="31">
        <v>134.35</v>
      </c>
      <c r="M154" s="31">
        <v>114.18813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99.3</v>
      </c>
      <c r="D155" s="40">
        <v>99.466666666666654</v>
      </c>
      <c r="E155" s="40">
        <v>98.183333333333309</v>
      </c>
      <c r="F155" s="40">
        <v>97.066666666666649</v>
      </c>
      <c r="G155" s="40">
        <v>95.783333333333303</v>
      </c>
      <c r="H155" s="40">
        <v>100.58333333333331</v>
      </c>
      <c r="I155" s="40">
        <v>101.86666666666665</v>
      </c>
      <c r="J155" s="40">
        <v>102.98333333333332</v>
      </c>
      <c r="K155" s="31">
        <v>100.75</v>
      </c>
      <c r="L155" s="31">
        <v>98.35</v>
      </c>
      <c r="M155" s="31">
        <v>220.68618000000001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3596.4</v>
      </c>
      <c r="D156" s="40">
        <v>3598.7999999999997</v>
      </c>
      <c r="E156" s="40">
        <v>3547.5999999999995</v>
      </c>
      <c r="F156" s="40">
        <v>3498.7999999999997</v>
      </c>
      <c r="G156" s="40">
        <v>3447.5999999999995</v>
      </c>
      <c r="H156" s="40">
        <v>3647.5999999999995</v>
      </c>
      <c r="I156" s="40">
        <v>3698.7999999999993</v>
      </c>
      <c r="J156" s="40">
        <v>3747.5999999999995</v>
      </c>
      <c r="K156" s="31">
        <v>3650</v>
      </c>
      <c r="L156" s="31">
        <v>3550</v>
      </c>
      <c r="M156" s="31">
        <v>7.9591900000000004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18854</v>
      </c>
      <c r="D157" s="40">
        <v>18824.683333333334</v>
      </c>
      <c r="E157" s="40">
        <v>18699.366666666669</v>
      </c>
      <c r="F157" s="40">
        <v>18544.733333333334</v>
      </c>
      <c r="G157" s="40">
        <v>18419.416666666668</v>
      </c>
      <c r="H157" s="40">
        <v>18979.316666666669</v>
      </c>
      <c r="I157" s="40">
        <v>19104.633333333335</v>
      </c>
      <c r="J157" s="40">
        <v>19259.26666666667</v>
      </c>
      <c r="K157" s="31">
        <v>18950</v>
      </c>
      <c r="L157" s="31">
        <v>18670.05</v>
      </c>
      <c r="M157" s="31">
        <v>0.41955999999999999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420.7</v>
      </c>
      <c r="D158" s="40">
        <v>422.41666666666669</v>
      </c>
      <c r="E158" s="40">
        <v>416.38333333333338</v>
      </c>
      <c r="F158" s="40">
        <v>412.06666666666672</v>
      </c>
      <c r="G158" s="40">
        <v>406.03333333333342</v>
      </c>
      <c r="H158" s="40">
        <v>426.73333333333335</v>
      </c>
      <c r="I158" s="40">
        <v>432.76666666666665</v>
      </c>
      <c r="J158" s="40">
        <v>437.08333333333331</v>
      </c>
      <c r="K158" s="31">
        <v>428.45</v>
      </c>
      <c r="L158" s="31">
        <v>418.1</v>
      </c>
      <c r="M158" s="31">
        <v>3.3279200000000002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957.25</v>
      </c>
      <c r="D159" s="40">
        <v>964.06666666666661</v>
      </c>
      <c r="E159" s="40">
        <v>942.18333333333317</v>
      </c>
      <c r="F159" s="40">
        <v>927.11666666666656</v>
      </c>
      <c r="G159" s="40">
        <v>905.23333333333312</v>
      </c>
      <c r="H159" s="40">
        <v>979.13333333333321</v>
      </c>
      <c r="I159" s="40">
        <v>1001.0166666666667</v>
      </c>
      <c r="J159" s="40">
        <v>1016.0833333333333</v>
      </c>
      <c r="K159" s="31">
        <v>985.95</v>
      </c>
      <c r="L159" s="31">
        <v>949</v>
      </c>
      <c r="M159" s="31">
        <v>12.1783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153.5</v>
      </c>
      <c r="D160" s="40">
        <v>154.46666666666667</v>
      </c>
      <c r="E160" s="40">
        <v>152.08333333333334</v>
      </c>
      <c r="F160" s="40">
        <v>150.66666666666669</v>
      </c>
      <c r="G160" s="40">
        <v>148.28333333333336</v>
      </c>
      <c r="H160" s="40">
        <v>155.88333333333333</v>
      </c>
      <c r="I160" s="40">
        <v>158.26666666666665</v>
      </c>
      <c r="J160" s="40">
        <v>159.68333333333331</v>
      </c>
      <c r="K160" s="31">
        <v>156.85</v>
      </c>
      <c r="L160" s="31">
        <v>153.05000000000001</v>
      </c>
      <c r="M160" s="31">
        <v>141.58749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216.65</v>
      </c>
      <c r="D161" s="40">
        <v>219.23333333333335</v>
      </c>
      <c r="E161" s="40">
        <v>213.51666666666671</v>
      </c>
      <c r="F161" s="40">
        <v>210.38333333333335</v>
      </c>
      <c r="G161" s="40">
        <v>204.66666666666671</v>
      </c>
      <c r="H161" s="40">
        <v>222.3666666666667</v>
      </c>
      <c r="I161" s="40">
        <v>228.08333333333334</v>
      </c>
      <c r="J161" s="40">
        <v>231.2166666666667</v>
      </c>
      <c r="K161" s="31">
        <v>224.95</v>
      </c>
      <c r="L161" s="31">
        <v>216.1</v>
      </c>
      <c r="M161" s="31">
        <v>12.13208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2749.3</v>
      </c>
      <c r="D162" s="40">
        <v>2754.5833333333335</v>
      </c>
      <c r="E162" s="40">
        <v>2724.166666666667</v>
      </c>
      <c r="F162" s="40">
        <v>2699.0333333333333</v>
      </c>
      <c r="G162" s="40">
        <v>2668.6166666666668</v>
      </c>
      <c r="H162" s="40">
        <v>2779.7166666666672</v>
      </c>
      <c r="I162" s="40">
        <v>2810.1333333333341</v>
      </c>
      <c r="J162" s="40">
        <v>2835.2666666666673</v>
      </c>
      <c r="K162" s="31">
        <v>2785</v>
      </c>
      <c r="L162" s="31">
        <v>2729.45</v>
      </c>
      <c r="M162" s="31">
        <v>2.4256099999999998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40186.949999999997</v>
      </c>
      <c r="D163" s="40">
        <v>39930.65</v>
      </c>
      <c r="E163" s="40">
        <v>39281.300000000003</v>
      </c>
      <c r="F163" s="40">
        <v>38375.65</v>
      </c>
      <c r="G163" s="40">
        <v>37726.300000000003</v>
      </c>
      <c r="H163" s="40">
        <v>40836.300000000003</v>
      </c>
      <c r="I163" s="40">
        <v>41485.649999999994</v>
      </c>
      <c r="J163" s="40">
        <v>42391.3</v>
      </c>
      <c r="K163" s="31">
        <v>40580</v>
      </c>
      <c r="L163" s="31">
        <v>39025</v>
      </c>
      <c r="M163" s="31">
        <v>0.66159000000000001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236.9</v>
      </c>
      <c r="D164" s="40">
        <v>236.68333333333331</v>
      </c>
      <c r="E164" s="40">
        <v>234.36666666666662</v>
      </c>
      <c r="F164" s="40">
        <v>231.83333333333331</v>
      </c>
      <c r="G164" s="40">
        <v>229.51666666666662</v>
      </c>
      <c r="H164" s="40">
        <v>239.21666666666661</v>
      </c>
      <c r="I164" s="40">
        <v>241.53333333333327</v>
      </c>
      <c r="J164" s="40">
        <v>244.06666666666661</v>
      </c>
      <c r="K164" s="31">
        <v>239</v>
      </c>
      <c r="L164" s="31">
        <v>234.15</v>
      </c>
      <c r="M164" s="31">
        <v>37.213470000000001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5140.3</v>
      </c>
      <c r="D165" s="40">
        <v>5158.3499999999995</v>
      </c>
      <c r="E165" s="40">
        <v>5096.9499999999989</v>
      </c>
      <c r="F165" s="40">
        <v>5053.5999999999995</v>
      </c>
      <c r="G165" s="40">
        <v>4992.1999999999989</v>
      </c>
      <c r="H165" s="40">
        <v>5201.6999999999989</v>
      </c>
      <c r="I165" s="40">
        <v>5263.0999999999985</v>
      </c>
      <c r="J165" s="40">
        <v>5306.4499999999989</v>
      </c>
      <c r="K165" s="31">
        <v>5219.75</v>
      </c>
      <c r="L165" s="31">
        <v>5115</v>
      </c>
      <c r="M165" s="31">
        <v>0.18951000000000001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2474</v>
      </c>
      <c r="D166" s="40">
        <v>2443.3333333333335</v>
      </c>
      <c r="E166" s="40">
        <v>2406.666666666667</v>
      </c>
      <c r="F166" s="40">
        <v>2339.3333333333335</v>
      </c>
      <c r="G166" s="40">
        <v>2302.666666666667</v>
      </c>
      <c r="H166" s="40">
        <v>2510.666666666667</v>
      </c>
      <c r="I166" s="40">
        <v>2547.3333333333339</v>
      </c>
      <c r="J166" s="40">
        <v>2614.666666666667</v>
      </c>
      <c r="K166" s="31">
        <v>2480</v>
      </c>
      <c r="L166" s="31">
        <v>2376</v>
      </c>
      <c r="M166" s="31">
        <v>21.64902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2711.1</v>
      </c>
      <c r="D167" s="40">
        <v>2738.9333333333329</v>
      </c>
      <c r="E167" s="40">
        <v>2650.4666666666658</v>
      </c>
      <c r="F167" s="40">
        <v>2589.833333333333</v>
      </c>
      <c r="G167" s="40">
        <v>2501.3666666666659</v>
      </c>
      <c r="H167" s="40">
        <v>2799.5666666666657</v>
      </c>
      <c r="I167" s="40">
        <v>2888.0333333333328</v>
      </c>
      <c r="J167" s="40">
        <v>2948.6666666666656</v>
      </c>
      <c r="K167" s="31">
        <v>2827.4</v>
      </c>
      <c r="L167" s="31">
        <v>2678.3</v>
      </c>
      <c r="M167" s="31">
        <v>6.9521199999999999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2499.4</v>
      </c>
      <c r="D168" s="40">
        <v>2491.4500000000003</v>
      </c>
      <c r="E168" s="40">
        <v>2466.9500000000007</v>
      </c>
      <c r="F168" s="40">
        <v>2434.5000000000005</v>
      </c>
      <c r="G168" s="40">
        <v>2410.0000000000009</v>
      </c>
      <c r="H168" s="40">
        <v>2523.9000000000005</v>
      </c>
      <c r="I168" s="40">
        <v>2548.3999999999996</v>
      </c>
      <c r="J168" s="40">
        <v>2580.8500000000004</v>
      </c>
      <c r="K168" s="31">
        <v>2515.9499999999998</v>
      </c>
      <c r="L168" s="31">
        <v>2459</v>
      </c>
      <c r="M168" s="31">
        <v>4.3432500000000003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139.5</v>
      </c>
      <c r="D169" s="40">
        <v>138.70000000000002</v>
      </c>
      <c r="E169" s="40">
        <v>136.80000000000004</v>
      </c>
      <c r="F169" s="40">
        <v>134.10000000000002</v>
      </c>
      <c r="G169" s="40">
        <v>132.20000000000005</v>
      </c>
      <c r="H169" s="40">
        <v>141.40000000000003</v>
      </c>
      <c r="I169" s="40">
        <v>143.30000000000001</v>
      </c>
      <c r="J169" s="40">
        <v>146.00000000000003</v>
      </c>
      <c r="K169" s="31">
        <v>140.6</v>
      </c>
      <c r="L169" s="31">
        <v>136</v>
      </c>
      <c r="M169" s="31">
        <v>58.775399999999998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182.15</v>
      </c>
      <c r="D170" s="40">
        <v>182.69999999999996</v>
      </c>
      <c r="E170" s="40">
        <v>180.14999999999992</v>
      </c>
      <c r="F170" s="40">
        <v>178.14999999999995</v>
      </c>
      <c r="G170" s="40">
        <v>175.59999999999991</v>
      </c>
      <c r="H170" s="40">
        <v>184.69999999999993</v>
      </c>
      <c r="I170" s="40">
        <v>187.24999999999994</v>
      </c>
      <c r="J170" s="40">
        <v>189.24999999999994</v>
      </c>
      <c r="K170" s="31">
        <v>185.25</v>
      </c>
      <c r="L170" s="31">
        <v>180.7</v>
      </c>
      <c r="M170" s="31">
        <v>66.385159999999999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495.7</v>
      </c>
      <c r="D171" s="40">
        <v>502.33333333333331</v>
      </c>
      <c r="E171" s="40">
        <v>485.86666666666667</v>
      </c>
      <c r="F171" s="40">
        <v>476.03333333333336</v>
      </c>
      <c r="G171" s="40">
        <v>459.56666666666672</v>
      </c>
      <c r="H171" s="40">
        <v>512.16666666666663</v>
      </c>
      <c r="I171" s="40">
        <v>528.63333333333321</v>
      </c>
      <c r="J171" s="40">
        <v>538.46666666666658</v>
      </c>
      <c r="K171" s="31">
        <v>518.79999999999995</v>
      </c>
      <c r="L171" s="31">
        <v>492.5</v>
      </c>
      <c r="M171" s="31">
        <v>10.789070000000001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14644.95</v>
      </c>
      <c r="D172" s="40">
        <v>14647.983333333332</v>
      </c>
      <c r="E172" s="40">
        <v>14496.966666666664</v>
      </c>
      <c r="F172" s="40">
        <v>14348.983333333332</v>
      </c>
      <c r="G172" s="40">
        <v>14197.966666666664</v>
      </c>
      <c r="H172" s="40">
        <v>14795.966666666664</v>
      </c>
      <c r="I172" s="40">
        <v>14946.98333333333</v>
      </c>
      <c r="J172" s="40">
        <v>15094.966666666664</v>
      </c>
      <c r="K172" s="31">
        <v>14799</v>
      </c>
      <c r="L172" s="31">
        <v>14500</v>
      </c>
      <c r="M172" s="31">
        <v>0.20863999999999999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41.85</v>
      </c>
      <c r="D173" s="40">
        <v>41.983333333333341</v>
      </c>
      <c r="E173" s="40">
        <v>41.51666666666668</v>
      </c>
      <c r="F173" s="40">
        <v>41.183333333333337</v>
      </c>
      <c r="G173" s="40">
        <v>40.716666666666676</v>
      </c>
      <c r="H173" s="40">
        <v>42.316666666666684</v>
      </c>
      <c r="I173" s="40">
        <v>42.783333333333339</v>
      </c>
      <c r="J173" s="40">
        <v>43.116666666666688</v>
      </c>
      <c r="K173" s="31">
        <v>42.45</v>
      </c>
      <c r="L173" s="31">
        <v>41.65</v>
      </c>
      <c r="M173" s="31">
        <v>355.49696999999998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211.6</v>
      </c>
      <c r="D174" s="40">
        <v>213.35</v>
      </c>
      <c r="E174" s="40">
        <v>207.25</v>
      </c>
      <c r="F174" s="40">
        <v>202.9</v>
      </c>
      <c r="G174" s="40">
        <v>196.8</v>
      </c>
      <c r="H174" s="40">
        <v>217.7</v>
      </c>
      <c r="I174" s="40">
        <v>223.79999999999995</v>
      </c>
      <c r="J174" s="40">
        <v>228.14999999999998</v>
      </c>
      <c r="K174" s="31">
        <v>219.45</v>
      </c>
      <c r="L174" s="31">
        <v>209</v>
      </c>
      <c r="M174" s="31">
        <v>84.615250000000003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149.80000000000001</v>
      </c>
      <c r="D175" s="40">
        <v>149.53333333333333</v>
      </c>
      <c r="E175" s="40">
        <v>147.36666666666667</v>
      </c>
      <c r="F175" s="40">
        <v>144.93333333333334</v>
      </c>
      <c r="G175" s="40">
        <v>142.76666666666668</v>
      </c>
      <c r="H175" s="40">
        <v>151.96666666666667</v>
      </c>
      <c r="I175" s="40">
        <v>154.13333333333335</v>
      </c>
      <c r="J175" s="40">
        <v>156.56666666666666</v>
      </c>
      <c r="K175" s="31">
        <v>151.69999999999999</v>
      </c>
      <c r="L175" s="31">
        <v>147.1</v>
      </c>
      <c r="M175" s="31">
        <v>42.573810000000002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2554.5500000000002</v>
      </c>
      <c r="D176" s="40">
        <v>2553.5333333333333</v>
      </c>
      <c r="E176" s="40">
        <v>2536.5666666666666</v>
      </c>
      <c r="F176" s="40">
        <v>2518.5833333333335</v>
      </c>
      <c r="G176" s="40">
        <v>2501.6166666666668</v>
      </c>
      <c r="H176" s="40">
        <v>2571.5166666666664</v>
      </c>
      <c r="I176" s="40">
        <v>2588.4833333333327</v>
      </c>
      <c r="J176" s="40">
        <v>2606.4666666666662</v>
      </c>
      <c r="K176" s="31">
        <v>2570.5</v>
      </c>
      <c r="L176" s="31">
        <v>2535.5500000000002</v>
      </c>
      <c r="M176" s="31">
        <v>49.484220000000001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1073.95</v>
      </c>
      <c r="D177" s="40">
        <v>1069.6333333333332</v>
      </c>
      <c r="E177" s="40">
        <v>1062.2666666666664</v>
      </c>
      <c r="F177" s="40">
        <v>1050.5833333333333</v>
      </c>
      <c r="G177" s="40">
        <v>1043.2166666666665</v>
      </c>
      <c r="H177" s="40">
        <v>1081.3166666666664</v>
      </c>
      <c r="I177" s="40">
        <v>1088.6833333333332</v>
      </c>
      <c r="J177" s="40">
        <v>1100.3666666666663</v>
      </c>
      <c r="K177" s="31">
        <v>1077</v>
      </c>
      <c r="L177" s="31">
        <v>1057.95</v>
      </c>
      <c r="M177" s="31">
        <v>9.0075199999999995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1153.2</v>
      </c>
      <c r="D178" s="40">
        <v>1165.1333333333334</v>
      </c>
      <c r="E178" s="40">
        <v>1138.166666666667</v>
      </c>
      <c r="F178" s="40">
        <v>1123.1333333333334</v>
      </c>
      <c r="G178" s="40">
        <v>1096.166666666667</v>
      </c>
      <c r="H178" s="40">
        <v>1180.166666666667</v>
      </c>
      <c r="I178" s="40">
        <v>1207.1333333333337</v>
      </c>
      <c r="J178" s="40">
        <v>1222.166666666667</v>
      </c>
      <c r="K178" s="31">
        <v>1192.0999999999999</v>
      </c>
      <c r="L178" s="31">
        <v>1150.0999999999999</v>
      </c>
      <c r="M178" s="31">
        <v>12.710789999999999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2125.6</v>
      </c>
      <c r="D179" s="40">
        <v>2127.5666666666671</v>
      </c>
      <c r="E179" s="40">
        <v>2098.1333333333341</v>
      </c>
      <c r="F179" s="40">
        <v>2070.666666666667</v>
      </c>
      <c r="G179" s="40">
        <v>2041.233333333334</v>
      </c>
      <c r="H179" s="40">
        <v>2155.0333333333342</v>
      </c>
      <c r="I179" s="40">
        <v>2184.4666666666676</v>
      </c>
      <c r="J179" s="40">
        <v>2211.9333333333343</v>
      </c>
      <c r="K179" s="31">
        <v>2157</v>
      </c>
      <c r="L179" s="31">
        <v>2100.1</v>
      </c>
      <c r="M179" s="31">
        <v>6.3540000000000001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8022.35</v>
      </c>
      <c r="D180" s="40">
        <v>8004.1166666666659</v>
      </c>
      <c r="E180" s="40">
        <v>7973.2333333333318</v>
      </c>
      <c r="F180" s="40">
        <v>7924.1166666666659</v>
      </c>
      <c r="G180" s="40">
        <v>7893.2333333333318</v>
      </c>
      <c r="H180" s="40">
        <v>8053.2333333333318</v>
      </c>
      <c r="I180" s="40">
        <v>8084.116666666665</v>
      </c>
      <c r="J180" s="40">
        <v>8133.2333333333318</v>
      </c>
      <c r="K180" s="31">
        <v>8035</v>
      </c>
      <c r="L180" s="31">
        <v>7955</v>
      </c>
      <c r="M180" s="31">
        <v>0.10961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29010.55</v>
      </c>
      <c r="D181" s="40">
        <v>29052.983333333334</v>
      </c>
      <c r="E181" s="40">
        <v>28807.566666666666</v>
      </c>
      <c r="F181" s="40">
        <v>28604.583333333332</v>
      </c>
      <c r="G181" s="40">
        <v>28359.166666666664</v>
      </c>
      <c r="H181" s="40">
        <v>29255.966666666667</v>
      </c>
      <c r="I181" s="40">
        <v>29501.383333333331</v>
      </c>
      <c r="J181" s="40">
        <v>29704.366666666669</v>
      </c>
      <c r="K181" s="31">
        <v>29298.400000000001</v>
      </c>
      <c r="L181" s="31">
        <v>28850</v>
      </c>
      <c r="M181" s="31">
        <v>0.18576000000000001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1636.3</v>
      </c>
      <c r="D182" s="40">
        <v>1626.8333333333333</v>
      </c>
      <c r="E182" s="40">
        <v>1610.6666666666665</v>
      </c>
      <c r="F182" s="40">
        <v>1585.0333333333333</v>
      </c>
      <c r="G182" s="40">
        <v>1568.8666666666666</v>
      </c>
      <c r="H182" s="40">
        <v>1652.4666666666665</v>
      </c>
      <c r="I182" s="40">
        <v>1668.633333333333</v>
      </c>
      <c r="J182" s="40">
        <v>1694.2666666666664</v>
      </c>
      <c r="K182" s="31">
        <v>1643</v>
      </c>
      <c r="L182" s="31">
        <v>1601.2</v>
      </c>
      <c r="M182" s="31">
        <v>10.130050000000001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2397.5</v>
      </c>
      <c r="D183" s="40">
        <v>2387.4333333333329</v>
      </c>
      <c r="E183" s="40">
        <v>2367.9166666666661</v>
      </c>
      <c r="F183" s="40">
        <v>2338.333333333333</v>
      </c>
      <c r="G183" s="40">
        <v>2318.8166666666662</v>
      </c>
      <c r="H183" s="40">
        <v>2417.016666666666</v>
      </c>
      <c r="I183" s="40">
        <v>2436.5333333333333</v>
      </c>
      <c r="J183" s="40">
        <v>2466.1166666666659</v>
      </c>
      <c r="K183" s="31">
        <v>2406.9499999999998</v>
      </c>
      <c r="L183" s="31">
        <v>2357.85</v>
      </c>
      <c r="M183" s="31">
        <v>2.33636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509.6</v>
      </c>
      <c r="D184" s="40">
        <v>513.18333333333339</v>
      </c>
      <c r="E184" s="40">
        <v>503.51666666666677</v>
      </c>
      <c r="F184" s="40">
        <v>497.43333333333339</v>
      </c>
      <c r="G184" s="40">
        <v>487.76666666666677</v>
      </c>
      <c r="H184" s="40">
        <v>519.26666666666677</v>
      </c>
      <c r="I184" s="40">
        <v>528.93333333333328</v>
      </c>
      <c r="J184" s="40">
        <v>535.01666666666677</v>
      </c>
      <c r="K184" s="31">
        <v>522.85</v>
      </c>
      <c r="L184" s="31">
        <v>507.1</v>
      </c>
      <c r="M184" s="31">
        <v>230.86897999999999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117</v>
      </c>
      <c r="D185" s="40">
        <v>117.53333333333335</v>
      </c>
      <c r="E185" s="40">
        <v>115.86666666666669</v>
      </c>
      <c r="F185" s="40">
        <v>114.73333333333335</v>
      </c>
      <c r="G185" s="40">
        <v>113.06666666666669</v>
      </c>
      <c r="H185" s="40">
        <v>118.66666666666669</v>
      </c>
      <c r="I185" s="40">
        <v>120.33333333333334</v>
      </c>
      <c r="J185" s="40">
        <v>121.46666666666668</v>
      </c>
      <c r="K185" s="31">
        <v>119.2</v>
      </c>
      <c r="L185" s="31">
        <v>116.4</v>
      </c>
      <c r="M185" s="31">
        <v>257.49009999999998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794.85</v>
      </c>
      <c r="D186" s="40">
        <v>799.13333333333333</v>
      </c>
      <c r="E186" s="40">
        <v>787.81666666666661</v>
      </c>
      <c r="F186" s="40">
        <v>780.7833333333333</v>
      </c>
      <c r="G186" s="40">
        <v>769.46666666666658</v>
      </c>
      <c r="H186" s="40">
        <v>806.16666666666663</v>
      </c>
      <c r="I186" s="40">
        <v>817.48333333333346</v>
      </c>
      <c r="J186" s="40">
        <v>824.51666666666665</v>
      </c>
      <c r="K186" s="31">
        <v>810.45</v>
      </c>
      <c r="L186" s="31">
        <v>792.1</v>
      </c>
      <c r="M186" s="31">
        <v>21.07377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567.29999999999995</v>
      </c>
      <c r="D187" s="40">
        <v>568.13333333333333</v>
      </c>
      <c r="E187" s="40">
        <v>559.76666666666665</v>
      </c>
      <c r="F187" s="40">
        <v>552.23333333333335</v>
      </c>
      <c r="G187" s="40">
        <v>543.86666666666667</v>
      </c>
      <c r="H187" s="40">
        <v>575.66666666666663</v>
      </c>
      <c r="I187" s="40">
        <v>584.03333333333319</v>
      </c>
      <c r="J187" s="40">
        <v>591.56666666666661</v>
      </c>
      <c r="K187" s="31">
        <v>576.5</v>
      </c>
      <c r="L187" s="31">
        <v>560.6</v>
      </c>
      <c r="M187" s="31">
        <v>8.5403300000000009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545.6</v>
      </c>
      <c r="D188" s="40">
        <v>546.18333333333328</v>
      </c>
      <c r="E188" s="40">
        <v>540.96666666666658</v>
      </c>
      <c r="F188" s="40">
        <v>536.33333333333326</v>
      </c>
      <c r="G188" s="40">
        <v>531.11666666666656</v>
      </c>
      <c r="H188" s="40">
        <v>550.81666666666661</v>
      </c>
      <c r="I188" s="40">
        <v>556.0333333333333</v>
      </c>
      <c r="J188" s="40">
        <v>560.66666666666663</v>
      </c>
      <c r="K188" s="31">
        <v>551.4</v>
      </c>
      <c r="L188" s="31">
        <v>541.54999999999995</v>
      </c>
      <c r="M188" s="31">
        <v>3.0793599999999999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747.05</v>
      </c>
      <c r="D189" s="40">
        <v>751.96666666666658</v>
      </c>
      <c r="E189" s="40">
        <v>738.13333333333321</v>
      </c>
      <c r="F189" s="40">
        <v>729.21666666666658</v>
      </c>
      <c r="G189" s="40">
        <v>715.38333333333321</v>
      </c>
      <c r="H189" s="40">
        <v>760.88333333333321</v>
      </c>
      <c r="I189" s="40">
        <v>774.71666666666647</v>
      </c>
      <c r="J189" s="40">
        <v>783.63333333333321</v>
      </c>
      <c r="K189" s="31">
        <v>765.8</v>
      </c>
      <c r="L189" s="31">
        <v>743.05</v>
      </c>
      <c r="M189" s="31">
        <v>33.443060000000003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925.35</v>
      </c>
      <c r="D190" s="40">
        <v>930.2833333333333</v>
      </c>
      <c r="E190" s="40">
        <v>914.06666666666661</v>
      </c>
      <c r="F190" s="40">
        <v>902.7833333333333</v>
      </c>
      <c r="G190" s="40">
        <v>886.56666666666661</v>
      </c>
      <c r="H190" s="40">
        <v>941.56666666666661</v>
      </c>
      <c r="I190" s="40">
        <v>957.7833333333333</v>
      </c>
      <c r="J190" s="40">
        <v>969.06666666666661</v>
      </c>
      <c r="K190" s="31">
        <v>946.5</v>
      </c>
      <c r="L190" s="31">
        <v>919</v>
      </c>
      <c r="M190" s="31">
        <v>11.55179</v>
      </c>
      <c r="N190" s="1"/>
      <c r="O190" s="1"/>
    </row>
    <row r="191" spans="1:15" ht="12.75" customHeight="1">
      <c r="A191" s="56">
        <v>182</v>
      </c>
      <c r="B191" s="31" t="s">
        <v>535</v>
      </c>
      <c r="C191" s="31">
        <v>1237.7</v>
      </c>
      <c r="D191" s="40">
        <v>1247</v>
      </c>
      <c r="E191" s="40">
        <v>1224</v>
      </c>
      <c r="F191" s="40">
        <v>1210.3</v>
      </c>
      <c r="G191" s="40">
        <v>1187.3</v>
      </c>
      <c r="H191" s="40">
        <v>1260.7</v>
      </c>
      <c r="I191" s="40">
        <v>1283.7</v>
      </c>
      <c r="J191" s="40">
        <v>1297.4000000000001</v>
      </c>
      <c r="K191" s="31">
        <v>1270</v>
      </c>
      <c r="L191" s="31">
        <v>1233.3</v>
      </c>
      <c r="M191" s="31">
        <v>2.41188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3488.2</v>
      </c>
      <c r="D192" s="40">
        <v>3478.0833333333335</v>
      </c>
      <c r="E192" s="40">
        <v>3446.1166666666668</v>
      </c>
      <c r="F192" s="40">
        <v>3404.0333333333333</v>
      </c>
      <c r="G192" s="40">
        <v>3372.0666666666666</v>
      </c>
      <c r="H192" s="40">
        <v>3520.166666666667</v>
      </c>
      <c r="I192" s="40">
        <v>3552.1333333333332</v>
      </c>
      <c r="J192" s="40">
        <v>3594.2166666666672</v>
      </c>
      <c r="K192" s="31">
        <v>3510.05</v>
      </c>
      <c r="L192" s="31">
        <v>3436</v>
      </c>
      <c r="M192" s="31">
        <v>12.845140000000001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837.65</v>
      </c>
      <c r="D193" s="40">
        <v>834.4</v>
      </c>
      <c r="E193" s="40">
        <v>826.65</v>
      </c>
      <c r="F193" s="40">
        <v>815.65</v>
      </c>
      <c r="G193" s="40">
        <v>807.9</v>
      </c>
      <c r="H193" s="40">
        <v>845.4</v>
      </c>
      <c r="I193" s="40">
        <v>853.15</v>
      </c>
      <c r="J193" s="40">
        <v>864.15</v>
      </c>
      <c r="K193" s="31">
        <v>842.15</v>
      </c>
      <c r="L193" s="31">
        <v>823.4</v>
      </c>
      <c r="M193" s="31">
        <v>14.11243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6591.8</v>
      </c>
      <c r="D194" s="40">
        <v>6544.8833333333341</v>
      </c>
      <c r="E194" s="40">
        <v>6450.8666666666686</v>
      </c>
      <c r="F194" s="40">
        <v>6309.9333333333343</v>
      </c>
      <c r="G194" s="40">
        <v>6215.9166666666688</v>
      </c>
      <c r="H194" s="40">
        <v>6685.8166666666684</v>
      </c>
      <c r="I194" s="40">
        <v>6779.833333333333</v>
      </c>
      <c r="J194" s="40">
        <v>6920.7666666666682</v>
      </c>
      <c r="K194" s="31">
        <v>6638.9</v>
      </c>
      <c r="L194" s="31">
        <v>6403.95</v>
      </c>
      <c r="M194" s="31">
        <v>2.8576600000000001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503.45</v>
      </c>
      <c r="D195" s="40">
        <v>507.81666666666666</v>
      </c>
      <c r="E195" s="40">
        <v>496.63333333333333</v>
      </c>
      <c r="F195" s="40">
        <v>489.81666666666666</v>
      </c>
      <c r="G195" s="40">
        <v>478.63333333333333</v>
      </c>
      <c r="H195" s="40">
        <v>514.63333333333333</v>
      </c>
      <c r="I195" s="40">
        <v>525.81666666666661</v>
      </c>
      <c r="J195" s="40">
        <v>532.63333333333333</v>
      </c>
      <c r="K195" s="31">
        <v>519</v>
      </c>
      <c r="L195" s="31">
        <v>501</v>
      </c>
      <c r="M195" s="31">
        <v>292.56213000000002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239.75</v>
      </c>
      <c r="D196" s="40">
        <v>238.86666666666667</v>
      </c>
      <c r="E196" s="40">
        <v>236.43333333333334</v>
      </c>
      <c r="F196" s="40">
        <v>233.11666666666667</v>
      </c>
      <c r="G196" s="40">
        <v>230.68333333333334</v>
      </c>
      <c r="H196" s="40">
        <v>242.18333333333334</v>
      </c>
      <c r="I196" s="40">
        <v>244.61666666666667</v>
      </c>
      <c r="J196" s="40">
        <v>247.93333333333334</v>
      </c>
      <c r="K196" s="31">
        <v>241.3</v>
      </c>
      <c r="L196" s="31">
        <v>235.55</v>
      </c>
      <c r="M196" s="31">
        <v>504.33665999999999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1299.5999999999999</v>
      </c>
      <c r="D197" s="40">
        <v>1304.1499999999999</v>
      </c>
      <c r="E197" s="40">
        <v>1283.7999999999997</v>
      </c>
      <c r="F197" s="40">
        <v>1267.9999999999998</v>
      </c>
      <c r="G197" s="40">
        <v>1247.6499999999996</v>
      </c>
      <c r="H197" s="40">
        <v>1319.9499999999998</v>
      </c>
      <c r="I197" s="40">
        <v>1340.2999999999997</v>
      </c>
      <c r="J197" s="40">
        <v>1356.1</v>
      </c>
      <c r="K197" s="31">
        <v>1324.5</v>
      </c>
      <c r="L197" s="31">
        <v>1288.3499999999999</v>
      </c>
      <c r="M197" s="31">
        <v>136.6386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1521.95</v>
      </c>
      <c r="D198" s="40">
        <v>1532.3166666666666</v>
      </c>
      <c r="E198" s="40">
        <v>1504.6333333333332</v>
      </c>
      <c r="F198" s="40">
        <v>1487.3166666666666</v>
      </c>
      <c r="G198" s="40">
        <v>1459.6333333333332</v>
      </c>
      <c r="H198" s="40">
        <v>1549.6333333333332</v>
      </c>
      <c r="I198" s="40">
        <v>1577.3166666666666</v>
      </c>
      <c r="J198" s="40">
        <v>1594.6333333333332</v>
      </c>
      <c r="K198" s="31">
        <v>1560</v>
      </c>
      <c r="L198" s="31">
        <v>1515</v>
      </c>
      <c r="M198" s="31">
        <v>30.275649999999999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1065.25</v>
      </c>
      <c r="D199" s="40">
        <v>1063.5</v>
      </c>
      <c r="E199" s="40">
        <v>1052.75</v>
      </c>
      <c r="F199" s="40">
        <v>1040.25</v>
      </c>
      <c r="G199" s="40">
        <v>1029.5</v>
      </c>
      <c r="H199" s="40">
        <v>1076</v>
      </c>
      <c r="I199" s="40">
        <v>1086.75</v>
      </c>
      <c r="J199" s="40">
        <v>1099.25</v>
      </c>
      <c r="K199" s="31">
        <v>1074.25</v>
      </c>
      <c r="L199" s="31">
        <v>1051</v>
      </c>
      <c r="M199" s="31">
        <v>2.2159399999999998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2528.1</v>
      </c>
      <c r="D200" s="40">
        <v>2515.7333333333331</v>
      </c>
      <c r="E200" s="40">
        <v>2488.6666666666661</v>
      </c>
      <c r="F200" s="40">
        <v>2449.2333333333331</v>
      </c>
      <c r="G200" s="40">
        <v>2422.1666666666661</v>
      </c>
      <c r="H200" s="40">
        <v>2555.1666666666661</v>
      </c>
      <c r="I200" s="40">
        <v>2582.2333333333327</v>
      </c>
      <c r="J200" s="40">
        <v>2621.6666666666661</v>
      </c>
      <c r="K200" s="31">
        <v>2542.8000000000002</v>
      </c>
      <c r="L200" s="31">
        <v>2476.3000000000002</v>
      </c>
      <c r="M200" s="31">
        <v>17.260100000000001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2834.6</v>
      </c>
      <c r="D201" s="40">
        <v>2847.8833333333332</v>
      </c>
      <c r="E201" s="40">
        <v>2796.9666666666662</v>
      </c>
      <c r="F201" s="40">
        <v>2759.333333333333</v>
      </c>
      <c r="G201" s="40">
        <v>2708.4166666666661</v>
      </c>
      <c r="H201" s="40">
        <v>2885.5166666666664</v>
      </c>
      <c r="I201" s="40">
        <v>2936.4333333333334</v>
      </c>
      <c r="J201" s="40">
        <v>2974.0666666666666</v>
      </c>
      <c r="K201" s="31">
        <v>2898.8</v>
      </c>
      <c r="L201" s="31">
        <v>2810.25</v>
      </c>
      <c r="M201" s="31">
        <v>3.15774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535.29999999999995</v>
      </c>
      <c r="D202" s="40">
        <v>535.5333333333333</v>
      </c>
      <c r="E202" s="40">
        <v>530.01666666666665</v>
      </c>
      <c r="F202" s="40">
        <v>524.73333333333335</v>
      </c>
      <c r="G202" s="40">
        <v>519.2166666666667</v>
      </c>
      <c r="H202" s="40">
        <v>540.81666666666661</v>
      </c>
      <c r="I202" s="40">
        <v>546.33333333333326</v>
      </c>
      <c r="J202" s="40">
        <v>551.61666666666656</v>
      </c>
      <c r="K202" s="31">
        <v>541.04999999999995</v>
      </c>
      <c r="L202" s="31">
        <v>530.25</v>
      </c>
      <c r="M202" s="31">
        <v>5.3771599999999999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1147.2</v>
      </c>
      <c r="D203" s="40">
        <v>1141.3333333333335</v>
      </c>
      <c r="E203" s="40">
        <v>1127.0166666666669</v>
      </c>
      <c r="F203" s="40">
        <v>1106.8333333333335</v>
      </c>
      <c r="G203" s="40">
        <v>1092.5166666666669</v>
      </c>
      <c r="H203" s="40">
        <v>1161.5166666666669</v>
      </c>
      <c r="I203" s="40">
        <v>1175.8333333333335</v>
      </c>
      <c r="J203" s="40">
        <v>1196.0166666666669</v>
      </c>
      <c r="K203" s="31">
        <v>1155.6500000000001</v>
      </c>
      <c r="L203" s="31">
        <v>1121.1500000000001</v>
      </c>
      <c r="M203" s="31">
        <v>9.7970699999999997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764.7</v>
      </c>
      <c r="D204" s="40">
        <v>767.7166666666667</v>
      </c>
      <c r="E204" s="40">
        <v>757.48333333333335</v>
      </c>
      <c r="F204" s="40">
        <v>750.26666666666665</v>
      </c>
      <c r="G204" s="40">
        <v>740.0333333333333</v>
      </c>
      <c r="H204" s="40">
        <v>774.93333333333339</v>
      </c>
      <c r="I204" s="40">
        <v>785.16666666666674</v>
      </c>
      <c r="J204" s="40">
        <v>792.38333333333344</v>
      </c>
      <c r="K204" s="31">
        <v>777.95</v>
      </c>
      <c r="L204" s="31">
        <v>760.5</v>
      </c>
      <c r="M204" s="31">
        <v>33.224150000000002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8050.65</v>
      </c>
      <c r="D205" s="40">
        <v>8065.833333333333</v>
      </c>
      <c r="E205" s="40">
        <v>7989.8166666666657</v>
      </c>
      <c r="F205" s="40">
        <v>7928.9833333333327</v>
      </c>
      <c r="G205" s="40">
        <v>7852.9666666666653</v>
      </c>
      <c r="H205" s="40">
        <v>8126.6666666666661</v>
      </c>
      <c r="I205" s="40">
        <v>8202.6833333333343</v>
      </c>
      <c r="J205" s="40">
        <v>8263.5166666666664</v>
      </c>
      <c r="K205" s="31">
        <v>8141.85</v>
      </c>
      <c r="L205" s="31">
        <v>8005</v>
      </c>
      <c r="M205" s="31">
        <v>1.25814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49.6</v>
      </c>
      <c r="D206" s="40">
        <v>50.366666666666674</v>
      </c>
      <c r="E206" s="40">
        <v>48.283333333333346</v>
      </c>
      <c r="F206" s="40">
        <v>46.966666666666669</v>
      </c>
      <c r="G206" s="40">
        <v>44.88333333333334</v>
      </c>
      <c r="H206" s="40">
        <v>51.683333333333351</v>
      </c>
      <c r="I206" s="40">
        <v>53.76666666666668</v>
      </c>
      <c r="J206" s="40">
        <v>55.083333333333357</v>
      </c>
      <c r="K206" s="31">
        <v>52.45</v>
      </c>
      <c r="L206" s="31">
        <v>49.05</v>
      </c>
      <c r="M206" s="31">
        <v>255.22522000000001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1714.15</v>
      </c>
      <c r="D207" s="40">
        <v>1721.1666666666667</v>
      </c>
      <c r="E207" s="40">
        <v>1694.9333333333334</v>
      </c>
      <c r="F207" s="40">
        <v>1675.7166666666667</v>
      </c>
      <c r="G207" s="40">
        <v>1649.4833333333333</v>
      </c>
      <c r="H207" s="40">
        <v>1740.3833333333334</v>
      </c>
      <c r="I207" s="40">
        <v>1766.6166666666666</v>
      </c>
      <c r="J207" s="40">
        <v>1785.8333333333335</v>
      </c>
      <c r="K207" s="31">
        <v>1747.4</v>
      </c>
      <c r="L207" s="31">
        <v>1701.95</v>
      </c>
      <c r="M207" s="31">
        <v>2.5912000000000002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950.9</v>
      </c>
      <c r="D208" s="40">
        <v>956.55000000000007</v>
      </c>
      <c r="E208" s="40">
        <v>938.10000000000014</v>
      </c>
      <c r="F208" s="40">
        <v>925.30000000000007</v>
      </c>
      <c r="G208" s="40">
        <v>906.85000000000014</v>
      </c>
      <c r="H208" s="40">
        <v>969.35000000000014</v>
      </c>
      <c r="I208" s="40">
        <v>987.80000000000018</v>
      </c>
      <c r="J208" s="40">
        <v>1000.6000000000001</v>
      </c>
      <c r="K208" s="31">
        <v>975</v>
      </c>
      <c r="L208" s="31">
        <v>943.75</v>
      </c>
      <c r="M208" s="31">
        <v>18.984829999999999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921.6</v>
      </c>
      <c r="D209" s="40">
        <v>929.7833333333333</v>
      </c>
      <c r="E209" s="40">
        <v>906.91666666666663</v>
      </c>
      <c r="F209" s="40">
        <v>892.23333333333335</v>
      </c>
      <c r="G209" s="40">
        <v>869.36666666666667</v>
      </c>
      <c r="H209" s="40">
        <v>944.46666666666658</v>
      </c>
      <c r="I209" s="40">
        <v>967.33333333333337</v>
      </c>
      <c r="J209" s="40">
        <v>982.01666666666654</v>
      </c>
      <c r="K209" s="31">
        <v>952.65</v>
      </c>
      <c r="L209" s="31">
        <v>915.1</v>
      </c>
      <c r="M209" s="31">
        <v>3.1419199999999998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323.85000000000002</v>
      </c>
      <c r="D210" s="40">
        <v>322.61666666666667</v>
      </c>
      <c r="E210" s="40">
        <v>318.33333333333337</v>
      </c>
      <c r="F210" s="40">
        <v>312.81666666666672</v>
      </c>
      <c r="G210" s="40">
        <v>308.53333333333342</v>
      </c>
      <c r="H210" s="40">
        <v>328.13333333333333</v>
      </c>
      <c r="I210" s="40">
        <v>332.41666666666663</v>
      </c>
      <c r="J210" s="40">
        <v>337.93333333333328</v>
      </c>
      <c r="K210" s="31">
        <v>326.89999999999998</v>
      </c>
      <c r="L210" s="31">
        <v>317.10000000000002</v>
      </c>
      <c r="M210" s="31">
        <v>159.63978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9.85</v>
      </c>
      <c r="D211" s="40">
        <v>10.033333333333333</v>
      </c>
      <c r="E211" s="40">
        <v>9.6166666666666671</v>
      </c>
      <c r="F211" s="40">
        <v>9.3833333333333346</v>
      </c>
      <c r="G211" s="40">
        <v>8.9666666666666686</v>
      </c>
      <c r="H211" s="40">
        <v>10.266666666666666</v>
      </c>
      <c r="I211" s="40">
        <v>10.683333333333334</v>
      </c>
      <c r="J211" s="40">
        <v>10.916666666666664</v>
      </c>
      <c r="K211" s="31">
        <v>10.45</v>
      </c>
      <c r="L211" s="31">
        <v>9.8000000000000007</v>
      </c>
      <c r="M211" s="31">
        <v>1956.9204400000001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1248.9000000000001</v>
      </c>
      <c r="D212" s="40">
        <v>1250.1333333333334</v>
      </c>
      <c r="E212" s="40">
        <v>1234.2666666666669</v>
      </c>
      <c r="F212" s="40">
        <v>1219.6333333333334</v>
      </c>
      <c r="G212" s="40">
        <v>1203.7666666666669</v>
      </c>
      <c r="H212" s="40">
        <v>1264.7666666666669</v>
      </c>
      <c r="I212" s="40">
        <v>1280.6333333333332</v>
      </c>
      <c r="J212" s="40">
        <v>1295.2666666666669</v>
      </c>
      <c r="K212" s="31">
        <v>1266</v>
      </c>
      <c r="L212" s="31">
        <v>1235.5</v>
      </c>
      <c r="M212" s="31">
        <v>5.7947600000000001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2317.0500000000002</v>
      </c>
      <c r="D213" s="40">
        <v>2298.75</v>
      </c>
      <c r="E213" s="40">
        <v>2268.5</v>
      </c>
      <c r="F213" s="40">
        <v>2219.9499999999998</v>
      </c>
      <c r="G213" s="40">
        <v>2189.6999999999998</v>
      </c>
      <c r="H213" s="40">
        <v>2347.3000000000002</v>
      </c>
      <c r="I213" s="40">
        <v>2377.5500000000002</v>
      </c>
      <c r="J213" s="40">
        <v>2426.1000000000004</v>
      </c>
      <c r="K213" s="31">
        <v>2329</v>
      </c>
      <c r="L213" s="31">
        <v>2250.1999999999998</v>
      </c>
      <c r="M213" s="31">
        <v>2.2774700000000001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641.79999999999995</v>
      </c>
      <c r="D214" s="40">
        <v>642.7833333333333</v>
      </c>
      <c r="E214" s="40">
        <v>635.81666666666661</v>
      </c>
      <c r="F214" s="40">
        <v>629.83333333333326</v>
      </c>
      <c r="G214" s="40">
        <v>622.86666666666656</v>
      </c>
      <c r="H214" s="40">
        <v>648.76666666666665</v>
      </c>
      <c r="I214" s="40">
        <v>655.73333333333335</v>
      </c>
      <c r="J214" s="40">
        <v>661.7166666666667</v>
      </c>
      <c r="K214" s="40">
        <v>649.75</v>
      </c>
      <c r="L214" s="40">
        <v>636.79999999999995</v>
      </c>
      <c r="M214" s="40">
        <v>60.338979999999999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13.25</v>
      </c>
      <c r="D215" s="40">
        <v>13.35</v>
      </c>
      <c r="E215" s="40">
        <v>13.1</v>
      </c>
      <c r="F215" s="40">
        <v>12.95</v>
      </c>
      <c r="G215" s="40">
        <v>12.7</v>
      </c>
      <c r="H215" s="40">
        <v>13.5</v>
      </c>
      <c r="I215" s="40">
        <v>13.75</v>
      </c>
      <c r="J215" s="40">
        <v>13.9</v>
      </c>
      <c r="K215" s="40">
        <v>13.6</v>
      </c>
      <c r="L215" s="40">
        <v>13.2</v>
      </c>
      <c r="M215" s="40">
        <v>1224.52763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314.05</v>
      </c>
      <c r="D216" s="40">
        <v>315.58333333333337</v>
      </c>
      <c r="E216" s="40">
        <v>308.56666666666672</v>
      </c>
      <c r="F216" s="40">
        <v>303.08333333333337</v>
      </c>
      <c r="G216" s="40">
        <v>296.06666666666672</v>
      </c>
      <c r="H216" s="40">
        <v>321.06666666666672</v>
      </c>
      <c r="I216" s="40">
        <v>328.08333333333337</v>
      </c>
      <c r="J216" s="40">
        <v>333.56666666666672</v>
      </c>
      <c r="K216" s="40">
        <v>322.60000000000002</v>
      </c>
      <c r="L216" s="40">
        <v>310.10000000000002</v>
      </c>
      <c r="M216" s="40">
        <v>100.61766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9"/>
  <sheetViews>
    <sheetView zoomScale="85" zoomScaleNormal="85" workbookViewId="0">
      <pane ySplit="10" topLeftCell="A11" activePane="bottomLeft" state="frozen"/>
      <selection pane="bottomLeft" activeCell="C298" sqref="C29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22"/>
      <c r="B1" s="523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44512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15" t="s">
        <v>16</v>
      </c>
      <c r="B9" s="517" t="s">
        <v>18</v>
      </c>
      <c r="C9" s="521" t="s">
        <v>20</v>
      </c>
      <c r="D9" s="521" t="s">
        <v>21</v>
      </c>
      <c r="E9" s="512" t="s">
        <v>22</v>
      </c>
      <c r="F9" s="513"/>
      <c r="G9" s="514"/>
      <c r="H9" s="512" t="s">
        <v>23</v>
      </c>
      <c r="I9" s="513"/>
      <c r="J9" s="514"/>
      <c r="K9" s="26"/>
      <c r="L9" s="27"/>
      <c r="M9" s="53"/>
      <c r="N9" s="1"/>
      <c r="O9" s="1"/>
    </row>
    <row r="10" spans="1:15" ht="42.75" customHeight="1">
      <c r="A10" s="519"/>
      <c r="B10" s="520"/>
      <c r="C10" s="520"/>
      <c r="D10" s="52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26992.25</v>
      </c>
      <c r="D11" s="40">
        <v>27013.783333333336</v>
      </c>
      <c r="E11" s="40">
        <v>26542.666666666672</v>
      </c>
      <c r="F11" s="40">
        <v>26093.083333333336</v>
      </c>
      <c r="G11" s="40">
        <v>25621.966666666671</v>
      </c>
      <c r="H11" s="40">
        <v>27463.366666666672</v>
      </c>
      <c r="I11" s="40">
        <v>27934.483333333334</v>
      </c>
      <c r="J11" s="40">
        <v>28384.066666666673</v>
      </c>
      <c r="K11" s="31">
        <v>27484.9</v>
      </c>
      <c r="L11" s="31">
        <v>26564.2</v>
      </c>
      <c r="M11" s="31">
        <v>2.4309999999999998E-2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552.9</v>
      </c>
      <c r="D12" s="40">
        <v>555.56666666666661</v>
      </c>
      <c r="E12" s="40">
        <v>547.33333333333326</v>
      </c>
      <c r="F12" s="40">
        <v>541.76666666666665</v>
      </c>
      <c r="G12" s="40">
        <v>533.5333333333333</v>
      </c>
      <c r="H12" s="40">
        <v>561.13333333333321</v>
      </c>
      <c r="I12" s="40">
        <v>569.36666666666656</v>
      </c>
      <c r="J12" s="40">
        <v>574.93333333333317</v>
      </c>
      <c r="K12" s="31">
        <v>563.79999999999995</v>
      </c>
      <c r="L12" s="31">
        <v>550</v>
      </c>
      <c r="M12" s="31">
        <v>2.1132900000000001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939.9</v>
      </c>
      <c r="D13" s="40">
        <v>941.54999999999984</v>
      </c>
      <c r="E13" s="40">
        <v>921.64999999999964</v>
      </c>
      <c r="F13" s="40">
        <v>903.39999999999975</v>
      </c>
      <c r="G13" s="40">
        <v>883.49999999999955</v>
      </c>
      <c r="H13" s="40">
        <v>959.79999999999973</v>
      </c>
      <c r="I13" s="40">
        <v>979.7</v>
      </c>
      <c r="J13" s="40">
        <v>997.94999999999982</v>
      </c>
      <c r="K13" s="31">
        <v>961.45</v>
      </c>
      <c r="L13" s="31">
        <v>923.3</v>
      </c>
      <c r="M13" s="31">
        <v>11.4955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2770.45</v>
      </c>
      <c r="D14" s="40">
        <v>2755.75</v>
      </c>
      <c r="E14" s="40">
        <v>2731.5</v>
      </c>
      <c r="F14" s="40">
        <v>2692.55</v>
      </c>
      <c r="G14" s="40">
        <v>2668.3</v>
      </c>
      <c r="H14" s="40">
        <v>2794.7</v>
      </c>
      <c r="I14" s="40">
        <v>2818.95</v>
      </c>
      <c r="J14" s="40">
        <v>2857.8999999999996</v>
      </c>
      <c r="K14" s="31">
        <v>2780</v>
      </c>
      <c r="L14" s="31">
        <v>2716.8</v>
      </c>
      <c r="M14" s="31">
        <v>0.28033000000000002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2172.3000000000002</v>
      </c>
      <c r="D15" s="40">
        <v>2169.8166666666671</v>
      </c>
      <c r="E15" s="40">
        <v>2134.6333333333341</v>
      </c>
      <c r="F15" s="40">
        <v>2096.9666666666672</v>
      </c>
      <c r="G15" s="40">
        <v>2061.7833333333342</v>
      </c>
      <c r="H15" s="40">
        <v>2207.483333333334</v>
      </c>
      <c r="I15" s="40">
        <v>2242.6666666666674</v>
      </c>
      <c r="J15" s="40">
        <v>2280.3333333333339</v>
      </c>
      <c r="K15" s="31">
        <v>2205</v>
      </c>
      <c r="L15" s="31">
        <v>2132.15</v>
      </c>
      <c r="M15" s="31">
        <v>1.2330399999999999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19990.45</v>
      </c>
      <c r="D16" s="40">
        <v>19998.5</v>
      </c>
      <c r="E16" s="40">
        <v>19897</v>
      </c>
      <c r="F16" s="40">
        <v>19803.55</v>
      </c>
      <c r="G16" s="40">
        <v>19702.05</v>
      </c>
      <c r="H16" s="40">
        <v>20091.95</v>
      </c>
      <c r="I16" s="40">
        <v>20193.45</v>
      </c>
      <c r="J16" s="40">
        <v>20286.900000000001</v>
      </c>
      <c r="K16" s="31">
        <v>20100</v>
      </c>
      <c r="L16" s="31">
        <v>19905.05</v>
      </c>
      <c r="M16" s="31">
        <v>0.18104999999999999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108.25</v>
      </c>
      <c r="D17" s="40">
        <v>109.26666666666667</v>
      </c>
      <c r="E17" s="40">
        <v>106.68333333333334</v>
      </c>
      <c r="F17" s="40">
        <v>105.11666666666667</v>
      </c>
      <c r="G17" s="40">
        <v>102.53333333333335</v>
      </c>
      <c r="H17" s="40">
        <v>110.83333333333333</v>
      </c>
      <c r="I17" s="40">
        <v>113.41666666666667</v>
      </c>
      <c r="J17" s="40">
        <v>114.98333333333332</v>
      </c>
      <c r="K17" s="31">
        <v>111.85</v>
      </c>
      <c r="L17" s="31">
        <v>107.7</v>
      </c>
      <c r="M17" s="31">
        <v>22.86469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300.45</v>
      </c>
      <c r="D18" s="40">
        <v>301.98333333333335</v>
      </c>
      <c r="E18" s="40">
        <v>296.51666666666671</v>
      </c>
      <c r="F18" s="40">
        <v>292.58333333333337</v>
      </c>
      <c r="G18" s="40">
        <v>287.11666666666673</v>
      </c>
      <c r="H18" s="40">
        <v>305.91666666666669</v>
      </c>
      <c r="I18" s="40">
        <v>311.38333333333338</v>
      </c>
      <c r="J18" s="40">
        <v>315.31666666666666</v>
      </c>
      <c r="K18" s="31">
        <v>307.45</v>
      </c>
      <c r="L18" s="31">
        <v>298.05</v>
      </c>
      <c r="M18" s="31">
        <v>29.91405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2558.1999999999998</v>
      </c>
      <c r="D19" s="40">
        <v>2549.3333333333335</v>
      </c>
      <c r="E19" s="40">
        <v>2533.8666666666668</v>
      </c>
      <c r="F19" s="40">
        <v>2509.5333333333333</v>
      </c>
      <c r="G19" s="40">
        <v>2494.0666666666666</v>
      </c>
      <c r="H19" s="40">
        <v>2573.666666666667</v>
      </c>
      <c r="I19" s="40">
        <v>2589.1333333333332</v>
      </c>
      <c r="J19" s="40">
        <v>2613.4666666666672</v>
      </c>
      <c r="K19" s="31">
        <v>2564.8000000000002</v>
      </c>
      <c r="L19" s="31">
        <v>2525</v>
      </c>
      <c r="M19" s="31">
        <v>2.98854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1664.9</v>
      </c>
      <c r="D20" s="40">
        <v>1669.9166666666667</v>
      </c>
      <c r="E20" s="40">
        <v>1635.8333333333335</v>
      </c>
      <c r="F20" s="40">
        <v>1606.7666666666667</v>
      </c>
      <c r="G20" s="40">
        <v>1572.6833333333334</v>
      </c>
      <c r="H20" s="40">
        <v>1698.9833333333336</v>
      </c>
      <c r="I20" s="40">
        <v>1733.0666666666671</v>
      </c>
      <c r="J20" s="40">
        <v>1762.1333333333337</v>
      </c>
      <c r="K20" s="31">
        <v>1704</v>
      </c>
      <c r="L20" s="31">
        <v>1640.85</v>
      </c>
      <c r="M20" s="31">
        <v>44.707090000000001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1230.8</v>
      </c>
      <c r="D21" s="40">
        <v>1230.1000000000001</v>
      </c>
      <c r="E21" s="40">
        <v>1212.2000000000003</v>
      </c>
      <c r="F21" s="40">
        <v>1193.6000000000001</v>
      </c>
      <c r="G21" s="40">
        <v>1175.7000000000003</v>
      </c>
      <c r="H21" s="40">
        <v>1248.7000000000003</v>
      </c>
      <c r="I21" s="40">
        <v>1266.6000000000004</v>
      </c>
      <c r="J21" s="40">
        <v>1285.2000000000003</v>
      </c>
      <c r="K21" s="31">
        <v>1248</v>
      </c>
      <c r="L21" s="31">
        <v>1211.5</v>
      </c>
      <c r="M21" s="31">
        <v>15.36247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735.1</v>
      </c>
      <c r="D22" s="40">
        <v>735.05000000000007</v>
      </c>
      <c r="E22" s="40">
        <v>728.55000000000018</v>
      </c>
      <c r="F22" s="40">
        <v>722.00000000000011</v>
      </c>
      <c r="G22" s="40">
        <v>715.50000000000023</v>
      </c>
      <c r="H22" s="40">
        <v>741.60000000000014</v>
      </c>
      <c r="I22" s="40">
        <v>748.09999999999991</v>
      </c>
      <c r="J22" s="40">
        <v>754.65000000000009</v>
      </c>
      <c r="K22" s="31">
        <v>741.55</v>
      </c>
      <c r="L22" s="31">
        <v>728.5</v>
      </c>
      <c r="M22" s="31">
        <v>23.258099999999999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1893.7</v>
      </c>
      <c r="D23" s="40">
        <v>1891.9166666666667</v>
      </c>
      <c r="E23" s="40">
        <v>1841.8333333333335</v>
      </c>
      <c r="F23" s="40">
        <v>1789.9666666666667</v>
      </c>
      <c r="G23" s="40">
        <v>1739.8833333333334</v>
      </c>
      <c r="H23" s="40">
        <v>1943.7833333333335</v>
      </c>
      <c r="I23" s="40">
        <v>1993.866666666667</v>
      </c>
      <c r="J23" s="40">
        <v>2045.7333333333336</v>
      </c>
      <c r="K23" s="31">
        <v>1942</v>
      </c>
      <c r="L23" s="31">
        <v>1840.05</v>
      </c>
      <c r="M23" s="31">
        <v>1.09785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356.9</v>
      </c>
      <c r="D24" s="40">
        <v>358.5333333333333</v>
      </c>
      <c r="E24" s="40">
        <v>354.06666666666661</v>
      </c>
      <c r="F24" s="40">
        <v>351.23333333333329</v>
      </c>
      <c r="G24" s="40">
        <v>346.76666666666659</v>
      </c>
      <c r="H24" s="40">
        <v>361.36666666666662</v>
      </c>
      <c r="I24" s="40">
        <v>365.83333333333331</v>
      </c>
      <c r="J24" s="40">
        <v>368.66666666666663</v>
      </c>
      <c r="K24" s="31">
        <v>363</v>
      </c>
      <c r="L24" s="31">
        <v>355.7</v>
      </c>
      <c r="M24" s="31">
        <v>0.65649000000000002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207.5</v>
      </c>
      <c r="D25" s="40">
        <v>208.53333333333333</v>
      </c>
      <c r="E25" s="40">
        <v>205.21666666666667</v>
      </c>
      <c r="F25" s="40">
        <v>202.93333333333334</v>
      </c>
      <c r="G25" s="40">
        <v>199.61666666666667</v>
      </c>
      <c r="H25" s="40">
        <v>210.81666666666666</v>
      </c>
      <c r="I25" s="40">
        <v>214.13333333333333</v>
      </c>
      <c r="J25" s="40">
        <v>216.41666666666666</v>
      </c>
      <c r="K25" s="31">
        <v>211.85</v>
      </c>
      <c r="L25" s="31">
        <v>206.25</v>
      </c>
      <c r="M25" s="31">
        <v>19.815919999999998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1145.25</v>
      </c>
      <c r="D26" s="40">
        <v>1150.3999999999999</v>
      </c>
      <c r="E26" s="40">
        <v>1119.8499999999997</v>
      </c>
      <c r="F26" s="40">
        <v>1094.4499999999998</v>
      </c>
      <c r="G26" s="40">
        <v>1063.8999999999996</v>
      </c>
      <c r="H26" s="40">
        <v>1175.7999999999997</v>
      </c>
      <c r="I26" s="40">
        <v>1206.3499999999999</v>
      </c>
      <c r="J26" s="40">
        <v>1231.7499999999998</v>
      </c>
      <c r="K26" s="31">
        <v>1180.95</v>
      </c>
      <c r="L26" s="31">
        <v>1125</v>
      </c>
      <c r="M26" s="31">
        <v>9.0085999999999995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1897.75</v>
      </c>
      <c r="D27" s="40">
        <v>1891.0666666666666</v>
      </c>
      <c r="E27" s="40">
        <v>1881.6833333333332</v>
      </c>
      <c r="F27" s="40">
        <v>1865.6166666666666</v>
      </c>
      <c r="G27" s="40">
        <v>1856.2333333333331</v>
      </c>
      <c r="H27" s="40">
        <v>1907.1333333333332</v>
      </c>
      <c r="I27" s="40">
        <v>1916.5166666666664</v>
      </c>
      <c r="J27" s="40">
        <v>1932.5833333333333</v>
      </c>
      <c r="K27" s="31">
        <v>1900.45</v>
      </c>
      <c r="L27" s="31">
        <v>1875</v>
      </c>
      <c r="M27" s="31">
        <v>0.23039999999999999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2150.4499999999998</v>
      </c>
      <c r="D28" s="40">
        <v>2158.5166666666664</v>
      </c>
      <c r="E28" s="40">
        <v>2122.0333333333328</v>
      </c>
      <c r="F28" s="40">
        <v>2093.6166666666663</v>
      </c>
      <c r="G28" s="40">
        <v>2057.1333333333328</v>
      </c>
      <c r="H28" s="40">
        <v>2186.9333333333329</v>
      </c>
      <c r="I28" s="40">
        <v>2223.4166666666665</v>
      </c>
      <c r="J28" s="40">
        <v>2251.833333333333</v>
      </c>
      <c r="K28" s="31">
        <v>2195</v>
      </c>
      <c r="L28" s="31">
        <v>2130.1</v>
      </c>
      <c r="M28" s="31">
        <v>0.75053999999999998</v>
      </c>
      <c r="N28" s="1"/>
      <c r="O28" s="1"/>
    </row>
    <row r="29" spans="1:15" ht="12.75" customHeight="1">
      <c r="A29" s="31">
        <v>19</v>
      </c>
      <c r="B29" s="31" t="s">
        <v>300</v>
      </c>
      <c r="C29" s="31">
        <v>112.8</v>
      </c>
      <c r="D29" s="40">
        <v>111.65000000000002</v>
      </c>
      <c r="E29" s="40">
        <v>109.30000000000004</v>
      </c>
      <c r="F29" s="40">
        <v>105.80000000000003</v>
      </c>
      <c r="G29" s="40">
        <v>103.45000000000005</v>
      </c>
      <c r="H29" s="40">
        <v>115.15000000000003</v>
      </c>
      <c r="I29" s="40">
        <v>117.50000000000003</v>
      </c>
      <c r="J29" s="40">
        <v>121.00000000000003</v>
      </c>
      <c r="K29" s="31">
        <v>114</v>
      </c>
      <c r="L29" s="31">
        <v>108.15</v>
      </c>
      <c r="M29" s="31">
        <v>5.4164099999999999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3530.2</v>
      </c>
      <c r="D30" s="40">
        <v>3528.2333333333336</v>
      </c>
      <c r="E30" s="40">
        <v>3489.2666666666673</v>
      </c>
      <c r="F30" s="40">
        <v>3448.3333333333339</v>
      </c>
      <c r="G30" s="40">
        <v>3409.3666666666677</v>
      </c>
      <c r="H30" s="40">
        <v>3569.166666666667</v>
      </c>
      <c r="I30" s="40">
        <v>3608.1333333333332</v>
      </c>
      <c r="J30" s="40">
        <v>3649.0666666666666</v>
      </c>
      <c r="K30" s="31">
        <v>3567.2</v>
      </c>
      <c r="L30" s="31">
        <v>3487.3</v>
      </c>
      <c r="M30" s="31">
        <v>0.75739999999999996</v>
      </c>
      <c r="N30" s="1"/>
      <c r="O30" s="1"/>
    </row>
    <row r="31" spans="1:15" ht="12.75" customHeight="1">
      <c r="A31" s="31">
        <v>21</v>
      </c>
      <c r="B31" s="31" t="s">
        <v>301</v>
      </c>
      <c r="C31" s="31">
        <v>3269.45</v>
      </c>
      <c r="D31" s="40">
        <v>3300</v>
      </c>
      <c r="E31" s="40">
        <v>3235.45</v>
      </c>
      <c r="F31" s="40">
        <v>3201.45</v>
      </c>
      <c r="G31" s="40">
        <v>3136.8999999999996</v>
      </c>
      <c r="H31" s="40">
        <v>3334</v>
      </c>
      <c r="I31" s="40">
        <v>3398.55</v>
      </c>
      <c r="J31" s="40">
        <v>3432.55</v>
      </c>
      <c r="K31" s="31">
        <v>3364.55</v>
      </c>
      <c r="L31" s="31">
        <v>3266</v>
      </c>
      <c r="M31" s="31">
        <v>0.56742999999999999</v>
      </c>
      <c r="N31" s="1"/>
      <c r="O31" s="1"/>
    </row>
    <row r="32" spans="1:15" ht="12.75" customHeight="1">
      <c r="A32" s="31">
        <v>22</v>
      </c>
      <c r="B32" s="31" t="s">
        <v>302</v>
      </c>
      <c r="C32" s="31">
        <v>22.55</v>
      </c>
      <c r="D32" s="40">
        <v>22.566666666666666</v>
      </c>
      <c r="E32" s="40">
        <v>22.283333333333331</v>
      </c>
      <c r="F32" s="40">
        <v>22.016666666666666</v>
      </c>
      <c r="G32" s="40">
        <v>21.733333333333331</v>
      </c>
      <c r="H32" s="40">
        <v>22.833333333333332</v>
      </c>
      <c r="I32" s="40">
        <v>23.116666666666671</v>
      </c>
      <c r="J32" s="40">
        <v>23.383333333333333</v>
      </c>
      <c r="K32" s="31">
        <v>22.85</v>
      </c>
      <c r="L32" s="31">
        <v>22.3</v>
      </c>
      <c r="M32" s="31">
        <v>39.459650000000003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698.05</v>
      </c>
      <c r="D33" s="40">
        <v>699.7166666666667</v>
      </c>
      <c r="E33" s="40">
        <v>692.48333333333335</v>
      </c>
      <c r="F33" s="40">
        <v>686.91666666666663</v>
      </c>
      <c r="G33" s="40">
        <v>679.68333333333328</v>
      </c>
      <c r="H33" s="40">
        <v>705.28333333333342</v>
      </c>
      <c r="I33" s="40">
        <v>712.51666666666677</v>
      </c>
      <c r="J33" s="40">
        <v>718.08333333333348</v>
      </c>
      <c r="K33" s="31">
        <v>706.95</v>
      </c>
      <c r="L33" s="31">
        <v>694.15</v>
      </c>
      <c r="M33" s="31">
        <v>5.7367699999999999</v>
      </c>
      <c r="N33" s="1"/>
      <c r="O33" s="1"/>
    </row>
    <row r="34" spans="1:15" ht="12.75" customHeight="1">
      <c r="A34" s="31">
        <v>24</v>
      </c>
      <c r="B34" s="31" t="s">
        <v>303</v>
      </c>
      <c r="C34" s="31">
        <v>3378.3</v>
      </c>
      <c r="D34" s="40">
        <v>3397.7666666666664</v>
      </c>
      <c r="E34" s="40">
        <v>3344.5333333333328</v>
      </c>
      <c r="F34" s="40">
        <v>3310.7666666666664</v>
      </c>
      <c r="G34" s="40">
        <v>3257.5333333333328</v>
      </c>
      <c r="H34" s="40">
        <v>3431.5333333333328</v>
      </c>
      <c r="I34" s="40">
        <v>3484.7666666666664</v>
      </c>
      <c r="J34" s="40">
        <v>3518.5333333333328</v>
      </c>
      <c r="K34" s="31">
        <v>3451</v>
      </c>
      <c r="L34" s="31">
        <v>3364</v>
      </c>
      <c r="M34" s="31">
        <v>0.30195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421.2</v>
      </c>
      <c r="D35" s="40">
        <v>421.60000000000008</v>
      </c>
      <c r="E35" s="40">
        <v>416.45000000000016</v>
      </c>
      <c r="F35" s="40">
        <v>411.7000000000001</v>
      </c>
      <c r="G35" s="40">
        <v>406.55000000000018</v>
      </c>
      <c r="H35" s="40">
        <v>426.35000000000014</v>
      </c>
      <c r="I35" s="40">
        <v>431.50000000000011</v>
      </c>
      <c r="J35" s="40">
        <v>436.25000000000011</v>
      </c>
      <c r="K35" s="31">
        <v>426.75</v>
      </c>
      <c r="L35" s="31">
        <v>416.85</v>
      </c>
      <c r="M35" s="31">
        <v>16.53866</v>
      </c>
      <c r="N35" s="1"/>
      <c r="O35" s="1"/>
    </row>
    <row r="36" spans="1:15" ht="12.75" customHeight="1">
      <c r="A36" s="31">
        <v>26</v>
      </c>
      <c r="B36" s="31" t="s">
        <v>820</v>
      </c>
      <c r="C36" s="31">
        <v>826.15</v>
      </c>
      <c r="D36" s="40">
        <v>828.75</v>
      </c>
      <c r="E36" s="40">
        <v>818.5</v>
      </c>
      <c r="F36" s="40">
        <v>810.85</v>
      </c>
      <c r="G36" s="40">
        <v>800.6</v>
      </c>
      <c r="H36" s="40">
        <v>836.4</v>
      </c>
      <c r="I36" s="40">
        <v>846.65</v>
      </c>
      <c r="J36" s="40">
        <v>854.3</v>
      </c>
      <c r="K36" s="31">
        <v>839</v>
      </c>
      <c r="L36" s="31">
        <v>821.1</v>
      </c>
      <c r="M36" s="31">
        <v>0.63390999999999997</v>
      </c>
      <c r="N36" s="1"/>
      <c r="O36" s="1"/>
    </row>
    <row r="37" spans="1:15" ht="12.75" customHeight="1">
      <c r="A37" s="31">
        <v>27</v>
      </c>
      <c r="B37" s="31" t="s">
        <v>293</v>
      </c>
      <c r="C37" s="31">
        <v>901.8</v>
      </c>
      <c r="D37" s="40">
        <v>904.31666666666661</v>
      </c>
      <c r="E37" s="40">
        <v>888.63333333333321</v>
      </c>
      <c r="F37" s="40">
        <v>875.46666666666658</v>
      </c>
      <c r="G37" s="40">
        <v>859.78333333333319</v>
      </c>
      <c r="H37" s="40">
        <v>917.48333333333323</v>
      </c>
      <c r="I37" s="40">
        <v>933.16666666666663</v>
      </c>
      <c r="J37" s="40">
        <v>946.33333333333326</v>
      </c>
      <c r="K37" s="31">
        <v>920</v>
      </c>
      <c r="L37" s="31">
        <v>891.15</v>
      </c>
      <c r="M37" s="31">
        <v>73.182029999999997</v>
      </c>
      <c r="N37" s="1"/>
      <c r="O37" s="1"/>
    </row>
    <row r="38" spans="1:15" ht="12.75" customHeight="1">
      <c r="A38" s="31">
        <v>28</v>
      </c>
      <c r="B38" s="31" t="s">
        <v>52</v>
      </c>
      <c r="C38" s="31">
        <v>769.3</v>
      </c>
      <c r="D38" s="40">
        <v>769.43333333333339</v>
      </c>
      <c r="E38" s="40">
        <v>755.86666666666679</v>
      </c>
      <c r="F38" s="40">
        <v>742.43333333333339</v>
      </c>
      <c r="G38" s="40">
        <v>728.86666666666679</v>
      </c>
      <c r="H38" s="40">
        <v>782.86666666666679</v>
      </c>
      <c r="I38" s="40">
        <v>796.43333333333339</v>
      </c>
      <c r="J38" s="40">
        <v>809.86666666666679</v>
      </c>
      <c r="K38" s="31">
        <v>783</v>
      </c>
      <c r="L38" s="31">
        <v>756</v>
      </c>
      <c r="M38" s="31">
        <v>17.710699999999999</v>
      </c>
      <c r="N38" s="1"/>
      <c r="O38" s="1"/>
    </row>
    <row r="39" spans="1:15" ht="12.75" customHeight="1">
      <c r="A39" s="31">
        <v>29</v>
      </c>
      <c r="B39" s="31" t="s">
        <v>53</v>
      </c>
      <c r="C39" s="31">
        <v>4567.25</v>
      </c>
      <c r="D39" s="40">
        <v>4607.4666666666672</v>
      </c>
      <c r="E39" s="40">
        <v>4486.8333333333339</v>
      </c>
      <c r="F39" s="40">
        <v>4406.416666666667</v>
      </c>
      <c r="G39" s="40">
        <v>4285.7833333333338</v>
      </c>
      <c r="H39" s="40">
        <v>4687.8833333333341</v>
      </c>
      <c r="I39" s="40">
        <v>4808.5166666666673</v>
      </c>
      <c r="J39" s="40">
        <v>4888.9333333333343</v>
      </c>
      <c r="K39" s="31">
        <v>4728.1000000000004</v>
      </c>
      <c r="L39" s="31">
        <v>4527.05</v>
      </c>
      <c r="M39" s="31">
        <v>11.101229999999999</v>
      </c>
      <c r="N39" s="1"/>
      <c r="O39" s="1"/>
    </row>
    <row r="40" spans="1:15" ht="12.75" customHeight="1">
      <c r="A40" s="31">
        <v>30</v>
      </c>
      <c r="B40" s="31" t="s">
        <v>54</v>
      </c>
      <c r="C40" s="31">
        <v>232</v>
      </c>
      <c r="D40" s="40">
        <v>232.6</v>
      </c>
      <c r="E40" s="40">
        <v>228.95</v>
      </c>
      <c r="F40" s="40">
        <v>225.9</v>
      </c>
      <c r="G40" s="40">
        <v>222.25</v>
      </c>
      <c r="H40" s="40">
        <v>235.64999999999998</v>
      </c>
      <c r="I40" s="40">
        <v>239.3</v>
      </c>
      <c r="J40" s="40">
        <v>242.34999999999997</v>
      </c>
      <c r="K40" s="31">
        <v>236.25</v>
      </c>
      <c r="L40" s="31">
        <v>229.55</v>
      </c>
      <c r="M40" s="31">
        <v>30.58586</v>
      </c>
      <c r="N40" s="1"/>
      <c r="O40" s="1"/>
    </row>
    <row r="41" spans="1:15" ht="12.75" customHeight="1">
      <c r="A41" s="31">
        <v>31</v>
      </c>
      <c r="B41" s="31" t="s">
        <v>304</v>
      </c>
      <c r="C41" s="31">
        <v>417.05</v>
      </c>
      <c r="D41" s="40">
        <v>420.09999999999997</v>
      </c>
      <c r="E41" s="40">
        <v>411.94999999999993</v>
      </c>
      <c r="F41" s="40">
        <v>406.84999999999997</v>
      </c>
      <c r="G41" s="40">
        <v>398.69999999999993</v>
      </c>
      <c r="H41" s="40">
        <v>425.19999999999993</v>
      </c>
      <c r="I41" s="40">
        <v>433.34999999999991</v>
      </c>
      <c r="J41" s="40">
        <v>438.44999999999993</v>
      </c>
      <c r="K41" s="31">
        <v>428.25</v>
      </c>
      <c r="L41" s="31">
        <v>415</v>
      </c>
      <c r="M41" s="31">
        <v>0.76219999999999999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110.25</v>
      </c>
      <c r="D42" s="40">
        <v>110.48333333333333</v>
      </c>
      <c r="E42" s="40">
        <v>109.26666666666667</v>
      </c>
      <c r="F42" s="40">
        <v>108.28333333333333</v>
      </c>
      <c r="G42" s="40">
        <v>107.06666666666666</v>
      </c>
      <c r="H42" s="40">
        <v>111.46666666666667</v>
      </c>
      <c r="I42" s="40">
        <v>112.68333333333334</v>
      </c>
      <c r="J42" s="40">
        <v>113.66666666666667</v>
      </c>
      <c r="K42" s="31">
        <v>111.7</v>
      </c>
      <c r="L42" s="31">
        <v>109.5</v>
      </c>
      <c r="M42" s="31">
        <v>6.3573899999999997</v>
      </c>
      <c r="N42" s="1"/>
      <c r="O42" s="1"/>
    </row>
    <row r="43" spans="1:15" ht="12.75" customHeight="1">
      <c r="A43" s="31">
        <v>33</v>
      </c>
      <c r="B43" s="31" t="s">
        <v>55</v>
      </c>
      <c r="C43" s="31">
        <v>146.4</v>
      </c>
      <c r="D43" s="40">
        <v>146.65</v>
      </c>
      <c r="E43" s="40">
        <v>144.05000000000001</v>
      </c>
      <c r="F43" s="40">
        <v>141.70000000000002</v>
      </c>
      <c r="G43" s="40">
        <v>139.10000000000002</v>
      </c>
      <c r="H43" s="40">
        <v>149</v>
      </c>
      <c r="I43" s="40">
        <v>151.59999999999997</v>
      </c>
      <c r="J43" s="40">
        <v>153.94999999999999</v>
      </c>
      <c r="K43" s="31">
        <v>149.25</v>
      </c>
      <c r="L43" s="31">
        <v>144.30000000000001</v>
      </c>
      <c r="M43" s="31">
        <v>100.95568</v>
      </c>
      <c r="N43" s="1"/>
      <c r="O43" s="1"/>
    </row>
    <row r="44" spans="1:15" ht="12.75" customHeight="1">
      <c r="A44" s="31">
        <v>34</v>
      </c>
      <c r="B44" s="31" t="s">
        <v>57</v>
      </c>
      <c r="C44" s="31">
        <v>3063.5</v>
      </c>
      <c r="D44" s="40">
        <v>3074.0499999999997</v>
      </c>
      <c r="E44" s="40">
        <v>3041.4499999999994</v>
      </c>
      <c r="F44" s="40">
        <v>3019.3999999999996</v>
      </c>
      <c r="G44" s="40">
        <v>2986.7999999999993</v>
      </c>
      <c r="H44" s="40">
        <v>3096.0999999999995</v>
      </c>
      <c r="I44" s="40">
        <v>3128.7</v>
      </c>
      <c r="J44" s="40">
        <v>3150.7499999999995</v>
      </c>
      <c r="K44" s="31">
        <v>3106.65</v>
      </c>
      <c r="L44" s="31">
        <v>3052</v>
      </c>
      <c r="M44" s="31">
        <v>9.5814299999999992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203.45</v>
      </c>
      <c r="D45" s="40">
        <v>204.28333333333333</v>
      </c>
      <c r="E45" s="40">
        <v>196.26666666666665</v>
      </c>
      <c r="F45" s="40">
        <v>189.08333333333331</v>
      </c>
      <c r="G45" s="40">
        <v>181.06666666666663</v>
      </c>
      <c r="H45" s="40">
        <v>211.46666666666667</v>
      </c>
      <c r="I45" s="40">
        <v>219.48333333333338</v>
      </c>
      <c r="J45" s="40">
        <v>226.66666666666669</v>
      </c>
      <c r="K45" s="31">
        <v>212.3</v>
      </c>
      <c r="L45" s="31">
        <v>197.1</v>
      </c>
      <c r="M45" s="31">
        <v>11.44445</v>
      </c>
      <c r="N45" s="1"/>
      <c r="O45" s="1"/>
    </row>
    <row r="46" spans="1:15" ht="12.75" customHeight="1">
      <c r="A46" s="31">
        <v>36</v>
      </c>
      <c r="B46" s="31" t="s">
        <v>308</v>
      </c>
      <c r="C46" s="31">
        <v>2225.6</v>
      </c>
      <c r="D46" s="40">
        <v>2228.9833333333331</v>
      </c>
      <c r="E46" s="40">
        <v>2150.7666666666664</v>
      </c>
      <c r="F46" s="40">
        <v>2075.9333333333334</v>
      </c>
      <c r="G46" s="40">
        <v>1997.7166666666667</v>
      </c>
      <c r="H46" s="40">
        <v>2303.8166666666662</v>
      </c>
      <c r="I46" s="40">
        <v>2382.0333333333324</v>
      </c>
      <c r="J46" s="40">
        <v>2456.8666666666659</v>
      </c>
      <c r="K46" s="31">
        <v>2307.1999999999998</v>
      </c>
      <c r="L46" s="31">
        <v>2154.15</v>
      </c>
      <c r="M46" s="31">
        <v>5.6565500000000002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3070.65</v>
      </c>
      <c r="D47" s="40">
        <v>3076.8833333333332</v>
      </c>
      <c r="E47" s="40">
        <v>3053.7666666666664</v>
      </c>
      <c r="F47" s="40">
        <v>3036.8833333333332</v>
      </c>
      <c r="G47" s="40">
        <v>3013.7666666666664</v>
      </c>
      <c r="H47" s="40">
        <v>3093.7666666666664</v>
      </c>
      <c r="I47" s="40">
        <v>3116.8833333333332</v>
      </c>
      <c r="J47" s="40">
        <v>3133.7666666666664</v>
      </c>
      <c r="K47" s="31">
        <v>3100</v>
      </c>
      <c r="L47" s="31">
        <v>3060</v>
      </c>
      <c r="M47" s="31">
        <v>0.11182</v>
      </c>
      <c r="N47" s="1"/>
      <c r="O47" s="1"/>
    </row>
    <row r="48" spans="1:15" ht="12.75" customHeight="1">
      <c r="A48" s="31">
        <v>38</v>
      </c>
      <c r="B48" s="31" t="s">
        <v>241</v>
      </c>
      <c r="C48" s="31">
        <v>1658.9</v>
      </c>
      <c r="D48" s="40">
        <v>1633.6833333333334</v>
      </c>
      <c r="E48" s="40">
        <v>1603.3666666666668</v>
      </c>
      <c r="F48" s="40">
        <v>1547.8333333333335</v>
      </c>
      <c r="G48" s="40">
        <v>1517.5166666666669</v>
      </c>
      <c r="H48" s="40">
        <v>1689.2166666666667</v>
      </c>
      <c r="I48" s="40">
        <v>1719.5333333333333</v>
      </c>
      <c r="J48" s="40">
        <v>1775.0666666666666</v>
      </c>
      <c r="K48" s="31">
        <v>1664</v>
      </c>
      <c r="L48" s="31">
        <v>1578.15</v>
      </c>
      <c r="M48" s="31">
        <v>6.9096200000000003</v>
      </c>
      <c r="N48" s="1"/>
      <c r="O48" s="1"/>
    </row>
    <row r="49" spans="1:15" ht="12.75" customHeight="1">
      <c r="A49" s="31">
        <v>39</v>
      </c>
      <c r="B49" s="31" t="s">
        <v>309</v>
      </c>
      <c r="C49" s="31">
        <v>8823.75</v>
      </c>
      <c r="D49" s="40">
        <v>8849.5500000000011</v>
      </c>
      <c r="E49" s="40">
        <v>8774.2000000000025</v>
      </c>
      <c r="F49" s="40">
        <v>8724.6500000000015</v>
      </c>
      <c r="G49" s="40">
        <v>8649.3000000000029</v>
      </c>
      <c r="H49" s="40">
        <v>8899.1000000000022</v>
      </c>
      <c r="I49" s="40">
        <v>8974.4500000000007</v>
      </c>
      <c r="J49" s="40">
        <v>9024.0000000000018</v>
      </c>
      <c r="K49" s="31">
        <v>8924.9</v>
      </c>
      <c r="L49" s="31">
        <v>8800</v>
      </c>
      <c r="M49" s="31">
        <v>0.15118000000000001</v>
      </c>
      <c r="N49" s="1"/>
      <c r="O49" s="1"/>
    </row>
    <row r="50" spans="1:15" ht="12.75" customHeight="1">
      <c r="A50" s="31">
        <v>40</v>
      </c>
      <c r="B50" s="31" t="s">
        <v>59</v>
      </c>
      <c r="C50" s="31">
        <v>1201.4000000000001</v>
      </c>
      <c r="D50" s="40">
        <v>1205.1166666666668</v>
      </c>
      <c r="E50" s="40">
        <v>1191.2833333333335</v>
      </c>
      <c r="F50" s="40">
        <v>1181.1666666666667</v>
      </c>
      <c r="G50" s="40">
        <v>1167.3333333333335</v>
      </c>
      <c r="H50" s="40">
        <v>1215.2333333333336</v>
      </c>
      <c r="I50" s="40">
        <v>1229.0666666666666</v>
      </c>
      <c r="J50" s="40">
        <v>1239.1833333333336</v>
      </c>
      <c r="K50" s="31">
        <v>1218.95</v>
      </c>
      <c r="L50" s="31">
        <v>1195</v>
      </c>
      <c r="M50" s="31">
        <v>6.4135900000000001</v>
      </c>
      <c r="N50" s="1"/>
      <c r="O50" s="1"/>
    </row>
    <row r="51" spans="1:15" ht="12.75" customHeight="1">
      <c r="A51" s="31">
        <v>41</v>
      </c>
      <c r="B51" s="31" t="s">
        <v>60</v>
      </c>
      <c r="C51" s="31">
        <v>686.55</v>
      </c>
      <c r="D51" s="40">
        <v>690.66666666666663</v>
      </c>
      <c r="E51" s="40">
        <v>679.88333333333321</v>
      </c>
      <c r="F51" s="40">
        <v>673.21666666666658</v>
      </c>
      <c r="G51" s="40">
        <v>662.43333333333317</v>
      </c>
      <c r="H51" s="40">
        <v>697.33333333333326</v>
      </c>
      <c r="I51" s="40">
        <v>708.11666666666679</v>
      </c>
      <c r="J51" s="40">
        <v>714.7833333333333</v>
      </c>
      <c r="K51" s="31">
        <v>701.45</v>
      </c>
      <c r="L51" s="31">
        <v>684</v>
      </c>
      <c r="M51" s="31">
        <v>23.243670000000002</v>
      </c>
      <c r="N51" s="1"/>
      <c r="O51" s="1"/>
    </row>
    <row r="52" spans="1:15" ht="12.75" customHeight="1">
      <c r="A52" s="31">
        <v>42</v>
      </c>
      <c r="B52" s="31" t="s">
        <v>310</v>
      </c>
      <c r="C52" s="31">
        <v>575.5</v>
      </c>
      <c r="D52" s="40">
        <v>579.38333333333333</v>
      </c>
      <c r="E52" s="40">
        <v>566.61666666666667</v>
      </c>
      <c r="F52" s="40">
        <v>557.73333333333335</v>
      </c>
      <c r="G52" s="40">
        <v>544.9666666666667</v>
      </c>
      <c r="H52" s="40">
        <v>588.26666666666665</v>
      </c>
      <c r="I52" s="40">
        <v>601.0333333333333</v>
      </c>
      <c r="J52" s="40">
        <v>609.91666666666663</v>
      </c>
      <c r="K52" s="31">
        <v>592.15</v>
      </c>
      <c r="L52" s="31">
        <v>570.5</v>
      </c>
      <c r="M52" s="31">
        <v>2.1403400000000001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738.05</v>
      </c>
      <c r="D53" s="40">
        <v>740.38333333333333</v>
      </c>
      <c r="E53" s="40">
        <v>732.76666666666665</v>
      </c>
      <c r="F53" s="40">
        <v>727.48333333333335</v>
      </c>
      <c r="G53" s="40">
        <v>719.86666666666667</v>
      </c>
      <c r="H53" s="40">
        <v>745.66666666666663</v>
      </c>
      <c r="I53" s="40">
        <v>753.28333333333319</v>
      </c>
      <c r="J53" s="40">
        <v>758.56666666666661</v>
      </c>
      <c r="K53" s="31">
        <v>748</v>
      </c>
      <c r="L53" s="31">
        <v>735.1</v>
      </c>
      <c r="M53" s="31">
        <v>61.953589999999998</v>
      </c>
      <c r="N53" s="1"/>
      <c r="O53" s="1"/>
    </row>
    <row r="54" spans="1:15" ht="12.75" customHeight="1">
      <c r="A54" s="31">
        <v>44</v>
      </c>
      <c r="B54" s="31" t="s">
        <v>62</v>
      </c>
      <c r="C54" s="31">
        <v>3749.95</v>
      </c>
      <c r="D54" s="40">
        <v>3752.6</v>
      </c>
      <c r="E54" s="40">
        <v>3723.35</v>
      </c>
      <c r="F54" s="40">
        <v>3696.75</v>
      </c>
      <c r="G54" s="40">
        <v>3667.5</v>
      </c>
      <c r="H54" s="40">
        <v>3779.2</v>
      </c>
      <c r="I54" s="40">
        <v>3808.45</v>
      </c>
      <c r="J54" s="40">
        <v>3835.0499999999997</v>
      </c>
      <c r="K54" s="31">
        <v>3781.85</v>
      </c>
      <c r="L54" s="31">
        <v>3726</v>
      </c>
      <c r="M54" s="31">
        <v>4.4638200000000001</v>
      </c>
      <c r="N54" s="1"/>
      <c r="O54" s="1"/>
    </row>
    <row r="55" spans="1:15" ht="12.75" customHeight="1">
      <c r="A55" s="31">
        <v>45</v>
      </c>
      <c r="B55" s="31" t="s">
        <v>314</v>
      </c>
      <c r="C55" s="31">
        <v>217.55</v>
      </c>
      <c r="D55" s="40">
        <v>218.55000000000004</v>
      </c>
      <c r="E55" s="40">
        <v>215.20000000000007</v>
      </c>
      <c r="F55" s="40">
        <v>212.85000000000002</v>
      </c>
      <c r="G55" s="40">
        <v>209.50000000000006</v>
      </c>
      <c r="H55" s="40">
        <v>220.90000000000009</v>
      </c>
      <c r="I55" s="40">
        <v>224.25000000000006</v>
      </c>
      <c r="J55" s="40">
        <v>226.60000000000011</v>
      </c>
      <c r="K55" s="31">
        <v>221.9</v>
      </c>
      <c r="L55" s="31">
        <v>216.2</v>
      </c>
      <c r="M55" s="31">
        <v>6.0974599999999999</v>
      </c>
      <c r="N55" s="1"/>
      <c r="O55" s="1"/>
    </row>
    <row r="56" spans="1:15" ht="12.75" customHeight="1">
      <c r="A56" s="31">
        <v>46</v>
      </c>
      <c r="B56" s="31" t="s">
        <v>315</v>
      </c>
      <c r="C56" s="31">
        <v>1108.95</v>
      </c>
      <c r="D56" s="40">
        <v>1107.1166666666666</v>
      </c>
      <c r="E56" s="40">
        <v>1095.2333333333331</v>
      </c>
      <c r="F56" s="40">
        <v>1081.5166666666667</v>
      </c>
      <c r="G56" s="40">
        <v>1069.6333333333332</v>
      </c>
      <c r="H56" s="40">
        <v>1120.833333333333</v>
      </c>
      <c r="I56" s="40">
        <v>1132.7166666666667</v>
      </c>
      <c r="J56" s="40">
        <v>1146.4333333333329</v>
      </c>
      <c r="K56" s="31">
        <v>1119</v>
      </c>
      <c r="L56" s="31">
        <v>1093.4000000000001</v>
      </c>
      <c r="M56" s="31">
        <v>1.21763</v>
      </c>
      <c r="N56" s="1"/>
      <c r="O56" s="1"/>
    </row>
    <row r="57" spans="1:15" ht="12.75" customHeight="1">
      <c r="A57" s="31">
        <v>47</v>
      </c>
      <c r="B57" s="31" t="s">
        <v>64</v>
      </c>
      <c r="C57" s="31">
        <v>17871.349999999999</v>
      </c>
      <c r="D57" s="40">
        <v>18010.45</v>
      </c>
      <c r="E57" s="40">
        <v>17670.900000000001</v>
      </c>
      <c r="F57" s="40">
        <v>17470.45</v>
      </c>
      <c r="G57" s="40">
        <v>17130.900000000001</v>
      </c>
      <c r="H57" s="40">
        <v>18210.900000000001</v>
      </c>
      <c r="I57" s="40">
        <v>18550.449999999997</v>
      </c>
      <c r="J57" s="40">
        <v>18750.900000000001</v>
      </c>
      <c r="K57" s="31">
        <v>18350</v>
      </c>
      <c r="L57" s="31">
        <v>17810</v>
      </c>
      <c r="M57" s="31">
        <v>2.1555800000000001</v>
      </c>
      <c r="N57" s="1"/>
      <c r="O57" s="1"/>
    </row>
    <row r="58" spans="1:15" ht="12.75" customHeight="1">
      <c r="A58" s="31">
        <v>48</v>
      </c>
      <c r="B58" s="31" t="s">
        <v>246</v>
      </c>
      <c r="C58" s="31">
        <v>4911.6000000000004</v>
      </c>
      <c r="D58" s="40">
        <v>4981.3166666666666</v>
      </c>
      <c r="E58" s="40">
        <v>4802.6333333333332</v>
      </c>
      <c r="F58" s="40">
        <v>4693.666666666667</v>
      </c>
      <c r="G58" s="40">
        <v>4514.9833333333336</v>
      </c>
      <c r="H58" s="40">
        <v>5090.2833333333328</v>
      </c>
      <c r="I58" s="40">
        <v>5268.9666666666653</v>
      </c>
      <c r="J58" s="40">
        <v>5377.9333333333325</v>
      </c>
      <c r="K58" s="31">
        <v>5160</v>
      </c>
      <c r="L58" s="31">
        <v>4872.3500000000004</v>
      </c>
      <c r="M58" s="31">
        <v>0.48311999999999999</v>
      </c>
      <c r="N58" s="1"/>
      <c r="O58" s="1"/>
    </row>
    <row r="59" spans="1:15" ht="12" customHeight="1">
      <c r="A59" s="31">
        <v>49</v>
      </c>
      <c r="B59" s="31" t="s">
        <v>65</v>
      </c>
      <c r="C59" s="31">
        <v>7452.7</v>
      </c>
      <c r="D59" s="40">
        <v>7487.8833333333341</v>
      </c>
      <c r="E59" s="40">
        <v>7374.8166666666684</v>
      </c>
      <c r="F59" s="40">
        <v>7296.9333333333343</v>
      </c>
      <c r="G59" s="40">
        <v>7183.8666666666686</v>
      </c>
      <c r="H59" s="40">
        <v>7565.7666666666682</v>
      </c>
      <c r="I59" s="40">
        <v>7678.8333333333339</v>
      </c>
      <c r="J59" s="40">
        <v>7756.7166666666681</v>
      </c>
      <c r="K59" s="31">
        <v>7600.95</v>
      </c>
      <c r="L59" s="31">
        <v>7410</v>
      </c>
      <c r="M59" s="31">
        <v>6.3440000000000003</v>
      </c>
      <c r="N59" s="1"/>
      <c r="O59" s="1"/>
    </row>
    <row r="60" spans="1:15" ht="12.75" customHeight="1">
      <c r="A60" s="31">
        <v>50</v>
      </c>
      <c r="B60" s="31" t="s">
        <v>316</v>
      </c>
      <c r="C60" s="31">
        <v>3131.35</v>
      </c>
      <c r="D60" s="40">
        <v>3171.7833333333333</v>
      </c>
      <c r="E60" s="40">
        <v>3076.6666666666665</v>
      </c>
      <c r="F60" s="40">
        <v>3021.9833333333331</v>
      </c>
      <c r="G60" s="40">
        <v>2926.8666666666663</v>
      </c>
      <c r="H60" s="40">
        <v>3226.4666666666667</v>
      </c>
      <c r="I60" s="40">
        <v>3321.5833333333335</v>
      </c>
      <c r="J60" s="40">
        <v>3376.2666666666669</v>
      </c>
      <c r="K60" s="31">
        <v>3266.9</v>
      </c>
      <c r="L60" s="31">
        <v>3117.1</v>
      </c>
      <c r="M60" s="31">
        <v>1.0153399999999999</v>
      </c>
      <c r="N60" s="1"/>
      <c r="O60" s="1"/>
    </row>
    <row r="61" spans="1:15" ht="12.75" customHeight="1">
      <c r="A61" s="31">
        <v>51</v>
      </c>
      <c r="B61" s="31" t="s">
        <v>66</v>
      </c>
      <c r="C61" s="31">
        <v>2379.9</v>
      </c>
      <c r="D61" s="40">
        <v>2425.7333333333331</v>
      </c>
      <c r="E61" s="40">
        <v>2321.4666666666662</v>
      </c>
      <c r="F61" s="40">
        <v>2263.0333333333333</v>
      </c>
      <c r="G61" s="40">
        <v>2158.7666666666664</v>
      </c>
      <c r="H61" s="40">
        <v>2484.1666666666661</v>
      </c>
      <c r="I61" s="40">
        <v>2588.4333333333334</v>
      </c>
      <c r="J61" s="40">
        <v>2646.8666666666659</v>
      </c>
      <c r="K61" s="31">
        <v>2530</v>
      </c>
      <c r="L61" s="31">
        <v>2367.3000000000002</v>
      </c>
      <c r="M61" s="31">
        <v>4.48712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340.1</v>
      </c>
      <c r="D62" s="40">
        <v>338.36666666666662</v>
      </c>
      <c r="E62" s="40">
        <v>330.28333333333325</v>
      </c>
      <c r="F62" s="40">
        <v>320.46666666666664</v>
      </c>
      <c r="G62" s="40">
        <v>312.38333333333327</v>
      </c>
      <c r="H62" s="40">
        <v>348.18333333333322</v>
      </c>
      <c r="I62" s="40">
        <v>356.26666666666659</v>
      </c>
      <c r="J62" s="40">
        <v>366.0833333333332</v>
      </c>
      <c r="K62" s="31">
        <v>346.45</v>
      </c>
      <c r="L62" s="31">
        <v>328.55</v>
      </c>
      <c r="M62" s="31">
        <v>27.41995</v>
      </c>
      <c r="N62" s="1"/>
      <c r="O62" s="1"/>
    </row>
    <row r="63" spans="1:15" ht="12.75" customHeight="1">
      <c r="A63" s="31">
        <v>53</v>
      </c>
      <c r="B63" s="31" t="s">
        <v>67</v>
      </c>
      <c r="C63" s="31">
        <v>306.85000000000002</v>
      </c>
      <c r="D63" s="40">
        <v>308.43333333333334</v>
      </c>
      <c r="E63" s="40">
        <v>303.26666666666665</v>
      </c>
      <c r="F63" s="40">
        <v>299.68333333333334</v>
      </c>
      <c r="G63" s="40">
        <v>294.51666666666665</v>
      </c>
      <c r="H63" s="40">
        <v>312.01666666666665</v>
      </c>
      <c r="I63" s="40">
        <v>317.18333333333328</v>
      </c>
      <c r="J63" s="40">
        <v>320.76666666666665</v>
      </c>
      <c r="K63" s="31">
        <v>313.60000000000002</v>
      </c>
      <c r="L63" s="31">
        <v>304.85000000000002</v>
      </c>
      <c r="M63" s="31">
        <v>59.631489999999999</v>
      </c>
      <c r="N63" s="1"/>
      <c r="O63" s="1"/>
    </row>
    <row r="64" spans="1:15" ht="12.75" customHeight="1">
      <c r="A64" s="31">
        <v>54</v>
      </c>
      <c r="B64" s="31" t="s">
        <v>68</v>
      </c>
      <c r="C64" s="31">
        <v>101.3</v>
      </c>
      <c r="D64" s="40">
        <v>101.55</v>
      </c>
      <c r="E64" s="40">
        <v>100</v>
      </c>
      <c r="F64" s="40">
        <v>98.7</v>
      </c>
      <c r="G64" s="40">
        <v>97.15</v>
      </c>
      <c r="H64" s="40">
        <v>102.85</v>
      </c>
      <c r="I64" s="40">
        <v>104.39999999999998</v>
      </c>
      <c r="J64" s="40">
        <v>105.69999999999999</v>
      </c>
      <c r="K64" s="31">
        <v>103.1</v>
      </c>
      <c r="L64" s="31">
        <v>100.25</v>
      </c>
      <c r="M64" s="31">
        <v>526.39047000000005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62.25</v>
      </c>
      <c r="D65" s="40">
        <v>62.916666666666664</v>
      </c>
      <c r="E65" s="40">
        <v>61.183333333333323</v>
      </c>
      <c r="F65" s="40">
        <v>60.11666666666666</v>
      </c>
      <c r="G65" s="40">
        <v>58.383333333333319</v>
      </c>
      <c r="H65" s="40">
        <v>63.983333333333327</v>
      </c>
      <c r="I65" s="40">
        <v>65.716666666666669</v>
      </c>
      <c r="J65" s="40">
        <v>66.783333333333331</v>
      </c>
      <c r="K65" s="31">
        <v>64.650000000000006</v>
      </c>
      <c r="L65" s="31">
        <v>61.85</v>
      </c>
      <c r="M65" s="31">
        <v>89.018129999999999</v>
      </c>
      <c r="N65" s="1"/>
      <c r="O65" s="1"/>
    </row>
    <row r="66" spans="1:15" ht="12.75" customHeight="1">
      <c r="A66" s="31">
        <v>56</v>
      </c>
      <c r="B66" s="31" t="s">
        <v>311</v>
      </c>
      <c r="C66" s="31">
        <v>3007.5</v>
      </c>
      <c r="D66" s="40">
        <v>3010.1666666666665</v>
      </c>
      <c r="E66" s="40">
        <v>2960.333333333333</v>
      </c>
      <c r="F66" s="40">
        <v>2913.1666666666665</v>
      </c>
      <c r="G66" s="40">
        <v>2863.333333333333</v>
      </c>
      <c r="H66" s="40">
        <v>3057.333333333333</v>
      </c>
      <c r="I66" s="40">
        <v>3107.1666666666661</v>
      </c>
      <c r="J66" s="40">
        <v>3154.333333333333</v>
      </c>
      <c r="K66" s="31">
        <v>3060</v>
      </c>
      <c r="L66" s="31">
        <v>2963</v>
      </c>
      <c r="M66" s="31">
        <v>0.58426</v>
      </c>
      <c r="N66" s="1"/>
      <c r="O66" s="1"/>
    </row>
    <row r="67" spans="1:15" ht="12.75" customHeight="1">
      <c r="A67" s="31">
        <v>57</v>
      </c>
      <c r="B67" s="31" t="s">
        <v>69</v>
      </c>
      <c r="C67" s="31">
        <v>2144.15</v>
      </c>
      <c r="D67" s="40">
        <v>2167.9</v>
      </c>
      <c r="E67" s="40">
        <v>2107.8000000000002</v>
      </c>
      <c r="F67" s="40">
        <v>2071.4500000000003</v>
      </c>
      <c r="G67" s="40">
        <v>2011.3500000000004</v>
      </c>
      <c r="H67" s="40">
        <v>2204.25</v>
      </c>
      <c r="I67" s="40">
        <v>2264.3499999999995</v>
      </c>
      <c r="J67" s="40">
        <v>2300.6999999999998</v>
      </c>
      <c r="K67" s="31">
        <v>2228</v>
      </c>
      <c r="L67" s="31">
        <v>2131.5500000000002</v>
      </c>
      <c r="M67" s="31">
        <v>6.8199699999999996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4752.1000000000004</v>
      </c>
      <c r="D68" s="40">
        <v>4766.6333333333341</v>
      </c>
      <c r="E68" s="40">
        <v>4715.4666666666681</v>
      </c>
      <c r="F68" s="40">
        <v>4678.8333333333339</v>
      </c>
      <c r="G68" s="40">
        <v>4627.6666666666679</v>
      </c>
      <c r="H68" s="40">
        <v>4803.2666666666682</v>
      </c>
      <c r="I68" s="40">
        <v>4854.4333333333343</v>
      </c>
      <c r="J68" s="40">
        <v>4891.0666666666684</v>
      </c>
      <c r="K68" s="31">
        <v>4817.8</v>
      </c>
      <c r="L68" s="31">
        <v>4730</v>
      </c>
      <c r="M68" s="31">
        <v>0.16761999999999999</v>
      </c>
      <c r="N68" s="1"/>
      <c r="O68" s="1"/>
    </row>
    <row r="69" spans="1:15" ht="12.75" customHeight="1">
      <c r="A69" s="31">
        <v>59</v>
      </c>
      <c r="B69" s="31" t="s">
        <v>248</v>
      </c>
      <c r="C69" s="31">
        <v>1111.1500000000001</v>
      </c>
      <c r="D69" s="40">
        <v>1117.5833333333333</v>
      </c>
      <c r="E69" s="40">
        <v>1099.7666666666664</v>
      </c>
      <c r="F69" s="40">
        <v>1088.3833333333332</v>
      </c>
      <c r="G69" s="40">
        <v>1070.5666666666664</v>
      </c>
      <c r="H69" s="40">
        <v>1128.9666666666665</v>
      </c>
      <c r="I69" s="40">
        <v>1146.7833333333335</v>
      </c>
      <c r="J69" s="40">
        <v>1158.1666666666665</v>
      </c>
      <c r="K69" s="31">
        <v>1135.4000000000001</v>
      </c>
      <c r="L69" s="31">
        <v>1106.2</v>
      </c>
      <c r="M69" s="31">
        <v>0.34551999999999999</v>
      </c>
      <c r="N69" s="1"/>
      <c r="O69" s="1"/>
    </row>
    <row r="70" spans="1:15" ht="12.75" customHeight="1">
      <c r="A70" s="31">
        <v>60</v>
      </c>
      <c r="B70" s="31" t="s">
        <v>320</v>
      </c>
      <c r="C70" s="31">
        <v>438.25</v>
      </c>
      <c r="D70" s="40">
        <v>436.5333333333333</v>
      </c>
      <c r="E70" s="40">
        <v>422.06666666666661</v>
      </c>
      <c r="F70" s="40">
        <v>405.88333333333333</v>
      </c>
      <c r="G70" s="40">
        <v>391.41666666666663</v>
      </c>
      <c r="H70" s="40">
        <v>452.71666666666658</v>
      </c>
      <c r="I70" s="40">
        <v>467.18333333333328</v>
      </c>
      <c r="J70" s="40">
        <v>483.36666666666656</v>
      </c>
      <c r="K70" s="31">
        <v>451</v>
      </c>
      <c r="L70" s="31">
        <v>420.35</v>
      </c>
      <c r="M70" s="31">
        <v>12.82056</v>
      </c>
      <c r="N70" s="1"/>
      <c r="O70" s="1"/>
    </row>
    <row r="71" spans="1:15" ht="12.75" customHeight="1">
      <c r="A71" s="31">
        <v>61</v>
      </c>
      <c r="B71" s="31" t="s">
        <v>71</v>
      </c>
      <c r="C71" s="31">
        <v>223.3</v>
      </c>
      <c r="D71" s="40">
        <v>222.6</v>
      </c>
      <c r="E71" s="40">
        <v>220.2</v>
      </c>
      <c r="F71" s="40">
        <v>217.1</v>
      </c>
      <c r="G71" s="40">
        <v>214.7</v>
      </c>
      <c r="H71" s="40">
        <v>225.7</v>
      </c>
      <c r="I71" s="40">
        <v>228.10000000000002</v>
      </c>
      <c r="J71" s="40">
        <v>231.2</v>
      </c>
      <c r="K71" s="31">
        <v>225</v>
      </c>
      <c r="L71" s="31">
        <v>219.5</v>
      </c>
      <c r="M71" s="31">
        <v>78.106089999999995</v>
      </c>
      <c r="N71" s="1"/>
      <c r="O71" s="1"/>
    </row>
    <row r="72" spans="1:15" ht="12.75" customHeight="1">
      <c r="A72" s="31">
        <v>62</v>
      </c>
      <c r="B72" s="31" t="s">
        <v>312</v>
      </c>
      <c r="C72" s="31">
        <v>1621.7</v>
      </c>
      <c r="D72" s="40">
        <v>1626.0999999999997</v>
      </c>
      <c r="E72" s="40">
        <v>1607.1999999999994</v>
      </c>
      <c r="F72" s="40">
        <v>1592.6999999999996</v>
      </c>
      <c r="G72" s="40">
        <v>1573.7999999999993</v>
      </c>
      <c r="H72" s="40">
        <v>1640.5999999999995</v>
      </c>
      <c r="I72" s="40">
        <v>1659.4999999999995</v>
      </c>
      <c r="J72" s="40">
        <v>1673.9999999999995</v>
      </c>
      <c r="K72" s="31">
        <v>1645</v>
      </c>
      <c r="L72" s="31">
        <v>1611.6</v>
      </c>
      <c r="M72" s="31">
        <v>1.20943</v>
      </c>
      <c r="N72" s="1"/>
      <c r="O72" s="1"/>
    </row>
    <row r="73" spans="1:15" ht="12.75" customHeight="1">
      <c r="A73" s="31">
        <v>63</v>
      </c>
      <c r="B73" s="31" t="s">
        <v>72</v>
      </c>
      <c r="C73" s="31">
        <v>779.15</v>
      </c>
      <c r="D73" s="40">
        <v>777.2833333333333</v>
      </c>
      <c r="E73" s="40">
        <v>762.91666666666663</v>
      </c>
      <c r="F73" s="40">
        <v>746.68333333333328</v>
      </c>
      <c r="G73" s="40">
        <v>732.31666666666661</v>
      </c>
      <c r="H73" s="40">
        <v>793.51666666666665</v>
      </c>
      <c r="I73" s="40">
        <v>807.88333333333344</v>
      </c>
      <c r="J73" s="40">
        <v>824.11666666666667</v>
      </c>
      <c r="K73" s="31">
        <v>791.65</v>
      </c>
      <c r="L73" s="31">
        <v>761.05</v>
      </c>
      <c r="M73" s="31">
        <v>19.521619999999999</v>
      </c>
      <c r="N73" s="1"/>
      <c r="O73" s="1"/>
    </row>
    <row r="74" spans="1:15" ht="12.75" customHeight="1">
      <c r="A74" s="31">
        <v>64</v>
      </c>
      <c r="B74" s="31" t="s">
        <v>73</v>
      </c>
      <c r="C74" s="31">
        <v>782.05</v>
      </c>
      <c r="D74" s="40">
        <v>794.58333333333337</v>
      </c>
      <c r="E74" s="40">
        <v>765.2166666666667</v>
      </c>
      <c r="F74" s="40">
        <v>748.38333333333333</v>
      </c>
      <c r="G74" s="40">
        <v>719.01666666666665</v>
      </c>
      <c r="H74" s="40">
        <v>811.41666666666674</v>
      </c>
      <c r="I74" s="40">
        <v>840.7833333333333</v>
      </c>
      <c r="J74" s="40">
        <v>857.61666666666679</v>
      </c>
      <c r="K74" s="31">
        <v>823.95</v>
      </c>
      <c r="L74" s="31">
        <v>777.75</v>
      </c>
      <c r="M74" s="31">
        <v>37.380009999999999</v>
      </c>
      <c r="N74" s="1"/>
      <c r="O74" s="1"/>
    </row>
    <row r="75" spans="1:15" ht="12.75" customHeight="1">
      <c r="A75" s="31">
        <v>65</v>
      </c>
      <c r="B75" s="31" t="s">
        <v>321</v>
      </c>
      <c r="C75" s="31">
        <v>11181.35</v>
      </c>
      <c r="D75" s="40">
        <v>11282.699999999999</v>
      </c>
      <c r="E75" s="40">
        <v>10820.499999999998</v>
      </c>
      <c r="F75" s="40">
        <v>10459.65</v>
      </c>
      <c r="G75" s="40">
        <v>9997.4499999999989</v>
      </c>
      <c r="H75" s="40">
        <v>11643.549999999997</v>
      </c>
      <c r="I75" s="40">
        <v>12105.749999999998</v>
      </c>
      <c r="J75" s="40">
        <v>12466.599999999997</v>
      </c>
      <c r="K75" s="31">
        <v>11744.9</v>
      </c>
      <c r="L75" s="31">
        <v>10921.85</v>
      </c>
      <c r="M75" s="31">
        <v>9.7489999999999993E-2</v>
      </c>
      <c r="N75" s="1"/>
      <c r="O75" s="1"/>
    </row>
    <row r="76" spans="1:15" ht="12.75" customHeight="1">
      <c r="A76" s="31">
        <v>66</v>
      </c>
      <c r="B76" s="31" t="s">
        <v>75</v>
      </c>
      <c r="C76" s="31">
        <v>728.6</v>
      </c>
      <c r="D76" s="40">
        <v>730.48333333333323</v>
      </c>
      <c r="E76" s="40">
        <v>722.36666666666645</v>
      </c>
      <c r="F76" s="40">
        <v>716.13333333333321</v>
      </c>
      <c r="G76" s="40">
        <v>708.01666666666642</v>
      </c>
      <c r="H76" s="40">
        <v>736.71666666666647</v>
      </c>
      <c r="I76" s="40">
        <v>744.83333333333326</v>
      </c>
      <c r="J76" s="40">
        <v>751.06666666666649</v>
      </c>
      <c r="K76" s="31">
        <v>738.6</v>
      </c>
      <c r="L76" s="31">
        <v>724.25</v>
      </c>
      <c r="M76" s="31">
        <v>74.211179999999999</v>
      </c>
      <c r="N76" s="1"/>
      <c r="O76" s="1"/>
    </row>
    <row r="77" spans="1:15" ht="12.75" customHeight="1">
      <c r="A77" s="31">
        <v>67</v>
      </c>
      <c r="B77" s="31" t="s">
        <v>76</v>
      </c>
      <c r="C77" s="31">
        <v>64.8</v>
      </c>
      <c r="D77" s="40">
        <v>65.36666666666666</v>
      </c>
      <c r="E77" s="40">
        <v>63.633333333333326</v>
      </c>
      <c r="F77" s="40">
        <v>62.466666666666669</v>
      </c>
      <c r="G77" s="40">
        <v>60.733333333333334</v>
      </c>
      <c r="H77" s="40">
        <v>66.533333333333317</v>
      </c>
      <c r="I77" s="40">
        <v>68.266666666666637</v>
      </c>
      <c r="J77" s="40">
        <v>69.433333333333309</v>
      </c>
      <c r="K77" s="31">
        <v>67.099999999999994</v>
      </c>
      <c r="L77" s="31">
        <v>64.2</v>
      </c>
      <c r="M77" s="31">
        <v>396.23804999999999</v>
      </c>
      <c r="N77" s="1"/>
      <c r="O77" s="1"/>
    </row>
    <row r="78" spans="1:15" ht="12.75" customHeight="1">
      <c r="A78" s="31">
        <v>68</v>
      </c>
      <c r="B78" s="31" t="s">
        <v>77</v>
      </c>
      <c r="C78" s="31">
        <v>346.6</v>
      </c>
      <c r="D78" s="40">
        <v>345.91666666666669</v>
      </c>
      <c r="E78" s="40">
        <v>343.18333333333339</v>
      </c>
      <c r="F78" s="40">
        <v>339.76666666666671</v>
      </c>
      <c r="G78" s="40">
        <v>337.03333333333342</v>
      </c>
      <c r="H78" s="40">
        <v>349.33333333333337</v>
      </c>
      <c r="I78" s="40">
        <v>352.06666666666661</v>
      </c>
      <c r="J78" s="40">
        <v>355.48333333333335</v>
      </c>
      <c r="K78" s="31">
        <v>348.65</v>
      </c>
      <c r="L78" s="31">
        <v>342.5</v>
      </c>
      <c r="M78" s="31">
        <v>8.7361900000000006</v>
      </c>
      <c r="N78" s="1"/>
      <c r="O78" s="1"/>
    </row>
    <row r="79" spans="1:15" ht="12.75" customHeight="1">
      <c r="A79" s="31">
        <v>69</v>
      </c>
      <c r="B79" s="31" t="s">
        <v>322</v>
      </c>
      <c r="C79" s="31">
        <v>1521.45</v>
      </c>
      <c r="D79" s="40">
        <v>1527.8999999999999</v>
      </c>
      <c r="E79" s="40">
        <v>1477.0999999999997</v>
      </c>
      <c r="F79" s="40">
        <v>1432.7499999999998</v>
      </c>
      <c r="G79" s="40">
        <v>1381.9499999999996</v>
      </c>
      <c r="H79" s="40">
        <v>1572.2499999999998</v>
      </c>
      <c r="I79" s="40">
        <v>1623.05</v>
      </c>
      <c r="J79" s="40">
        <v>1667.3999999999999</v>
      </c>
      <c r="K79" s="31">
        <v>1578.7</v>
      </c>
      <c r="L79" s="31">
        <v>1483.55</v>
      </c>
      <c r="M79" s="31">
        <v>3.0628299999999999</v>
      </c>
      <c r="N79" s="1"/>
      <c r="O79" s="1"/>
    </row>
    <row r="80" spans="1:15" ht="12.75" customHeight="1">
      <c r="A80" s="31">
        <v>70</v>
      </c>
      <c r="B80" s="31" t="s">
        <v>324</v>
      </c>
      <c r="C80" s="31">
        <v>7004.35</v>
      </c>
      <c r="D80" s="40">
        <v>7007.0166666666664</v>
      </c>
      <c r="E80" s="40">
        <v>6967.083333333333</v>
      </c>
      <c r="F80" s="40">
        <v>6929.8166666666666</v>
      </c>
      <c r="G80" s="40">
        <v>6889.8833333333332</v>
      </c>
      <c r="H80" s="40">
        <v>7044.2833333333328</v>
      </c>
      <c r="I80" s="40">
        <v>7084.2166666666672</v>
      </c>
      <c r="J80" s="40">
        <v>7121.4833333333327</v>
      </c>
      <c r="K80" s="31">
        <v>7046.95</v>
      </c>
      <c r="L80" s="31">
        <v>6969.75</v>
      </c>
      <c r="M80" s="31">
        <v>0.11262999999999999</v>
      </c>
      <c r="N80" s="1"/>
      <c r="O80" s="1"/>
    </row>
    <row r="81" spans="1:15" ht="12.75" customHeight="1">
      <c r="A81" s="31">
        <v>71</v>
      </c>
      <c r="B81" s="31" t="s">
        <v>325</v>
      </c>
      <c r="C81" s="31">
        <v>1078.6500000000001</v>
      </c>
      <c r="D81" s="40">
        <v>1070.0166666666667</v>
      </c>
      <c r="E81" s="40">
        <v>1056.0833333333333</v>
      </c>
      <c r="F81" s="40">
        <v>1033.5166666666667</v>
      </c>
      <c r="G81" s="40">
        <v>1019.5833333333333</v>
      </c>
      <c r="H81" s="40">
        <v>1092.5833333333333</v>
      </c>
      <c r="I81" s="40">
        <v>1106.5166666666667</v>
      </c>
      <c r="J81" s="40">
        <v>1129.0833333333333</v>
      </c>
      <c r="K81" s="31">
        <v>1083.95</v>
      </c>
      <c r="L81" s="31">
        <v>1047.45</v>
      </c>
      <c r="M81" s="31">
        <v>1.58125</v>
      </c>
      <c r="N81" s="1"/>
      <c r="O81" s="1"/>
    </row>
    <row r="82" spans="1:15" ht="12.75" customHeight="1">
      <c r="A82" s="31">
        <v>72</v>
      </c>
      <c r="B82" s="31" t="s">
        <v>78</v>
      </c>
      <c r="C82" s="31">
        <v>18249.900000000001</v>
      </c>
      <c r="D82" s="40">
        <v>18359.766666666666</v>
      </c>
      <c r="E82" s="40">
        <v>17942.133333333331</v>
      </c>
      <c r="F82" s="40">
        <v>17634.366666666665</v>
      </c>
      <c r="G82" s="40">
        <v>17216.73333333333</v>
      </c>
      <c r="H82" s="40">
        <v>18667.533333333333</v>
      </c>
      <c r="I82" s="40">
        <v>19085.166666666672</v>
      </c>
      <c r="J82" s="40">
        <v>19392.933333333334</v>
      </c>
      <c r="K82" s="31">
        <v>18777.400000000001</v>
      </c>
      <c r="L82" s="31">
        <v>18052</v>
      </c>
      <c r="M82" s="31">
        <v>1.1907799999999999</v>
      </c>
      <c r="N82" s="1"/>
      <c r="O82" s="1"/>
    </row>
    <row r="83" spans="1:15" ht="12.75" customHeight="1">
      <c r="A83" s="31">
        <v>73</v>
      </c>
      <c r="B83" s="31" t="s">
        <v>80</v>
      </c>
      <c r="C83" s="31">
        <v>425.3</v>
      </c>
      <c r="D83" s="40">
        <v>424.86666666666662</v>
      </c>
      <c r="E83" s="40">
        <v>422.48333333333323</v>
      </c>
      <c r="F83" s="40">
        <v>419.66666666666663</v>
      </c>
      <c r="G83" s="40">
        <v>417.28333333333325</v>
      </c>
      <c r="H83" s="40">
        <v>427.68333333333322</v>
      </c>
      <c r="I83" s="40">
        <v>430.06666666666655</v>
      </c>
      <c r="J83" s="40">
        <v>432.88333333333321</v>
      </c>
      <c r="K83" s="31">
        <v>427.25</v>
      </c>
      <c r="L83" s="31">
        <v>422.05</v>
      </c>
      <c r="M83" s="31">
        <v>33.16769</v>
      </c>
      <c r="N83" s="1"/>
      <c r="O83" s="1"/>
    </row>
    <row r="84" spans="1:15" ht="12.75" customHeight="1">
      <c r="A84" s="31">
        <v>74</v>
      </c>
      <c r="B84" s="31" t="s">
        <v>326</v>
      </c>
      <c r="C84" s="31">
        <v>489</v>
      </c>
      <c r="D84" s="40">
        <v>490.01666666666665</v>
      </c>
      <c r="E84" s="40">
        <v>482.2833333333333</v>
      </c>
      <c r="F84" s="40">
        <v>475.56666666666666</v>
      </c>
      <c r="G84" s="40">
        <v>467.83333333333331</v>
      </c>
      <c r="H84" s="40">
        <v>496.73333333333329</v>
      </c>
      <c r="I84" s="40">
        <v>504.46666666666664</v>
      </c>
      <c r="J84" s="40">
        <v>511.18333333333328</v>
      </c>
      <c r="K84" s="31">
        <v>497.75</v>
      </c>
      <c r="L84" s="31">
        <v>483.3</v>
      </c>
      <c r="M84" s="31">
        <v>2.2366600000000001</v>
      </c>
      <c r="N84" s="1"/>
      <c r="O84" s="1"/>
    </row>
    <row r="85" spans="1:15" ht="12.75" customHeight="1">
      <c r="A85" s="31">
        <v>75</v>
      </c>
      <c r="B85" s="31" t="s">
        <v>81</v>
      </c>
      <c r="C85" s="31">
        <v>3643.4</v>
      </c>
      <c r="D85" s="40">
        <v>3664.9</v>
      </c>
      <c r="E85" s="40">
        <v>3611.8</v>
      </c>
      <c r="F85" s="40">
        <v>3580.2000000000003</v>
      </c>
      <c r="G85" s="40">
        <v>3527.1000000000004</v>
      </c>
      <c r="H85" s="40">
        <v>3696.5</v>
      </c>
      <c r="I85" s="40">
        <v>3749.5999999999995</v>
      </c>
      <c r="J85" s="40">
        <v>3781.2</v>
      </c>
      <c r="K85" s="31">
        <v>3718</v>
      </c>
      <c r="L85" s="31">
        <v>3633.3</v>
      </c>
      <c r="M85" s="31">
        <v>2.9862500000000001</v>
      </c>
      <c r="N85" s="1"/>
      <c r="O85" s="1"/>
    </row>
    <row r="86" spans="1:15" ht="12.75" customHeight="1">
      <c r="A86" s="31">
        <v>76</v>
      </c>
      <c r="B86" s="31" t="s">
        <v>313</v>
      </c>
      <c r="C86" s="31">
        <v>1422.3</v>
      </c>
      <c r="D86" s="40">
        <v>1419.1000000000001</v>
      </c>
      <c r="E86" s="40">
        <v>1406.2000000000003</v>
      </c>
      <c r="F86" s="40">
        <v>1390.1000000000001</v>
      </c>
      <c r="G86" s="40">
        <v>1377.2000000000003</v>
      </c>
      <c r="H86" s="40">
        <v>1435.2000000000003</v>
      </c>
      <c r="I86" s="40">
        <v>1448.1000000000004</v>
      </c>
      <c r="J86" s="40">
        <v>1464.2000000000003</v>
      </c>
      <c r="K86" s="31">
        <v>1432</v>
      </c>
      <c r="L86" s="31">
        <v>1403</v>
      </c>
      <c r="M86" s="31">
        <v>3.6058300000000001</v>
      </c>
      <c r="N86" s="1"/>
      <c r="O86" s="1"/>
    </row>
    <row r="87" spans="1:15" ht="12.75" customHeight="1">
      <c r="A87" s="31">
        <v>77</v>
      </c>
      <c r="B87" s="31" t="s">
        <v>323</v>
      </c>
      <c r="C87" s="31">
        <v>420.85</v>
      </c>
      <c r="D87" s="40">
        <v>421</v>
      </c>
      <c r="E87" s="40">
        <v>417</v>
      </c>
      <c r="F87" s="40">
        <v>413.15</v>
      </c>
      <c r="G87" s="40">
        <v>409.15</v>
      </c>
      <c r="H87" s="40">
        <v>424.85</v>
      </c>
      <c r="I87" s="40">
        <v>428.85</v>
      </c>
      <c r="J87" s="40">
        <v>432.70000000000005</v>
      </c>
      <c r="K87" s="31">
        <v>425</v>
      </c>
      <c r="L87" s="31">
        <v>417.15</v>
      </c>
      <c r="M87" s="31">
        <v>7.06128</v>
      </c>
      <c r="N87" s="1"/>
      <c r="O87" s="1"/>
    </row>
    <row r="88" spans="1:15" ht="12.75" customHeight="1">
      <c r="A88" s="31">
        <v>78</v>
      </c>
      <c r="B88" s="31" t="s">
        <v>327</v>
      </c>
      <c r="C88" s="31">
        <v>160.65</v>
      </c>
      <c r="D88" s="40">
        <v>160.93333333333331</v>
      </c>
      <c r="E88" s="40">
        <v>159.36666666666662</v>
      </c>
      <c r="F88" s="40">
        <v>158.08333333333331</v>
      </c>
      <c r="G88" s="40">
        <v>156.51666666666662</v>
      </c>
      <c r="H88" s="40">
        <v>162.21666666666661</v>
      </c>
      <c r="I88" s="40">
        <v>163.78333333333327</v>
      </c>
      <c r="J88" s="40">
        <v>165.06666666666661</v>
      </c>
      <c r="K88" s="31">
        <v>162.5</v>
      </c>
      <c r="L88" s="31">
        <v>159.65</v>
      </c>
      <c r="M88" s="31">
        <v>6.3016899999999998</v>
      </c>
      <c r="N88" s="1"/>
      <c r="O88" s="1"/>
    </row>
    <row r="89" spans="1:15" ht="12.75" customHeight="1">
      <c r="A89" s="31">
        <v>79</v>
      </c>
      <c r="B89" s="31" t="s">
        <v>82</v>
      </c>
      <c r="C89" s="31">
        <v>491.95</v>
      </c>
      <c r="D89" s="40">
        <v>494.98333333333335</v>
      </c>
      <c r="E89" s="40">
        <v>487.9666666666667</v>
      </c>
      <c r="F89" s="40">
        <v>483.98333333333335</v>
      </c>
      <c r="G89" s="40">
        <v>476.9666666666667</v>
      </c>
      <c r="H89" s="40">
        <v>498.9666666666667</v>
      </c>
      <c r="I89" s="40">
        <v>505.98333333333335</v>
      </c>
      <c r="J89" s="40">
        <v>509.9666666666667</v>
      </c>
      <c r="K89" s="31">
        <v>502</v>
      </c>
      <c r="L89" s="31">
        <v>491</v>
      </c>
      <c r="M89" s="31">
        <v>14.8386</v>
      </c>
      <c r="N89" s="1"/>
      <c r="O89" s="1"/>
    </row>
    <row r="90" spans="1:15" ht="12.75" customHeight="1">
      <c r="A90" s="31">
        <v>80</v>
      </c>
      <c r="B90" s="31" t="s">
        <v>345</v>
      </c>
      <c r="C90" s="31">
        <v>2999.45</v>
      </c>
      <c r="D90" s="40">
        <v>3001.4833333333336</v>
      </c>
      <c r="E90" s="40">
        <v>2983.9666666666672</v>
      </c>
      <c r="F90" s="40">
        <v>2968.4833333333336</v>
      </c>
      <c r="G90" s="40">
        <v>2950.9666666666672</v>
      </c>
      <c r="H90" s="40">
        <v>3016.9666666666672</v>
      </c>
      <c r="I90" s="40">
        <v>3034.4833333333336</v>
      </c>
      <c r="J90" s="40">
        <v>3049.9666666666672</v>
      </c>
      <c r="K90" s="31">
        <v>3019</v>
      </c>
      <c r="L90" s="31">
        <v>2986</v>
      </c>
      <c r="M90" s="31">
        <v>1.2627699999999999</v>
      </c>
      <c r="N90" s="1"/>
      <c r="O90" s="1"/>
    </row>
    <row r="91" spans="1:15" ht="12.75" customHeight="1">
      <c r="A91" s="31">
        <v>81</v>
      </c>
      <c r="B91" s="31" t="s">
        <v>83</v>
      </c>
      <c r="C91" s="31">
        <v>231.6</v>
      </c>
      <c r="D91" s="40">
        <v>233.1</v>
      </c>
      <c r="E91" s="40">
        <v>227.85</v>
      </c>
      <c r="F91" s="40">
        <v>224.1</v>
      </c>
      <c r="G91" s="40">
        <v>218.85</v>
      </c>
      <c r="H91" s="40">
        <v>236.85</v>
      </c>
      <c r="I91" s="40">
        <v>242.1</v>
      </c>
      <c r="J91" s="40">
        <v>245.85</v>
      </c>
      <c r="K91" s="31">
        <v>238.35</v>
      </c>
      <c r="L91" s="31">
        <v>229.35</v>
      </c>
      <c r="M91" s="31">
        <v>138.54473999999999</v>
      </c>
      <c r="N91" s="1"/>
      <c r="O91" s="1"/>
    </row>
    <row r="92" spans="1:15" ht="12.75" customHeight="1">
      <c r="A92" s="31">
        <v>82</v>
      </c>
      <c r="B92" s="31" t="s">
        <v>331</v>
      </c>
      <c r="C92" s="31">
        <v>639.20000000000005</v>
      </c>
      <c r="D92" s="40">
        <v>640.56666666666672</v>
      </c>
      <c r="E92" s="40">
        <v>631.63333333333344</v>
      </c>
      <c r="F92" s="40">
        <v>624.06666666666672</v>
      </c>
      <c r="G92" s="40">
        <v>615.13333333333344</v>
      </c>
      <c r="H92" s="40">
        <v>648.13333333333344</v>
      </c>
      <c r="I92" s="40">
        <v>657.06666666666661</v>
      </c>
      <c r="J92" s="40">
        <v>664.63333333333344</v>
      </c>
      <c r="K92" s="31">
        <v>649.5</v>
      </c>
      <c r="L92" s="31">
        <v>633</v>
      </c>
      <c r="M92" s="31">
        <v>4.1613199999999999</v>
      </c>
      <c r="N92" s="1"/>
      <c r="O92" s="1"/>
    </row>
    <row r="93" spans="1:15" ht="12.75" customHeight="1">
      <c r="A93" s="31">
        <v>83</v>
      </c>
      <c r="B93" s="31" t="s">
        <v>332</v>
      </c>
      <c r="C93" s="31">
        <v>852.6</v>
      </c>
      <c r="D93" s="40">
        <v>855.40000000000009</v>
      </c>
      <c r="E93" s="40">
        <v>842.10000000000014</v>
      </c>
      <c r="F93" s="40">
        <v>831.6</v>
      </c>
      <c r="G93" s="40">
        <v>818.30000000000007</v>
      </c>
      <c r="H93" s="40">
        <v>865.9000000000002</v>
      </c>
      <c r="I93" s="40">
        <v>879.20000000000016</v>
      </c>
      <c r="J93" s="40">
        <v>889.70000000000027</v>
      </c>
      <c r="K93" s="31">
        <v>868.7</v>
      </c>
      <c r="L93" s="31">
        <v>844.9</v>
      </c>
      <c r="M93" s="31">
        <v>0.62697000000000003</v>
      </c>
      <c r="N93" s="1"/>
      <c r="O93" s="1"/>
    </row>
    <row r="94" spans="1:15" ht="12.75" customHeight="1">
      <c r="A94" s="31">
        <v>84</v>
      </c>
      <c r="B94" s="31" t="s">
        <v>334</v>
      </c>
      <c r="C94" s="31">
        <v>910.7</v>
      </c>
      <c r="D94" s="40">
        <v>899.01666666666677</v>
      </c>
      <c r="E94" s="40">
        <v>873.03333333333353</v>
      </c>
      <c r="F94" s="40">
        <v>835.36666666666679</v>
      </c>
      <c r="G94" s="40">
        <v>809.38333333333355</v>
      </c>
      <c r="H94" s="40">
        <v>936.68333333333351</v>
      </c>
      <c r="I94" s="40">
        <v>962.66666666666686</v>
      </c>
      <c r="J94" s="40">
        <v>1000.3333333333335</v>
      </c>
      <c r="K94" s="31">
        <v>925</v>
      </c>
      <c r="L94" s="31">
        <v>861.35</v>
      </c>
      <c r="M94" s="31">
        <v>2.2444899999999999</v>
      </c>
      <c r="N94" s="1"/>
      <c r="O94" s="1"/>
    </row>
    <row r="95" spans="1:15" ht="12.75" customHeight="1">
      <c r="A95" s="31">
        <v>85</v>
      </c>
      <c r="B95" s="31" t="s">
        <v>250</v>
      </c>
      <c r="C95" s="31">
        <v>137.69999999999999</v>
      </c>
      <c r="D95" s="40">
        <v>138.08333333333334</v>
      </c>
      <c r="E95" s="40">
        <v>136.61666666666667</v>
      </c>
      <c r="F95" s="40">
        <v>135.53333333333333</v>
      </c>
      <c r="G95" s="40">
        <v>134.06666666666666</v>
      </c>
      <c r="H95" s="40">
        <v>139.16666666666669</v>
      </c>
      <c r="I95" s="40">
        <v>140.63333333333333</v>
      </c>
      <c r="J95" s="40">
        <v>141.7166666666667</v>
      </c>
      <c r="K95" s="31">
        <v>139.55000000000001</v>
      </c>
      <c r="L95" s="31">
        <v>137</v>
      </c>
      <c r="M95" s="31">
        <v>5.8063399999999996</v>
      </c>
      <c r="N95" s="1"/>
      <c r="O95" s="1"/>
    </row>
    <row r="96" spans="1:15" ht="12.75" customHeight="1">
      <c r="A96" s="31">
        <v>86</v>
      </c>
      <c r="B96" s="31" t="s">
        <v>328</v>
      </c>
      <c r="C96" s="31">
        <v>384.85</v>
      </c>
      <c r="D96" s="40">
        <v>385.7</v>
      </c>
      <c r="E96" s="40">
        <v>381.5</v>
      </c>
      <c r="F96" s="40">
        <v>378.15000000000003</v>
      </c>
      <c r="G96" s="40">
        <v>373.95000000000005</v>
      </c>
      <c r="H96" s="40">
        <v>389.04999999999995</v>
      </c>
      <c r="I96" s="40">
        <v>393.24999999999989</v>
      </c>
      <c r="J96" s="40">
        <v>396.59999999999991</v>
      </c>
      <c r="K96" s="31">
        <v>389.9</v>
      </c>
      <c r="L96" s="31">
        <v>382.35</v>
      </c>
      <c r="M96" s="31">
        <v>1.8053999999999999</v>
      </c>
      <c r="N96" s="1"/>
      <c r="O96" s="1"/>
    </row>
    <row r="97" spans="1:15" ht="12.75" customHeight="1">
      <c r="A97" s="31">
        <v>87</v>
      </c>
      <c r="B97" s="31" t="s">
        <v>337</v>
      </c>
      <c r="C97" s="31">
        <v>1458.45</v>
      </c>
      <c r="D97" s="40">
        <v>1465.4833333333333</v>
      </c>
      <c r="E97" s="40">
        <v>1435.9666666666667</v>
      </c>
      <c r="F97" s="40">
        <v>1413.4833333333333</v>
      </c>
      <c r="G97" s="40">
        <v>1383.9666666666667</v>
      </c>
      <c r="H97" s="40">
        <v>1487.9666666666667</v>
      </c>
      <c r="I97" s="40">
        <v>1517.4833333333336</v>
      </c>
      <c r="J97" s="40">
        <v>1539.9666666666667</v>
      </c>
      <c r="K97" s="31">
        <v>1495</v>
      </c>
      <c r="L97" s="31">
        <v>1443</v>
      </c>
      <c r="M97" s="31">
        <v>4.5671799999999996</v>
      </c>
      <c r="N97" s="1"/>
      <c r="O97" s="1"/>
    </row>
    <row r="98" spans="1:15" ht="12.75" customHeight="1">
      <c r="A98" s="31">
        <v>88</v>
      </c>
      <c r="B98" s="31" t="s">
        <v>335</v>
      </c>
      <c r="C98" s="31">
        <v>1261.6500000000001</v>
      </c>
      <c r="D98" s="40">
        <v>1264.55</v>
      </c>
      <c r="E98" s="40">
        <v>1251.0999999999999</v>
      </c>
      <c r="F98" s="40">
        <v>1240.55</v>
      </c>
      <c r="G98" s="40">
        <v>1227.0999999999999</v>
      </c>
      <c r="H98" s="40">
        <v>1275.0999999999999</v>
      </c>
      <c r="I98" s="40">
        <v>1288.5500000000002</v>
      </c>
      <c r="J98" s="40">
        <v>1299.0999999999999</v>
      </c>
      <c r="K98" s="31">
        <v>1278</v>
      </c>
      <c r="L98" s="31">
        <v>1254</v>
      </c>
      <c r="M98" s="31">
        <v>0.50780999999999998</v>
      </c>
      <c r="N98" s="1"/>
      <c r="O98" s="1"/>
    </row>
    <row r="99" spans="1:15" ht="12.75" customHeight="1">
      <c r="A99" s="31">
        <v>89</v>
      </c>
      <c r="B99" s="31" t="s">
        <v>336</v>
      </c>
      <c r="C99" s="31">
        <v>21.85</v>
      </c>
      <c r="D99" s="40">
        <v>21.883333333333336</v>
      </c>
      <c r="E99" s="40">
        <v>21.716666666666672</v>
      </c>
      <c r="F99" s="40">
        <v>21.583333333333336</v>
      </c>
      <c r="G99" s="40">
        <v>21.416666666666671</v>
      </c>
      <c r="H99" s="40">
        <v>22.016666666666673</v>
      </c>
      <c r="I99" s="40">
        <v>22.183333333333337</v>
      </c>
      <c r="J99" s="40">
        <v>22.316666666666674</v>
      </c>
      <c r="K99" s="31">
        <v>22.05</v>
      </c>
      <c r="L99" s="31">
        <v>21.75</v>
      </c>
      <c r="M99" s="31">
        <v>26.63748</v>
      </c>
      <c r="N99" s="1"/>
      <c r="O99" s="1"/>
    </row>
    <row r="100" spans="1:15" ht="12.75" customHeight="1">
      <c r="A100" s="31">
        <v>90</v>
      </c>
      <c r="B100" s="31" t="s">
        <v>338</v>
      </c>
      <c r="C100" s="31">
        <v>674.55</v>
      </c>
      <c r="D100" s="40">
        <v>665.18333333333328</v>
      </c>
      <c r="E100" s="40">
        <v>647.36666666666656</v>
      </c>
      <c r="F100" s="40">
        <v>620.18333333333328</v>
      </c>
      <c r="G100" s="40">
        <v>602.36666666666656</v>
      </c>
      <c r="H100" s="40">
        <v>692.36666666666656</v>
      </c>
      <c r="I100" s="40">
        <v>710.18333333333339</v>
      </c>
      <c r="J100" s="40">
        <v>737.36666666666656</v>
      </c>
      <c r="K100" s="31">
        <v>683</v>
      </c>
      <c r="L100" s="31">
        <v>638</v>
      </c>
      <c r="M100" s="31">
        <v>4.6054599999999999</v>
      </c>
      <c r="N100" s="1"/>
      <c r="O100" s="1"/>
    </row>
    <row r="101" spans="1:15" ht="12.75" customHeight="1">
      <c r="A101" s="31">
        <v>91</v>
      </c>
      <c r="B101" s="31" t="s">
        <v>339</v>
      </c>
      <c r="C101" s="31">
        <v>867.25</v>
      </c>
      <c r="D101" s="40">
        <v>873.01666666666677</v>
      </c>
      <c r="E101" s="40">
        <v>857.23333333333358</v>
      </c>
      <c r="F101" s="40">
        <v>847.21666666666681</v>
      </c>
      <c r="G101" s="40">
        <v>831.43333333333362</v>
      </c>
      <c r="H101" s="40">
        <v>883.03333333333353</v>
      </c>
      <c r="I101" s="40">
        <v>898.81666666666661</v>
      </c>
      <c r="J101" s="40">
        <v>908.83333333333348</v>
      </c>
      <c r="K101" s="31">
        <v>888.8</v>
      </c>
      <c r="L101" s="31">
        <v>863</v>
      </c>
      <c r="M101" s="31">
        <v>1.49248</v>
      </c>
      <c r="N101" s="1"/>
      <c r="O101" s="1"/>
    </row>
    <row r="102" spans="1:15" ht="12.75" customHeight="1">
      <c r="A102" s="31">
        <v>92</v>
      </c>
      <c r="B102" s="31" t="s">
        <v>340</v>
      </c>
      <c r="C102" s="31">
        <v>5431.8</v>
      </c>
      <c r="D102" s="40">
        <v>5446.2333333333336</v>
      </c>
      <c r="E102" s="40">
        <v>5400.5666666666675</v>
      </c>
      <c r="F102" s="40">
        <v>5369.3333333333339</v>
      </c>
      <c r="G102" s="40">
        <v>5323.6666666666679</v>
      </c>
      <c r="H102" s="40">
        <v>5477.4666666666672</v>
      </c>
      <c r="I102" s="40">
        <v>5523.1333333333332</v>
      </c>
      <c r="J102" s="40">
        <v>5554.3666666666668</v>
      </c>
      <c r="K102" s="31">
        <v>5491.9</v>
      </c>
      <c r="L102" s="31">
        <v>5415</v>
      </c>
      <c r="M102" s="31">
        <v>2.5870000000000001E-2</v>
      </c>
      <c r="N102" s="1"/>
      <c r="O102" s="1"/>
    </row>
    <row r="103" spans="1:15" ht="12.75" customHeight="1">
      <c r="A103" s="31">
        <v>93</v>
      </c>
      <c r="B103" s="31" t="s">
        <v>249</v>
      </c>
      <c r="C103" s="31">
        <v>91.45</v>
      </c>
      <c r="D103" s="40">
        <v>91.733333333333334</v>
      </c>
      <c r="E103" s="40">
        <v>90.216666666666669</v>
      </c>
      <c r="F103" s="40">
        <v>88.983333333333334</v>
      </c>
      <c r="G103" s="40">
        <v>87.466666666666669</v>
      </c>
      <c r="H103" s="40">
        <v>92.966666666666669</v>
      </c>
      <c r="I103" s="40">
        <v>94.483333333333348</v>
      </c>
      <c r="J103" s="40">
        <v>95.716666666666669</v>
      </c>
      <c r="K103" s="31">
        <v>93.25</v>
      </c>
      <c r="L103" s="31">
        <v>90.5</v>
      </c>
      <c r="M103" s="31">
        <v>46.606819999999999</v>
      </c>
      <c r="N103" s="1"/>
      <c r="O103" s="1"/>
    </row>
    <row r="104" spans="1:15" ht="12.75" customHeight="1">
      <c r="A104" s="31">
        <v>94</v>
      </c>
      <c r="B104" s="31" t="s">
        <v>333</v>
      </c>
      <c r="C104" s="31">
        <v>526.29999999999995</v>
      </c>
      <c r="D104" s="40">
        <v>528.94999999999993</v>
      </c>
      <c r="E104" s="40">
        <v>478.39999999999986</v>
      </c>
      <c r="F104" s="40">
        <v>430.49999999999994</v>
      </c>
      <c r="G104" s="40">
        <v>379.94999999999987</v>
      </c>
      <c r="H104" s="40">
        <v>576.84999999999991</v>
      </c>
      <c r="I104" s="40">
        <v>627.39999999999986</v>
      </c>
      <c r="J104" s="40">
        <v>675.29999999999984</v>
      </c>
      <c r="K104" s="31">
        <v>579.5</v>
      </c>
      <c r="L104" s="31">
        <v>481.05</v>
      </c>
      <c r="M104" s="31">
        <v>1.96665</v>
      </c>
      <c r="N104" s="1"/>
      <c r="O104" s="1"/>
    </row>
    <row r="105" spans="1:15" ht="12.75" customHeight="1">
      <c r="A105" s="31">
        <v>95</v>
      </c>
      <c r="B105" s="31" t="s">
        <v>857</v>
      </c>
      <c r="C105" s="31">
        <v>153.65</v>
      </c>
      <c r="D105" s="40">
        <v>154.54999999999998</v>
      </c>
      <c r="E105" s="40">
        <v>150.09999999999997</v>
      </c>
      <c r="F105" s="40">
        <v>146.54999999999998</v>
      </c>
      <c r="G105" s="40">
        <v>142.09999999999997</v>
      </c>
      <c r="H105" s="40">
        <v>158.09999999999997</v>
      </c>
      <c r="I105" s="40">
        <v>162.54999999999995</v>
      </c>
      <c r="J105" s="40">
        <v>166.09999999999997</v>
      </c>
      <c r="K105" s="31">
        <v>159</v>
      </c>
      <c r="L105" s="31">
        <v>151</v>
      </c>
      <c r="M105" s="31">
        <v>8.0402799999999992</v>
      </c>
      <c r="N105" s="1"/>
      <c r="O105" s="1"/>
    </row>
    <row r="106" spans="1:15" ht="12.75" customHeight="1">
      <c r="A106" s="31">
        <v>96</v>
      </c>
      <c r="B106" s="31" t="s">
        <v>341</v>
      </c>
      <c r="C106" s="31">
        <v>257.39999999999998</v>
      </c>
      <c r="D106" s="40">
        <v>258.71666666666664</v>
      </c>
      <c r="E106" s="40">
        <v>253.43333333333328</v>
      </c>
      <c r="F106" s="40">
        <v>249.46666666666664</v>
      </c>
      <c r="G106" s="40">
        <v>244.18333333333328</v>
      </c>
      <c r="H106" s="40">
        <v>262.68333333333328</v>
      </c>
      <c r="I106" s="40">
        <v>267.9666666666667</v>
      </c>
      <c r="J106" s="40">
        <v>271.93333333333328</v>
      </c>
      <c r="K106" s="31">
        <v>264</v>
      </c>
      <c r="L106" s="31">
        <v>254.75</v>
      </c>
      <c r="M106" s="31">
        <v>2.13307</v>
      </c>
      <c r="N106" s="1"/>
      <c r="O106" s="1"/>
    </row>
    <row r="107" spans="1:15" ht="12.75" customHeight="1">
      <c r="A107" s="31">
        <v>97</v>
      </c>
      <c r="B107" s="31" t="s">
        <v>342</v>
      </c>
      <c r="C107" s="31">
        <v>351.8</v>
      </c>
      <c r="D107" s="40">
        <v>353.2166666666667</v>
      </c>
      <c r="E107" s="40">
        <v>349.08333333333337</v>
      </c>
      <c r="F107" s="40">
        <v>346.36666666666667</v>
      </c>
      <c r="G107" s="40">
        <v>342.23333333333335</v>
      </c>
      <c r="H107" s="40">
        <v>355.93333333333339</v>
      </c>
      <c r="I107" s="40">
        <v>360.06666666666672</v>
      </c>
      <c r="J107" s="40">
        <v>362.78333333333342</v>
      </c>
      <c r="K107" s="31">
        <v>357.35</v>
      </c>
      <c r="L107" s="31">
        <v>350.5</v>
      </c>
      <c r="M107" s="31">
        <v>12.13327</v>
      </c>
      <c r="N107" s="1"/>
      <c r="O107" s="1"/>
    </row>
    <row r="108" spans="1:15" ht="12.75" customHeight="1">
      <c r="A108" s="31">
        <v>98</v>
      </c>
      <c r="B108" s="31" t="s">
        <v>84</v>
      </c>
      <c r="C108" s="31">
        <v>639.5</v>
      </c>
      <c r="D108" s="40">
        <v>643.85</v>
      </c>
      <c r="E108" s="40">
        <v>627.75</v>
      </c>
      <c r="F108" s="40">
        <v>616</v>
      </c>
      <c r="G108" s="40">
        <v>599.9</v>
      </c>
      <c r="H108" s="40">
        <v>655.6</v>
      </c>
      <c r="I108" s="40">
        <v>671.70000000000016</v>
      </c>
      <c r="J108" s="40">
        <v>683.45</v>
      </c>
      <c r="K108" s="31">
        <v>659.95</v>
      </c>
      <c r="L108" s="31">
        <v>632.1</v>
      </c>
      <c r="M108" s="31">
        <v>30.577390000000001</v>
      </c>
      <c r="N108" s="1"/>
      <c r="O108" s="1"/>
    </row>
    <row r="109" spans="1:15" ht="12.75" customHeight="1">
      <c r="A109" s="31">
        <v>99</v>
      </c>
      <c r="B109" s="31" t="s">
        <v>343</v>
      </c>
      <c r="C109" s="31">
        <v>700</v>
      </c>
      <c r="D109" s="40">
        <v>699.01666666666677</v>
      </c>
      <c r="E109" s="40">
        <v>693.03333333333353</v>
      </c>
      <c r="F109" s="40">
        <v>686.06666666666672</v>
      </c>
      <c r="G109" s="40">
        <v>680.08333333333348</v>
      </c>
      <c r="H109" s="40">
        <v>705.98333333333358</v>
      </c>
      <c r="I109" s="40">
        <v>711.96666666666692</v>
      </c>
      <c r="J109" s="40">
        <v>718.93333333333362</v>
      </c>
      <c r="K109" s="31">
        <v>705</v>
      </c>
      <c r="L109" s="31">
        <v>692.05</v>
      </c>
      <c r="M109" s="31">
        <v>0.48865999999999998</v>
      </c>
      <c r="N109" s="1"/>
      <c r="O109" s="1"/>
    </row>
    <row r="110" spans="1:15" ht="12.75" customHeight="1">
      <c r="A110" s="31">
        <v>100</v>
      </c>
      <c r="B110" s="31" t="s">
        <v>85</v>
      </c>
      <c r="C110" s="31">
        <v>904.9</v>
      </c>
      <c r="D110" s="40">
        <v>904.44999999999993</v>
      </c>
      <c r="E110" s="40">
        <v>896.44999999999982</v>
      </c>
      <c r="F110" s="40">
        <v>887.99999999999989</v>
      </c>
      <c r="G110" s="40">
        <v>879.99999999999977</v>
      </c>
      <c r="H110" s="40">
        <v>912.89999999999986</v>
      </c>
      <c r="I110" s="40">
        <v>920.90000000000009</v>
      </c>
      <c r="J110" s="40">
        <v>929.34999999999991</v>
      </c>
      <c r="K110" s="31">
        <v>912.45</v>
      </c>
      <c r="L110" s="31">
        <v>896</v>
      </c>
      <c r="M110" s="31">
        <v>11.80372</v>
      </c>
      <c r="N110" s="1"/>
      <c r="O110" s="1"/>
    </row>
    <row r="111" spans="1:15" ht="12.75" customHeight="1">
      <c r="A111" s="31">
        <v>101</v>
      </c>
      <c r="B111" s="31" t="s">
        <v>86</v>
      </c>
      <c r="C111" s="31">
        <v>167</v>
      </c>
      <c r="D111" s="40">
        <v>166.61666666666665</v>
      </c>
      <c r="E111" s="40">
        <v>165.58333333333329</v>
      </c>
      <c r="F111" s="40">
        <v>164.16666666666663</v>
      </c>
      <c r="G111" s="40">
        <v>163.13333333333327</v>
      </c>
      <c r="H111" s="40">
        <v>168.0333333333333</v>
      </c>
      <c r="I111" s="40">
        <v>169.06666666666666</v>
      </c>
      <c r="J111" s="40">
        <v>170.48333333333332</v>
      </c>
      <c r="K111" s="31">
        <v>167.65</v>
      </c>
      <c r="L111" s="31">
        <v>165.2</v>
      </c>
      <c r="M111" s="31">
        <v>64.532049999999998</v>
      </c>
      <c r="N111" s="1"/>
      <c r="O111" s="1"/>
    </row>
    <row r="112" spans="1:15" ht="12.75" customHeight="1">
      <c r="A112" s="31">
        <v>102</v>
      </c>
      <c r="B112" s="31" t="s">
        <v>344</v>
      </c>
      <c r="C112" s="31">
        <v>374.1</v>
      </c>
      <c r="D112" s="40">
        <v>371.15000000000003</v>
      </c>
      <c r="E112" s="40">
        <v>364.80000000000007</v>
      </c>
      <c r="F112" s="40">
        <v>355.50000000000006</v>
      </c>
      <c r="G112" s="40">
        <v>349.15000000000009</v>
      </c>
      <c r="H112" s="40">
        <v>380.45000000000005</v>
      </c>
      <c r="I112" s="40">
        <v>386.80000000000007</v>
      </c>
      <c r="J112" s="40">
        <v>396.1</v>
      </c>
      <c r="K112" s="31">
        <v>377.5</v>
      </c>
      <c r="L112" s="31">
        <v>361.85</v>
      </c>
      <c r="M112" s="31">
        <v>7.7387800000000002</v>
      </c>
      <c r="N112" s="1"/>
      <c r="O112" s="1"/>
    </row>
    <row r="113" spans="1:15" ht="12.75" customHeight="1">
      <c r="A113" s="31">
        <v>103</v>
      </c>
      <c r="B113" s="31" t="s">
        <v>88</v>
      </c>
      <c r="C113" s="31">
        <v>5376.2</v>
      </c>
      <c r="D113" s="40">
        <v>5346.2333333333327</v>
      </c>
      <c r="E113" s="40">
        <v>5287.616666666665</v>
      </c>
      <c r="F113" s="40">
        <v>5199.0333333333319</v>
      </c>
      <c r="G113" s="40">
        <v>5140.4166666666642</v>
      </c>
      <c r="H113" s="40">
        <v>5434.8166666666657</v>
      </c>
      <c r="I113" s="40">
        <v>5493.4333333333325</v>
      </c>
      <c r="J113" s="40">
        <v>5582.0166666666664</v>
      </c>
      <c r="K113" s="31">
        <v>5404.85</v>
      </c>
      <c r="L113" s="31">
        <v>5257.65</v>
      </c>
      <c r="M113" s="31">
        <v>2.06501</v>
      </c>
      <c r="N113" s="1"/>
      <c r="O113" s="1"/>
    </row>
    <row r="114" spans="1:15" ht="12.75" customHeight="1">
      <c r="A114" s="31">
        <v>104</v>
      </c>
      <c r="B114" s="31" t="s">
        <v>89</v>
      </c>
      <c r="C114" s="31">
        <v>1537.2</v>
      </c>
      <c r="D114" s="40">
        <v>1539.4833333333333</v>
      </c>
      <c r="E114" s="40">
        <v>1528.9666666666667</v>
      </c>
      <c r="F114" s="40">
        <v>1520.7333333333333</v>
      </c>
      <c r="G114" s="40">
        <v>1510.2166666666667</v>
      </c>
      <c r="H114" s="40">
        <v>1547.7166666666667</v>
      </c>
      <c r="I114" s="40">
        <v>1558.2333333333336</v>
      </c>
      <c r="J114" s="40">
        <v>1566.4666666666667</v>
      </c>
      <c r="K114" s="31">
        <v>1550</v>
      </c>
      <c r="L114" s="31">
        <v>1531.25</v>
      </c>
      <c r="M114" s="31">
        <v>4.1168399999999998</v>
      </c>
      <c r="N114" s="1"/>
      <c r="O114" s="1"/>
    </row>
    <row r="115" spans="1:15" ht="12.75" customHeight="1">
      <c r="A115" s="31">
        <v>105</v>
      </c>
      <c r="B115" s="31" t="s">
        <v>90</v>
      </c>
      <c r="C115" s="31">
        <v>685.15</v>
      </c>
      <c r="D115" s="40">
        <v>692.15</v>
      </c>
      <c r="E115" s="40">
        <v>673.8</v>
      </c>
      <c r="F115" s="40">
        <v>662.44999999999993</v>
      </c>
      <c r="G115" s="40">
        <v>644.09999999999991</v>
      </c>
      <c r="H115" s="40">
        <v>703.5</v>
      </c>
      <c r="I115" s="40">
        <v>721.85000000000014</v>
      </c>
      <c r="J115" s="40">
        <v>733.2</v>
      </c>
      <c r="K115" s="31">
        <v>710.5</v>
      </c>
      <c r="L115" s="31">
        <v>680.8</v>
      </c>
      <c r="M115" s="31">
        <v>9.6743500000000004</v>
      </c>
      <c r="N115" s="1"/>
      <c r="O115" s="1"/>
    </row>
    <row r="116" spans="1:15" ht="12.75" customHeight="1">
      <c r="A116" s="31">
        <v>106</v>
      </c>
      <c r="B116" s="31" t="s">
        <v>91</v>
      </c>
      <c r="C116" s="31">
        <v>795.2</v>
      </c>
      <c r="D116" s="40">
        <v>793.94999999999993</v>
      </c>
      <c r="E116" s="40">
        <v>789.24999999999989</v>
      </c>
      <c r="F116" s="40">
        <v>783.3</v>
      </c>
      <c r="G116" s="40">
        <v>778.59999999999991</v>
      </c>
      <c r="H116" s="40">
        <v>799.89999999999986</v>
      </c>
      <c r="I116" s="40">
        <v>804.59999999999991</v>
      </c>
      <c r="J116" s="40">
        <v>810.54999999999984</v>
      </c>
      <c r="K116" s="31">
        <v>798.65</v>
      </c>
      <c r="L116" s="31">
        <v>788</v>
      </c>
      <c r="M116" s="31">
        <v>3.7030500000000002</v>
      </c>
      <c r="N116" s="1"/>
      <c r="O116" s="1"/>
    </row>
    <row r="117" spans="1:15" ht="12.75" customHeight="1">
      <c r="A117" s="31">
        <v>107</v>
      </c>
      <c r="B117" s="31" t="s">
        <v>346</v>
      </c>
      <c r="C117" s="31">
        <v>602.5</v>
      </c>
      <c r="D117" s="40">
        <v>601.95000000000005</v>
      </c>
      <c r="E117" s="40">
        <v>597.75000000000011</v>
      </c>
      <c r="F117" s="40">
        <v>593.00000000000011</v>
      </c>
      <c r="G117" s="40">
        <v>588.80000000000018</v>
      </c>
      <c r="H117" s="40">
        <v>606.70000000000005</v>
      </c>
      <c r="I117" s="40">
        <v>610.89999999999986</v>
      </c>
      <c r="J117" s="40">
        <v>615.65</v>
      </c>
      <c r="K117" s="31">
        <v>606.15</v>
      </c>
      <c r="L117" s="31">
        <v>597.20000000000005</v>
      </c>
      <c r="M117" s="31">
        <v>1.4414899999999999</v>
      </c>
      <c r="N117" s="1"/>
      <c r="O117" s="1"/>
    </row>
    <row r="118" spans="1:15" ht="12.75" customHeight="1">
      <c r="A118" s="31">
        <v>108</v>
      </c>
      <c r="B118" s="31" t="s">
        <v>329</v>
      </c>
      <c r="C118" s="31">
        <v>3142.65</v>
      </c>
      <c r="D118" s="40">
        <v>3098.5833333333335</v>
      </c>
      <c r="E118" s="40">
        <v>2972.166666666667</v>
      </c>
      <c r="F118" s="40">
        <v>2801.6833333333334</v>
      </c>
      <c r="G118" s="40">
        <v>2675.2666666666669</v>
      </c>
      <c r="H118" s="40">
        <v>3269.0666666666671</v>
      </c>
      <c r="I118" s="40">
        <v>3395.483333333334</v>
      </c>
      <c r="J118" s="40">
        <v>3565.9666666666672</v>
      </c>
      <c r="K118" s="31">
        <v>3225</v>
      </c>
      <c r="L118" s="31">
        <v>2928.1</v>
      </c>
      <c r="M118" s="31">
        <v>7.46882</v>
      </c>
      <c r="N118" s="1"/>
      <c r="O118" s="1"/>
    </row>
    <row r="119" spans="1:15" ht="12.75" customHeight="1">
      <c r="A119" s="31">
        <v>109</v>
      </c>
      <c r="B119" s="31" t="s">
        <v>251</v>
      </c>
      <c r="C119" s="31">
        <v>459.4</v>
      </c>
      <c r="D119" s="40">
        <v>458.33333333333331</v>
      </c>
      <c r="E119" s="40">
        <v>453.56666666666661</v>
      </c>
      <c r="F119" s="40">
        <v>447.73333333333329</v>
      </c>
      <c r="G119" s="40">
        <v>442.96666666666658</v>
      </c>
      <c r="H119" s="40">
        <v>464.16666666666663</v>
      </c>
      <c r="I119" s="40">
        <v>468.93333333333339</v>
      </c>
      <c r="J119" s="40">
        <v>474.76666666666665</v>
      </c>
      <c r="K119" s="31">
        <v>463.1</v>
      </c>
      <c r="L119" s="31">
        <v>452.5</v>
      </c>
      <c r="M119" s="31">
        <v>22.299399999999999</v>
      </c>
      <c r="N119" s="1"/>
      <c r="O119" s="1"/>
    </row>
    <row r="120" spans="1:15" ht="12.75" customHeight="1">
      <c r="A120" s="31">
        <v>110</v>
      </c>
      <c r="B120" s="31" t="s">
        <v>330</v>
      </c>
      <c r="C120" s="31">
        <v>296</v>
      </c>
      <c r="D120" s="40">
        <v>296.96666666666664</v>
      </c>
      <c r="E120" s="40">
        <v>294.0333333333333</v>
      </c>
      <c r="F120" s="40">
        <v>292.06666666666666</v>
      </c>
      <c r="G120" s="40">
        <v>289.13333333333333</v>
      </c>
      <c r="H120" s="40">
        <v>298.93333333333328</v>
      </c>
      <c r="I120" s="40">
        <v>301.86666666666656</v>
      </c>
      <c r="J120" s="40">
        <v>303.83333333333326</v>
      </c>
      <c r="K120" s="31">
        <v>299.89999999999998</v>
      </c>
      <c r="L120" s="31">
        <v>295</v>
      </c>
      <c r="M120" s="31">
        <v>0.71892999999999996</v>
      </c>
      <c r="N120" s="1"/>
      <c r="O120" s="1"/>
    </row>
    <row r="121" spans="1:15" ht="12.75" customHeight="1">
      <c r="A121" s="31">
        <v>111</v>
      </c>
      <c r="B121" s="31" t="s">
        <v>92</v>
      </c>
      <c r="C121" s="31">
        <v>164.5</v>
      </c>
      <c r="D121" s="40">
        <v>165.83333333333334</v>
      </c>
      <c r="E121" s="40">
        <v>162.2166666666667</v>
      </c>
      <c r="F121" s="40">
        <v>159.93333333333337</v>
      </c>
      <c r="G121" s="40">
        <v>156.31666666666672</v>
      </c>
      <c r="H121" s="40">
        <v>168.11666666666667</v>
      </c>
      <c r="I121" s="40">
        <v>171.73333333333329</v>
      </c>
      <c r="J121" s="40">
        <v>174.01666666666665</v>
      </c>
      <c r="K121" s="31">
        <v>169.45</v>
      </c>
      <c r="L121" s="31">
        <v>163.55000000000001</v>
      </c>
      <c r="M121" s="31">
        <v>19.53389</v>
      </c>
      <c r="N121" s="1"/>
      <c r="O121" s="1"/>
    </row>
    <row r="122" spans="1:15" ht="12.75" customHeight="1">
      <c r="A122" s="31">
        <v>112</v>
      </c>
      <c r="B122" s="31" t="s">
        <v>93</v>
      </c>
      <c r="C122" s="31">
        <v>917.2</v>
      </c>
      <c r="D122" s="40">
        <v>919.06666666666661</v>
      </c>
      <c r="E122" s="40">
        <v>909.38333333333321</v>
      </c>
      <c r="F122" s="40">
        <v>901.56666666666661</v>
      </c>
      <c r="G122" s="40">
        <v>891.88333333333321</v>
      </c>
      <c r="H122" s="40">
        <v>926.88333333333321</v>
      </c>
      <c r="I122" s="40">
        <v>936.56666666666661</v>
      </c>
      <c r="J122" s="40">
        <v>944.38333333333321</v>
      </c>
      <c r="K122" s="31">
        <v>928.75</v>
      </c>
      <c r="L122" s="31">
        <v>911.25</v>
      </c>
      <c r="M122" s="31">
        <v>5.2721499999999999</v>
      </c>
      <c r="N122" s="1"/>
      <c r="O122" s="1"/>
    </row>
    <row r="123" spans="1:15" ht="12.75" customHeight="1">
      <c r="A123" s="31">
        <v>113</v>
      </c>
      <c r="B123" s="31" t="s">
        <v>347</v>
      </c>
      <c r="C123" s="31">
        <v>1104.4000000000001</v>
      </c>
      <c r="D123" s="40">
        <v>1110.3</v>
      </c>
      <c r="E123" s="40">
        <v>1092.3499999999999</v>
      </c>
      <c r="F123" s="40">
        <v>1080.3</v>
      </c>
      <c r="G123" s="40">
        <v>1062.3499999999999</v>
      </c>
      <c r="H123" s="40">
        <v>1122.3499999999999</v>
      </c>
      <c r="I123" s="40">
        <v>1140.3000000000002</v>
      </c>
      <c r="J123" s="40">
        <v>1152.3499999999999</v>
      </c>
      <c r="K123" s="31">
        <v>1128.25</v>
      </c>
      <c r="L123" s="31">
        <v>1098.25</v>
      </c>
      <c r="M123" s="31">
        <v>1.01024</v>
      </c>
      <c r="N123" s="1"/>
      <c r="O123" s="1"/>
    </row>
    <row r="124" spans="1:15" ht="12.75" customHeight="1">
      <c r="A124" s="31">
        <v>114</v>
      </c>
      <c r="B124" s="31" t="s">
        <v>94</v>
      </c>
      <c r="C124" s="31">
        <v>599</v>
      </c>
      <c r="D124" s="40">
        <v>599.56666666666672</v>
      </c>
      <c r="E124" s="40">
        <v>594.43333333333339</v>
      </c>
      <c r="F124" s="40">
        <v>589.86666666666667</v>
      </c>
      <c r="G124" s="40">
        <v>584.73333333333335</v>
      </c>
      <c r="H124" s="40">
        <v>604.13333333333344</v>
      </c>
      <c r="I124" s="40">
        <v>609.26666666666688</v>
      </c>
      <c r="J124" s="40">
        <v>613.83333333333348</v>
      </c>
      <c r="K124" s="31">
        <v>604.70000000000005</v>
      </c>
      <c r="L124" s="31">
        <v>595</v>
      </c>
      <c r="M124" s="31">
        <v>20.317710000000002</v>
      </c>
      <c r="N124" s="1"/>
      <c r="O124" s="1"/>
    </row>
    <row r="125" spans="1:15" ht="12.75" customHeight="1">
      <c r="A125" s="31">
        <v>115</v>
      </c>
      <c r="B125" s="31" t="s">
        <v>252</v>
      </c>
      <c r="C125" s="31">
        <v>2120.5</v>
      </c>
      <c r="D125" s="40">
        <v>2130.1666666666665</v>
      </c>
      <c r="E125" s="40">
        <v>2090.333333333333</v>
      </c>
      <c r="F125" s="40">
        <v>2060.1666666666665</v>
      </c>
      <c r="G125" s="40">
        <v>2020.333333333333</v>
      </c>
      <c r="H125" s="40">
        <v>2160.333333333333</v>
      </c>
      <c r="I125" s="40">
        <v>2200.1666666666661</v>
      </c>
      <c r="J125" s="40">
        <v>2230.333333333333</v>
      </c>
      <c r="K125" s="31">
        <v>2170</v>
      </c>
      <c r="L125" s="31">
        <v>2100</v>
      </c>
      <c r="M125" s="31">
        <v>1.3585199999999999</v>
      </c>
      <c r="N125" s="1"/>
      <c r="O125" s="1"/>
    </row>
    <row r="126" spans="1:15" ht="12.75" customHeight="1">
      <c r="A126" s="31">
        <v>116</v>
      </c>
      <c r="B126" s="31" t="s">
        <v>352</v>
      </c>
      <c r="C126" s="31">
        <v>584.04999999999995</v>
      </c>
      <c r="D126" s="40">
        <v>588.01666666666665</v>
      </c>
      <c r="E126" s="40">
        <v>576.0333333333333</v>
      </c>
      <c r="F126" s="40">
        <v>568.01666666666665</v>
      </c>
      <c r="G126" s="40">
        <v>556.0333333333333</v>
      </c>
      <c r="H126" s="40">
        <v>596.0333333333333</v>
      </c>
      <c r="I126" s="40">
        <v>608.01666666666665</v>
      </c>
      <c r="J126" s="40">
        <v>616.0333333333333</v>
      </c>
      <c r="K126" s="31">
        <v>600</v>
      </c>
      <c r="L126" s="31">
        <v>580</v>
      </c>
      <c r="M126" s="31">
        <v>1.4259200000000001</v>
      </c>
      <c r="N126" s="1"/>
      <c r="O126" s="1"/>
    </row>
    <row r="127" spans="1:15" ht="12.75" customHeight="1">
      <c r="A127" s="31">
        <v>117</v>
      </c>
      <c r="B127" s="31" t="s">
        <v>348</v>
      </c>
      <c r="C127" s="31">
        <v>102.9</v>
      </c>
      <c r="D127" s="40">
        <v>103.39999999999999</v>
      </c>
      <c r="E127" s="40">
        <v>101.69999999999999</v>
      </c>
      <c r="F127" s="40">
        <v>100.5</v>
      </c>
      <c r="G127" s="40">
        <v>98.8</v>
      </c>
      <c r="H127" s="40">
        <v>104.59999999999998</v>
      </c>
      <c r="I127" s="40">
        <v>106.3</v>
      </c>
      <c r="J127" s="40">
        <v>107.49999999999997</v>
      </c>
      <c r="K127" s="31">
        <v>105.1</v>
      </c>
      <c r="L127" s="31">
        <v>102.2</v>
      </c>
      <c r="M127" s="31">
        <v>10.5585</v>
      </c>
      <c r="N127" s="1"/>
      <c r="O127" s="1"/>
    </row>
    <row r="128" spans="1:15" ht="12.75" customHeight="1">
      <c r="A128" s="31">
        <v>118</v>
      </c>
      <c r="B128" s="31" t="s">
        <v>349</v>
      </c>
      <c r="C128" s="31">
        <v>1026.4000000000001</v>
      </c>
      <c r="D128" s="40">
        <v>1019.1333333333333</v>
      </c>
      <c r="E128" s="40">
        <v>1008.2666666666667</v>
      </c>
      <c r="F128" s="40">
        <v>990.13333333333333</v>
      </c>
      <c r="G128" s="40">
        <v>979.26666666666665</v>
      </c>
      <c r="H128" s="40">
        <v>1037.2666666666667</v>
      </c>
      <c r="I128" s="40">
        <v>1048.1333333333332</v>
      </c>
      <c r="J128" s="40">
        <v>1066.2666666666667</v>
      </c>
      <c r="K128" s="31">
        <v>1030</v>
      </c>
      <c r="L128" s="31">
        <v>1001</v>
      </c>
      <c r="M128" s="31">
        <v>0.24432999999999999</v>
      </c>
      <c r="N128" s="1"/>
      <c r="O128" s="1"/>
    </row>
    <row r="129" spans="1:15" ht="12.75" customHeight="1">
      <c r="A129" s="31">
        <v>119</v>
      </c>
      <c r="B129" s="31" t="s">
        <v>95</v>
      </c>
      <c r="C129" s="31">
        <v>2344.65</v>
      </c>
      <c r="D129" s="40">
        <v>2360.5499999999997</v>
      </c>
      <c r="E129" s="40">
        <v>2316.0999999999995</v>
      </c>
      <c r="F129" s="40">
        <v>2287.5499999999997</v>
      </c>
      <c r="G129" s="40">
        <v>2243.0999999999995</v>
      </c>
      <c r="H129" s="40">
        <v>2389.0999999999995</v>
      </c>
      <c r="I129" s="40">
        <v>2433.5499999999993</v>
      </c>
      <c r="J129" s="40">
        <v>2462.0999999999995</v>
      </c>
      <c r="K129" s="31">
        <v>2405</v>
      </c>
      <c r="L129" s="31">
        <v>2332</v>
      </c>
      <c r="M129" s="31">
        <v>6.8320299999999996</v>
      </c>
      <c r="N129" s="1"/>
      <c r="O129" s="1"/>
    </row>
    <row r="130" spans="1:15" ht="12.75" customHeight="1">
      <c r="A130" s="31">
        <v>120</v>
      </c>
      <c r="B130" s="31" t="s">
        <v>350</v>
      </c>
      <c r="C130" s="31">
        <v>295.39999999999998</v>
      </c>
      <c r="D130" s="40">
        <v>296.68333333333334</v>
      </c>
      <c r="E130" s="40">
        <v>290.91666666666669</v>
      </c>
      <c r="F130" s="40">
        <v>286.43333333333334</v>
      </c>
      <c r="G130" s="40">
        <v>280.66666666666669</v>
      </c>
      <c r="H130" s="40">
        <v>301.16666666666669</v>
      </c>
      <c r="I130" s="40">
        <v>306.93333333333334</v>
      </c>
      <c r="J130" s="40">
        <v>311.41666666666669</v>
      </c>
      <c r="K130" s="31">
        <v>302.45</v>
      </c>
      <c r="L130" s="31">
        <v>292.2</v>
      </c>
      <c r="M130" s="31">
        <v>51.496420000000001</v>
      </c>
      <c r="N130" s="1"/>
      <c r="O130" s="1"/>
    </row>
    <row r="131" spans="1:15" ht="12.75" customHeight="1">
      <c r="A131" s="31">
        <v>121</v>
      </c>
      <c r="B131" s="31" t="s">
        <v>253</v>
      </c>
      <c r="C131" s="31">
        <v>180.25</v>
      </c>
      <c r="D131" s="40">
        <v>181.06666666666669</v>
      </c>
      <c r="E131" s="40">
        <v>178.33333333333337</v>
      </c>
      <c r="F131" s="40">
        <v>176.41666666666669</v>
      </c>
      <c r="G131" s="40">
        <v>173.68333333333337</v>
      </c>
      <c r="H131" s="40">
        <v>182.98333333333338</v>
      </c>
      <c r="I131" s="40">
        <v>185.71666666666667</v>
      </c>
      <c r="J131" s="40">
        <v>187.63333333333338</v>
      </c>
      <c r="K131" s="31">
        <v>183.8</v>
      </c>
      <c r="L131" s="31">
        <v>179.15</v>
      </c>
      <c r="M131" s="31">
        <v>13.269080000000001</v>
      </c>
      <c r="N131" s="1"/>
      <c r="O131" s="1"/>
    </row>
    <row r="132" spans="1:15" ht="12.75" customHeight="1">
      <c r="A132" s="31">
        <v>122</v>
      </c>
      <c r="B132" s="31" t="s">
        <v>351</v>
      </c>
      <c r="C132" s="31">
        <v>780.35</v>
      </c>
      <c r="D132" s="40">
        <v>782.35</v>
      </c>
      <c r="E132" s="40">
        <v>774.05000000000007</v>
      </c>
      <c r="F132" s="40">
        <v>767.75</v>
      </c>
      <c r="G132" s="40">
        <v>759.45</v>
      </c>
      <c r="H132" s="40">
        <v>788.65000000000009</v>
      </c>
      <c r="I132" s="40">
        <v>796.95</v>
      </c>
      <c r="J132" s="40">
        <v>803.25000000000011</v>
      </c>
      <c r="K132" s="31">
        <v>790.65</v>
      </c>
      <c r="L132" s="31">
        <v>776.05</v>
      </c>
      <c r="M132" s="31">
        <v>0.35183999999999999</v>
      </c>
      <c r="N132" s="1"/>
      <c r="O132" s="1"/>
    </row>
    <row r="133" spans="1:15" ht="12.75" customHeight="1">
      <c r="A133" s="31">
        <v>123</v>
      </c>
      <c r="B133" s="31" t="s">
        <v>96</v>
      </c>
      <c r="C133" s="31">
        <v>4833.25</v>
      </c>
      <c r="D133" s="40">
        <v>4849.416666666667</v>
      </c>
      <c r="E133" s="40">
        <v>4798.8333333333339</v>
      </c>
      <c r="F133" s="40">
        <v>4764.416666666667</v>
      </c>
      <c r="G133" s="40">
        <v>4713.8333333333339</v>
      </c>
      <c r="H133" s="40">
        <v>4883.8333333333339</v>
      </c>
      <c r="I133" s="40">
        <v>4934.4166666666679</v>
      </c>
      <c r="J133" s="40">
        <v>4968.8333333333339</v>
      </c>
      <c r="K133" s="31">
        <v>4900</v>
      </c>
      <c r="L133" s="31">
        <v>4815</v>
      </c>
      <c r="M133" s="31">
        <v>3.4181499999999998</v>
      </c>
      <c r="N133" s="1"/>
      <c r="O133" s="1"/>
    </row>
    <row r="134" spans="1:15" ht="12.75" customHeight="1">
      <c r="A134" s="31">
        <v>124</v>
      </c>
      <c r="B134" s="31" t="s">
        <v>254</v>
      </c>
      <c r="C134" s="31">
        <v>5382.65</v>
      </c>
      <c r="D134" s="40">
        <v>5437.2999999999993</v>
      </c>
      <c r="E134" s="40">
        <v>5305.8999999999987</v>
      </c>
      <c r="F134" s="40">
        <v>5229.1499999999996</v>
      </c>
      <c r="G134" s="40">
        <v>5097.7499999999991</v>
      </c>
      <c r="H134" s="40">
        <v>5514.0499999999984</v>
      </c>
      <c r="I134" s="40">
        <v>5645.45</v>
      </c>
      <c r="J134" s="40">
        <v>5722.199999999998</v>
      </c>
      <c r="K134" s="31">
        <v>5568.7</v>
      </c>
      <c r="L134" s="31">
        <v>5360.55</v>
      </c>
      <c r="M134" s="31">
        <v>2.9498899999999999</v>
      </c>
      <c r="N134" s="1"/>
      <c r="O134" s="1"/>
    </row>
    <row r="135" spans="1:15" ht="12.75" customHeight="1">
      <c r="A135" s="31">
        <v>125</v>
      </c>
      <c r="B135" s="31" t="s">
        <v>98</v>
      </c>
      <c r="C135" s="31">
        <v>416</v>
      </c>
      <c r="D135" s="40">
        <v>422.75</v>
      </c>
      <c r="E135" s="40">
        <v>407.45</v>
      </c>
      <c r="F135" s="40">
        <v>398.9</v>
      </c>
      <c r="G135" s="40">
        <v>383.59999999999997</v>
      </c>
      <c r="H135" s="40">
        <v>431.3</v>
      </c>
      <c r="I135" s="40">
        <v>446.59999999999997</v>
      </c>
      <c r="J135" s="40">
        <v>455.15000000000003</v>
      </c>
      <c r="K135" s="31">
        <v>438.05</v>
      </c>
      <c r="L135" s="31">
        <v>414.2</v>
      </c>
      <c r="M135" s="31">
        <v>80.791669999999996</v>
      </c>
      <c r="N135" s="1"/>
      <c r="O135" s="1"/>
    </row>
    <row r="136" spans="1:15" ht="12.75" customHeight="1">
      <c r="A136" s="31">
        <v>126</v>
      </c>
      <c r="B136" s="31" t="s">
        <v>245</v>
      </c>
      <c r="C136" s="31">
        <v>4997.75</v>
      </c>
      <c r="D136" s="40">
        <v>4979.6333333333332</v>
      </c>
      <c r="E136" s="40">
        <v>4919.2666666666664</v>
      </c>
      <c r="F136" s="40">
        <v>4840.7833333333328</v>
      </c>
      <c r="G136" s="40">
        <v>4780.4166666666661</v>
      </c>
      <c r="H136" s="40">
        <v>5058.1166666666668</v>
      </c>
      <c r="I136" s="40">
        <v>5118.4833333333336</v>
      </c>
      <c r="J136" s="40">
        <v>5196.9666666666672</v>
      </c>
      <c r="K136" s="31">
        <v>5040</v>
      </c>
      <c r="L136" s="31">
        <v>4901.1499999999996</v>
      </c>
      <c r="M136" s="31">
        <v>7.3502799999999997</v>
      </c>
      <c r="N136" s="1"/>
      <c r="O136" s="1"/>
    </row>
    <row r="137" spans="1:15" ht="12.75" customHeight="1">
      <c r="A137" s="31">
        <v>127</v>
      </c>
      <c r="B137" s="31" t="s">
        <v>99</v>
      </c>
      <c r="C137" s="31">
        <v>4814.95</v>
      </c>
      <c r="D137" s="40">
        <v>4816.0999999999995</v>
      </c>
      <c r="E137" s="40">
        <v>4782.8499999999985</v>
      </c>
      <c r="F137" s="40">
        <v>4750.7499999999991</v>
      </c>
      <c r="G137" s="40">
        <v>4717.4999999999982</v>
      </c>
      <c r="H137" s="40">
        <v>4848.1999999999989</v>
      </c>
      <c r="I137" s="40">
        <v>4881.4500000000007</v>
      </c>
      <c r="J137" s="40">
        <v>4913.5499999999993</v>
      </c>
      <c r="K137" s="31">
        <v>4849.3500000000004</v>
      </c>
      <c r="L137" s="31">
        <v>4784</v>
      </c>
      <c r="M137" s="31">
        <v>3.1726000000000001</v>
      </c>
      <c r="N137" s="1"/>
      <c r="O137" s="1"/>
    </row>
    <row r="138" spans="1:15" ht="12.75" customHeight="1">
      <c r="A138" s="31">
        <v>128</v>
      </c>
      <c r="B138" s="31" t="s">
        <v>566</v>
      </c>
      <c r="C138" s="31">
        <v>2373.4499999999998</v>
      </c>
      <c r="D138" s="40">
        <v>2379.6166666666668</v>
      </c>
      <c r="E138" s="40">
        <v>2349.2333333333336</v>
      </c>
      <c r="F138" s="40">
        <v>2325.0166666666669</v>
      </c>
      <c r="G138" s="40">
        <v>2294.6333333333337</v>
      </c>
      <c r="H138" s="40">
        <v>2403.8333333333335</v>
      </c>
      <c r="I138" s="40">
        <v>2434.2166666666667</v>
      </c>
      <c r="J138" s="40">
        <v>2458.4333333333334</v>
      </c>
      <c r="K138" s="31">
        <v>2410</v>
      </c>
      <c r="L138" s="31">
        <v>2355.4</v>
      </c>
      <c r="M138" s="31">
        <v>0.30202000000000001</v>
      </c>
      <c r="N138" s="1"/>
      <c r="O138" s="1"/>
    </row>
    <row r="139" spans="1:15" ht="12.75" customHeight="1">
      <c r="A139" s="31">
        <v>129</v>
      </c>
      <c r="B139" s="31" t="s">
        <v>356</v>
      </c>
      <c r="C139" s="31">
        <v>80.45</v>
      </c>
      <c r="D139" s="40">
        <v>80.933333333333337</v>
      </c>
      <c r="E139" s="40">
        <v>79.51666666666668</v>
      </c>
      <c r="F139" s="40">
        <v>78.583333333333343</v>
      </c>
      <c r="G139" s="40">
        <v>77.166666666666686</v>
      </c>
      <c r="H139" s="40">
        <v>81.866666666666674</v>
      </c>
      <c r="I139" s="40">
        <v>83.283333333333331</v>
      </c>
      <c r="J139" s="40">
        <v>84.216666666666669</v>
      </c>
      <c r="K139" s="31">
        <v>82.35</v>
      </c>
      <c r="L139" s="31">
        <v>80</v>
      </c>
      <c r="M139" s="31">
        <v>9.8184400000000007</v>
      </c>
      <c r="N139" s="1"/>
      <c r="O139" s="1"/>
    </row>
    <row r="140" spans="1:15" ht="12.75" customHeight="1">
      <c r="A140" s="31">
        <v>130</v>
      </c>
      <c r="B140" s="31" t="s">
        <v>100</v>
      </c>
      <c r="C140" s="31">
        <v>2704.35</v>
      </c>
      <c r="D140" s="40">
        <v>2711.2333333333331</v>
      </c>
      <c r="E140" s="40">
        <v>2679.5666666666662</v>
      </c>
      <c r="F140" s="40">
        <v>2654.7833333333328</v>
      </c>
      <c r="G140" s="40">
        <v>2623.1166666666659</v>
      </c>
      <c r="H140" s="40">
        <v>2736.0166666666664</v>
      </c>
      <c r="I140" s="40">
        <v>2767.6833333333334</v>
      </c>
      <c r="J140" s="40">
        <v>2792.4666666666667</v>
      </c>
      <c r="K140" s="31">
        <v>2742.9</v>
      </c>
      <c r="L140" s="31">
        <v>2686.45</v>
      </c>
      <c r="M140" s="31">
        <v>5.3314000000000004</v>
      </c>
      <c r="N140" s="1"/>
      <c r="O140" s="1"/>
    </row>
    <row r="141" spans="1:15" ht="12.75" customHeight="1">
      <c r="A141" s="31">
        <v>131</v>
      </c>
      <c r="B141" s="31" t="s">
        <v>353</v>
      </c>
      <c r="C141" s="31">
        <v>505.2</v>
      </c>
      <c r="D141" s="40">
        <v>506.18333333333334</v>
      </c>
      <c r="E141" s="40">
        <v>499.06666666666672</v>
      </c>
      <c r="F141" s="40">
        <v>492.93333333333339</v>
      </c>
      <c r="G141" s="40">
        <v>485.81666666666678</v>
      </c>
      <c r="H141" s="40">
        <v>512.31666666666661</v>
      </c>
      <c r="I141" s="40">
        <v>519.43333333333339</v>
      </c>
      <c r="J141" s="40">
        <v>525.56666666666661</v>
      </c>
      <c r="K141" s="31">
        <v>513.29999999999995</v>
      </c>
      <c r="L141" s="31">
        <v>500.05</v>
      </c>
      <c r="M141" s="31">
        <v>5.5847899999999999</v>
      </c>
      <c r="N141" s="1"/>
      <c r="O141" s="1"/>
    </row>
    <row r="142" spans="1:15" ht="12.75" customHeight="1">
      <c r="A142" s="31">
        <v>132</v>
      </c>
      <c r="B142" s="31" t="s">
        <v>354</v>
      </c>
      <c r="C142" s="31">
        <v>146.80000000000001</v>
      </c>
      <c r="D142" s="40">
        <v>148.08333333333334</v>
      </c>
      <c r="E142" s="40">
        <v>143.81666666666669</v>
      </c>
      <c r="F142" s="40">
        <v>140.83333333333334</v>
      </c>
      <c r="G142" s="40">
        <v>136.56666666666669</v>
      </c>
      <c r="H142" s="40">
        <v>151.06666666666669</v>
      </c>
      <c r="I142" s="40">
        <v>155.33333333333334</v>
      </c>
      <c r="J142" s="40">
        <v>158.31666666666669</v>
      </c>
      <c r="K142" s="31">
        <v>152.35</v>
      </c>
      <c r="L142" s="31">
        <v>145.1</v>
      </c>
      <c r="M142" s="31">
        <v>4.6631600000000004</v>
      </c>
      <c r="N142" s="1"/>
      <c r="O142" s="1"/>
    </row>
    <row r="143" spans="1:15" ht="12.75" customHeight="1">
      <c r="A143" s="31">
        <v>133</v>
      </c>
      <c r="B143" s="31" t="s">
        <v>357</v>
      </c>
      <c r="C143" s="31">
        <v>214.2</v>
      </c>
      <c r="D143" s="40">
        <v>215.81666666666669</v>
      </c>
      <c r="E143" s="40">
        <v>210.93333333333339</v>
      </c>
      <c r="F143" s="40">
        <v>207.66666666666671</v>
      </c>
      <c r="G143" s="40">
        <v>202.78333333333342</v>
      </c>
      <c r="H143" s="40">
        <v>219.08333333333337</v>
      </c>
      <c r="I143" s="40">
        <v>223.96666666666664</v>
      </c>
      <c r="J143" s="40">
        <v>227.23333333333335</v>
      </c>
      <c r="K143" s="31">
        <v>220.7</v>
      </c>
      <c r="L143" s="31">
        <v>212.55</v>
      </c>
      <c r="M143" s="31">
        <v>1.9261299999999999</v>
      </c>
      <c r="N143" s="1"/>
      <c r="O143" s="1"/>
    </row>
    <row r="144" spans="1:15" ht="12.75" customHeight="1">
      <c r="A144" s="31">
        <v>134</v>
      </c>
      <c r="B144" s="31" t="s">
        <v>255</v>
      </c>
      <c r="C144" s="31">
        <v>541.9</v>
      </c>
      <c r="D144" s="40">
        <v>545.18333333333328</v>
      </c>
      <c r="E144" s="40">
        <v>534.81666666666661</v>
      </c>
      <c r="F144" s="40">
        <v>527.73333333333335</v>
      </c>
      <c r="G144" s="40">
        <v>517.36666666666667</v>
      </c>
      <c r="H144" s="40">
        <v>552.26666666666654</v>
      </c>
      <c r="I144" s="40">
        <v>562.6333333333331</v>
      </c>
      <c r="J144" s="40">
        <v>569.71666666666647</v>
      </c>
      <c r="K144" s="31">
        <v>555.54999999999995</v>
      </c>
      <c r="L144" s="31">
        <v>538.1</v>
      </c>
      <c r="M144" s="31">
        <v>1.41289</v>
      </c>
      <c r="N144" s="1"/>
      <c r="O144" s="1"/>
    </row>
    <row r="145" spans="1:15" ht="12.75" customHeight="1">
      <c r="A145" s="31">
        <v>135</v>
      </c>
      <c r="B145" s="31" t="s">
        <v>256</v>
      </c>
      <c r="C145" s="31">
        <v>1916.45</v>
      </c>
      <c r="D145" s="40">
        <v>1901.8333333333333</v>
      </c>
      <c r="E145" s="40">
        <v>1865.6666666666665</v>
      </c>
      <c r="F145" s="40">
        <v>1814.8833333333332</v>
      </c>
      <c r="G145" s="40">
        <v>1778.7166666666665</v>
      </c>
      <c r="H145" s="40">
        <v>1952.6166666666666</v>
      </c>
      <c r="I145" s="40">
        <v>1988.7833333333331</v>
      </c>
      <c r="J145" s="40">
        <v>2039.5666666666666</v>
      </c>
      <c r="K145" s="31">
        <v>1938</v>
      </c>
      <c r="L145" s="31">
        <v>1851.05</v>
      </c>
      <c r="M145" s="31">
        <v>0.71552000000000004</v>
      </c>
      <c r="N145" s="1"/>
      <c r="O145" s="1"/>
    </row>
    <row r="146" spans="1:15" ht="12.75" customHeight="1">
      <c r="A146" s="31">
        <v>136</v>
      </c>
      <c r="B146" s="31" t="s">
        <v>358</v>
      </c>
      <c r="C146" s="31">
        <v>71.5</v>
      </c>
      <c r="D146" s="40">
        <v>72.2</v>
      </c>
      <c r="E146" s="40">
        <v>70.2</v>
      </c>
      <c r="F146" s="40">
        <v>68.900000000000006</v>
      </c>
      <c r="G146" s="40">
        <v>66.900000000000006</v>
      </c>
      <c r="H146" s="40">
        <v>73.5</v>
      </c>
      <c r="I146" s="40">
        <v>75.5</v>
      </c>
      <c r="J146" s="40">
        <v>76.8</v>
      </c>
      <c r="K146" s="31">
        <v>74.2</v>
      </c>
      <c r="L146" s="31">
        <v>70.900000000000006</v>
      </c>
      <c r="M146" s="31">
        <v>26.55405</v>
      </c>
      <c r="N146" s="1"/>
      <c r="O146" s="1"/>
    </row>
    <row r="147" spans="1:15" ht="12.75" customHeight="1">
      <c r="A147" s="31">
        <v>137</v>
      </c>
      <c r="B147" s="31" t="s">
        <v>355</v>
      </c>
      <c r="C147" s="31">
        <v>215.95</v>
      </c>
      <c r="D147" s="40">
        <v>218.18333333333331</v>
      </c>
      <c r="E147" s="40">
        <v>213.36666666666662</v>
      </c>
      <c r="F147" s="40">
        <v>210.7833333333333</v>
      </c>
      <c r="G147" s="40">
        <v>205.96666666666661</v>
      </c>
      <c r="H147" s="40">
        <v>220.76666666666662</v>
      </c>
      <c r="I147" s="40">
        <v>225.58333333333329</v>
      </c>
      <c r="J147" s="40">
        <v>228.16666666666663</v>
      </c>
      <c r="K147" s="31">
        <v>223</v>
      </c>
      <c r="L147" s="31">
        <v>215.6</v>
      </c>
      <c r="M147" s="31">
        <v>3.8298899999999998</v>
      </c>
      <c r="N147" s="1"/>
      <c r="O147" s="1"/>
    </row>
    <row r="148" spans="1:15" ht="12.75" customHeight="1">
      <c r="A148" s="31">
        <v>138</v>
      </c>
      <c r="B148" s="31" t="s">
        <v>359</v>
      </c>
      <c r="C148" s="31">
        <v>128.05000000000001</v>
      </c>
      <c r="D148" s="40">
        <v>127.3</v>
      </c>
      <c r="E148" s="40">
        <v>125.75</v>
      </c>
      <c r="F148" s="40">
        <v>123.45</v>
      </c>
      <c r="G148" s="40">
        <v>121.9</v>
      </c>
      <c r="H148" s="40">
        <v>129.6</v>
      </c>
      <c r="I148" s="40">
        <v>131.14999999999998</v>
      </c>
      <c r="J148" s="40">
        <v>133.44999999999999</v>
      </c>
      <c r="K148" s="31">
        <v>128.85</v>
      </c>
      <c r="L148" s="31">
        <v>125</v>
      </c>
      <c r="M148" s="31">
        <v>3.4722400000000002</v>
      </c>
      <c r="N148" s="1"/>
      <c r="O148" s="1"/>
    </row>
    <row r="149" spans="1:15" ht="12.75" customHeight="1">
      <c r="A149" s="31">
        <v>139</v>
      </c>
      <c r="B149" s="31" t="s">
        <v>858</v>
      </c>
      <c r="C149" s="31">
        <v>63.5</v>
      </c>
      <c r="D149" s="40">
        <v>63.699999999999996</v>
      </c>
      <c r="E149" s="40">
        <v>62.8</v>
      </c>
      <c r="F149" s="40">
        <v>62.1</v>
      </c>
      <c r="G149" s="40">
        <v>61.2</v>
      </c>
      <c r="H149" s="40">
        <v>64.399999999999991</v>
      </c>
      <c r="I149" s="40">
        <v>65.299999999999983</v>
      </c>
      <c r="J149" s="40">
        <v>65.999999999999986</v>
      </c>
      <c r="K149" s="31">
        <v>64.599999999999994</v>
      </c>
      <c r="L149" s="31">
        <v>63</v>
      </c>
      <c r="M149" s="31">
        <v>4.0788900000000003</v>
      </c>
      <c r="N149" s="1"/>
      <c r="O149" s="1"/>
    </row>
    <row r="150" spans="1:15" ht="12.75" customHeight="1">
      <c r="A150" s="31">
        <v>140</v>
      </c>
      <c r="B150" s="31" t="s">
        <v>360</v>
      </c>
      <c r="C150" s="31">
        <v>763.05</v>
      </c>
      <c r="D150" s="40">
        <v>768.35</v>
      </c>
      <c r="E150" s="40">
        <v>750.7</v>
      </c>
      <c r="F150" s="40">
        <v>738.35</v>
      </c>
      <c r="G150" s="40">
        <v>720.7</v>
      </c>
      <c r="H150" s="40">
        <v>780.7</v>
      </c>
      <c r="I150" s="40">
        <v>798.34999999999991</v>
      </c>
      <c r="J150" s="40">
        <v>810.7</v>
      </c>
      <c r="K150" s="31">
        <v>786</v>
      </c>
      <c r="L150" s="31">
        <v>756</v>
      </c>
      <c r="M150" s="31">
        <v>0.91354000000000002</v>
      </c>
      <c r="N150" s="1"/>
      <c r="O150" s="1"/>
    </row>
    <row r="151" spans="1:15" ht="12.75" customHeight="1">
      <c r="A151" s="31">
        <v>141</v>
      </c>
      <c r="B151" s="31" t="s">
        <v>101</v>
      </c>
      <c r="C151" s="31">
        <v>1521.3</v>
      </c>
      <c r="D151" s="40">
        <v>1508.1000000000001</v>
      </c>
      <c r="E151" s="40">
        <v>1469.2000000000003</v>
      </c>
      <c r="F151" s="40">
        <v>1417.1000000000001</v>
      </c>
      <c r="G151" s="40">
        <v>1378.2000000000003</v>
      </c>
      <c r="H151" s="40">
        <v>1560.2000000000003</v>
      </c>
      <c r="I151" s="40">
        <v>1599.1000000000004</v>
      </c>
      <c r="J151" s="40">
        <v>1651.2000000000003</v>
      </c>
      <c r="K151" s="31">
        <v>1547</v>
      </c>
      <c r="L151" s="31">
        <v>1456</v>
      </c>
      <c r="M151" s="31">
        <v>32.817709999999998</v>
      </c>
      <c r="N151" s="1"/>
      <c r="O151" s="1"/>
    </row>
    <row r="152" spans="1:15" ht="12.75" customHeight="1">
      <c r="A152" s="31">
        <v>142</v>
      </c>
      <c r="B152" s="31" t="s">
        <v>102</v>
      </c>
      <c r="C152" s="31">
        <v>181.2</v>
      </c>
      <c r="D152" s="40">
        <v>181.78333333333333</v>
      </c>
      <c r="E152" s="40">
        <v>180.16666666666666</v>
      </c>
      <c r="F152" s="40">
        <v>179.13333333333333</v>
      </c>
      <c r="G152" s="40">
        <v>177.51666666666665</v>
      </c>
      <c r="H152" s="40">
        <v>182.81666666666666</v>
      </c>
      <c r="I152" s="40">
        <v>184.43333333333334</v>
      </c>
      <c r="J152" s="40">
        <v>185.46666666666667</v>
      </c>
      <c r="K152" s="31">
        <v>183.4</v>
      </c>
      <c r="L152" s="31">
        <v>180.75</v>
      </c>
      <c r="M152" s="31">
        <v>10.977690000000001</v>
      </c>
      <c r="N152" s="1"/>
      <c r="O152" s="1"/>
    </row>
    <row r="153" spans="1:15" ht="12.75" customHeight="1">
      <c r="A153" s="31">
        <v>143</v>
      </c>
      <c r="B153" s="31" t="s">
        <v>859</v>
      </c>
      <c r="C153" s="31">
        <v>117.9</v>
      </c>
      <c r="D153" s="40">
        <v>118.56666666666666</v>
      </c>
      <c r="E153" s="40">
        <v>116.33333333333333</v>
      </c>
      <c r="F153" s="40">
        <v>114.76666666666667</v>
      </c>
      <c r="G153" s="40">
        <v>112.53333333333333</v>
      </c>
      <c r="H153" s="40">
        <v>120.13333333333333</v>
      </c>
      <c r="I153" s="40">
        <v>122.36666666666667</v>
      </c>
      <c r="J153" s="40">
        <v>123.93333333333332</v>
      </c>
      <c r="K153" s="31">
        <v>120.8</v>
      </c>
      <c r="L153" s="31">
        <v>117</v>
      </c>
      <c r="M153" s="31">
        <v>0.69632000000000005</v>
      </c>
      <c r="N153" s="1"/>
      <c r="O153" s="1"/>
    </row>
    <row r="154" spans="1:15" ht="12.75" customHeight="1">
      <c r="A154" s="31">
        <v>144</v>
      </c>
      <c r="B154" s="31" t="s">
        <v>361</v>
      </c>
      <c r="C154" s="31">
        <v>317.25</v>
      </c>
      <c r="D154" s="40">
        <v>319.41666666666669</v>
      </c>
      <c r="E154" s="40">
        <v>314.08333333333337</v>
      </c>
      <c r="F154" s="40">
        <v>310.91666666666669</v>
      </c>
      <c r="G154" s="40">
        <v>305.58333333333337</v>
      </c>
      <c r="H154" s="40">
        <v>322.58333333333337</v>
      </c>
      <c r="I154" s="40">
        <v>327.91666666666674</v>
      </c>
      <c r="J154" s="40">
        <v>331.08333333333337</v>
      </c>
      <c r="K154" s="31">
        <v>324.75</v>
      </c>
      <c r="L154" s="31">
        <v>316.25</v>
      </c>
      <c r="M154" s="31">
        <v>1.1216299999999999</v>
      </c>
      <c r="N154" s="1"/>
      <c r="O154" s="1"/>
    </row>
    <row r="155" spans="1:15" ht="12.75" customHeight="1">
      <c r="A155" s="31">
        <v>145</v>
      </c>
      <c r="B155" s="31" t="s">
        <v>103</v>
      </c>
      <c r="C155" s="31">
        <v>100.2</v>
      </c>
      <c r="D155" s="40">
        <v>100.53333333333335</v>
      </c>
      <c r="E155" s="40">
        <v>98.966666666666697</v>
      </c>
      <c r="F155" s="40">
        <v>97.733333333333348</v>
      </c>
      <c r="G155" s="40">
        <v>96.1666666666667</v>
      </c>
      <c r="H155" s="40">
        <v>101.76666666666669</v>
      </c>
      <c r="I155" s="40">
        <v>103.33333333333333</v>
      </c>
      <c r="J155" s="40">
        <v>104.56666666666669</v>
      </c>
      <c r="K155" s="31">
        <v>102.1</v>
      </c>
      <c r="L155" s="31">
        <v>99.3</v>
      </c>
      <c r="M155" s="31">
        <v>171.44200000000001</v>
      </c>
      <c r="N155" s="1"/>
      <c r="O155" s="1"/>
    </row>
    <row r="156" spans="1:15" ht="12.75" customHeight="1">
      <c r="A156" s="31">
        <v>146</v>
      </c>
      <c r="B156" s="31" t="s">
        <v>363</v>
      </c>
      <c r="C156" s="31">
        <v>496.95</v>
      </c>
      <c r="D156" s="40">
        <v>499.98333333333335</v>
      </c>
      <c r="E156" s="40">
        <v>487.9666666666667</v>
      </c>
      <c r="F156" s="40">
        <v>478.98333333333335</v>
      </c>
      <c r="G156" s="40">
        <v>466.9666666666667</v>
      </c>
      <c r="H156" s="40">
        <v>508.9666666666667</v>
      </c>
      <c r="I156" s="40">
        <v>520.98333333333335</v>
      </c>
      <c r="J156" s="40">
        <v>529.9666666666667</v>
      </c>
      <c r="K156" s="31">
        <v>512</v>
      </c>
      <c r="L156" s="31">
        <v>491</v>
      </c>
      <c r="M156" s="31">
        <v>5.53064</v>
      </c>
      <c r="N156" s="1"/>
      <c r="O156" s="1"/>
    </row>
    <row r="157" spans="1:15" ht="12.75" customHeight="1">
      <c r="A157" s="31">
        <v>147</v>
      </c>
      <c r="B157" s="31" t="s">
        <v>362</v>
      </c>
      <c r="C157" s="31">
        <v>3332.55</v>
      </c>
      <c r="D157" s="40">
        <v>3338.9333333333329</v>
      </c>
      <c r="E157" s="40">
        <v>3299.516666666666</v>
      </c>
      <c r="F157" s="40">
        <v>3266.4833333333331</v>
      </c>
      <c r="G157" s="40">
        <v>3227.0666666666662</v>
      </c>
      <c r="H157" s="40">
        <v>3371.9666666666658</v>
      </c>
      <c r="I157" s="40">
        <v>3411.3833333333328</v>
      </c>
      <c r="J157" s="40">
        <v>3444.4166666666656</v>
      </c>
      <c r="K157" s="31">
        <v>3378.35</v>
      </c>
      <c r="L157" s="31">
        <v>3305.9</v>
      </c>
      <c r="M157" s="31">
        <v>8.1350000000000006E-2</v>
      </c>
      <c r="N157" s="1"/>
      <c r="O157" s="1"/>
    </row>
    <row r="158" spans="1:15" ht="12.75" customHeight="1">
      <c r="A158" s="31">
        <v>148</v>
      </c>
      <c r="B158" s="31" t="s">
        <v>364</v>
      </c>
      <c r="C158" s="31">
        <v>223.9</v>
      </c>
      <c r="D158" s="40">
        <v>223.88333333333333</v>
      </c>
      <c r="E158" s="40">
        <v>221.16666666666666</v>
      </c>
      <c r="F158" s="40">
        <v>218.43333333333334</v>
      </c>
      <c r="G158" s="40">
        <v>215.71666666666667</v>
      </c>
      <c r="H158" s="40">
        <v>226.61666666666665</v>
      </c>
      <c r="I158" s="40">
        <v>229.33333333333334</v>
      </c>
      <c r="J158" s="40">
        <v>232.06666666666663</v>
      </c>
      <c r="K158" s="31">
        <v>226.6</v>
      </c>
      <c r="L158" s="31">
        <v>221.15</v>
      </c>
      <c r="M158" s="31">
        <v>3.15984</v>
      </c>
      <c r="N158" s="1"/>
      <c r="O158" s="1"/>
    </row>
    <row r="159" spans="1:15" ht="12.75" customHeight="1">
      <c r="A159" s="31">
        <v>149</v>
      </c>
      <c r="B159" s="31" t="s">
        <v>381</v>
      </c>
      <c r="C159" s="31">
        <v>2107.85</v>
      </c>
      <c r="D159" s="40">
        <v>2113.15</v>
      </c>
      <c r="E159" s="40">
        <v>2051.3000000000002</v>
      </c>
      <c r="F159" s="40">
        <v>1994.75</v>
      </c>
      <c r="G159" s="40">
        <v>1932.9</v>
      </c>
      <c r="H159" s="40">
        <v>2169.7000000000003</v>
      </c>
      <c r="I159" s="40">
        <v>2231.5499999999997</v>
      </c>
      <c r="J159" s="40">
        <v>2288.1000000000004</v>
      </c>
      <c r="K159" s="31">
        <v>2175</v>
      </c>
      <c r="L159" s="31">
        <v>2056.6</v>
      </c>
      <c r="M159" s="31">
        <v>1.45194</v>
      </c>
      <c r="N159" s="1"/>
      <c r="O159" s="1"/>
    </row>
    <row r="160" spans="1:15" ht="12.75" customHeight="1">
      <c r="A160" s="31">
        <v>150</v>
      </c>
      <c r="B160" s="31" t="s">
        <v>257</v>
      </c>
      <c r="C160" s="31">
        <v>254.35</v>
      </c>
      <c r="D160" s="40">
        <v>258.63333333333333</v>
      </c>
      <c r="E160" s="40">
        <v>248.46666666666664</v>
      </c>
      <c r="F160" s="40">
        <v>242.58333333333331</v>
      </c>
      <c r="G160" s="40">
        <v>232.41666666666663</v>
      </c>
      <c r="H160" s="40">
        <v>264.51666666666665</v>
      </c>
      <c r="I160" s="40">
        <v>274.68333333333339</v>
      </c>
      <c r="J160" s="40">
        <v>280.56666666666666</v>
      </c>
      <c r="K160" s="31">
        <v>268.8</v>
      </c>
      <c r="L160" s="31">
        <v>252.75</v>
      </c>
      <c r="M160" s="31">
        <v>29.919280000000001</v>
      </c>
      <c r="N160" s="1"/>
      <c r="O160" s="1"/>
    </row>
    <row r="161" spans="1:15" ht="12.75" customHeight="1">
      <c r="A161" s="31">
        <v>151</v>
      </c>
      <c r="B161" s="31" t="s">
        <v>367</v>
      </c>
      <c r="C161" s="31">
        <v>49.8</v>
      </c>
      <c r="D161" s="40">
        <v>50.083333333333336</v>
      </c>
      <c r="E161" s="40">
        <v>48.56666666666667</v>
      </c>
      <c r="F161" s="40">
        <v>47.333333333333336</v>
      </c>
      <c r="G161" s="40">
        <v>45.81666666666667</v>
      </c>
      <c r="H161" s="40">
        <v>51.31666666666667</v>
      </c>
      <c r="I161" s="40">
        <v>52.833333333333336</v>
      </c>
      <c r="J161" s="40">
        <v>54.06666666666667</v>
      </c>
      <c r="K161" s="31">
        <v>51.6</v>
      </c>
      <c r="L161" s="31">
        <v>48.85</v>
      </c>
      <c r="M161" s="31">
        <v>33.695920000000001</v>
      </c>
      <c r="N161" s="1"/>
      <c r="O161" s="1"/>
    </row>
    <row r="162" spans="1:15" ht="12.75" customHeight="1">
      <c r="A162" s="31">
        <v>152</v>
      </c>
      <c r="B162" s="31" t="s">
        <v>365</v>
      </c>
      <c r="C162" s="31">
        <v>179.05</v>
      </c>
      <c r="D162" s="40">
        <v>179.68333333333331</v>
      </c>
      <c r="E162" s="40">
        <v>175.36666666666662</v>
      </c>
      <c r="F162" s="40">
        <v>171.68333333333331</v>
      </c>
      <c r="G162" s="40">
        <v>167.36666666666662</v>
      </c>
      <c r="H162" s="40">
        <v>183.36666666666662</v>
      </c>
      <c r="I162" s="40">
        <v>187.68333333333328</v>
      </c>
      <c r="J162" s="40">
        <v>191.36666666666662</v>
      </c>
      <c r="K162" s="31">
        <v>184</v>
      </c>
      <c r="L162" s="31">
        <v>176</v>
      </c>
      <c r="M162" s="31">
        <v>99.376859999999994</v>
      </c>
      <c r="N162" s="1"/>
      <c r="O162" s="1"/>
    </row>
    <row r="163" spans="1:15" ht="12.75" customHeight="1">
      <c r="A163" s="31">
        <v>153</v>
      </c>
      <c r="B163" s="31" t="s">
        <v>380</v>
      </c>
      <c r="C163" s="31">
        <v>176.8</v>
      </c>
      <c r="D163" s="40">
        <v>176.45000000000002</v>
      </c>
      <c r="E163" s="40">
        <v>173.00000000000003</v>
      </c>
      <c r="F163" s="40">
        <v>169.20000000000002</v>
      </c>
      <c r="G163" s="40">
        <v>165.75000000000003</v>
      </c>
      <c r="H163" s="40">
        <v>180.25000000000003</v>
      </c>
      <c r="I163" s="40">
        <v>183.70000000000002</v>
      </c>
      <c r="J163" s="40">
        <v>187.50000000000003</v>
      </c>
      <c r="K163" s="31">
        <v>179.9</v>
      </c>
      <c r="L163" s="31">
        <v>172.65</v>
      </c>
      <c r="M163" s="31">
        <v>6.2845800000000001</v>
      </c>
      <c r="N163" s="1"/>
      <c r="O163" s="1"/>
    </row>
    <row r="164" spans="1:15" ht="12.75" customHeight="1">
      <c r="A164" s="31">
        <v>154</v>
      </c>
      <c r="B164" s="31" t="s">
        <v>104</v>
      </c>
      <c r="C164" s="31">
        <v>149.5</v>
      </c>
      <c r="D164" s="40">
        <v>150.4</v>
      </c>
      <c r="E164" s="40">
        <v>148.10000000000002</v>
      </c>
      <c r="F164" s="40">
        <v>146.70000000000002</v>
      </c>
      <c r="G164" s="40">
        <v>144.40000000000003</v>
      </c>
      <c r="H164" s="40">
        <v>151.80000000000001</v>
      </c>
      <c r="I164" s="40">
        <v>154.10000000000002</v>
      </c>
      <c r="J164" s="40">
        <v>155.5</v>
      </c>
      <c r="K164" s="31">
        <v>152.69999999999999</v>
      </c>
      <c r="L164" s="31">
        <v>149</v>
      </c>
      <c r="M164" s="31">
        <v>112.452</v>
      </c>
      <c r="N164" s="1"/>
      <c r="O164" s="1"/>
    </row>
    <row r="165" spans="1:15" ht="12.75" customHeight="1">
      <c r="A165" s="31">
        <v>155</v>
      </c>
      <c r="B165" s="31" t="s">
        <v>369</v>
      </c>
      <c r="C165" s="31">
        <v>3037.4</v>
      </c>
      <c r="D165" s="40">
        <v>3014.1833333333329</v>
      </c>
      <c r="E165" s="40">
        <v>2978.3666666666659</v>
      </c>
      <c r="F165" s="40">
        <v>2919.333333333333</v>
      </c>
      <c r="G165" s="40">
        <v>2883.516666666666</v>
      </c>
      <c r="H165" s="40">
        <v>3073.2166666666658</v>
      </c>
      <c r="I165" s="40">
        <v>3109.0333333333324</v>
      </c>
      <c r="J165" s="40">
        <v>3168.0666666666657</v>
      </c>
      <c r="K165" s="31">
        <v>3050</v>
      </c>
      <c r="L165" s="31">
        <v>2955.15</v>
      </c>
      <c r="M165" s="31">
        <v>0.96226999999999996</v>
      </c>
      <c r="N165" s="1"/>
      <c r="O165" s="1"/>
    </row>
    <row r="166" spans="1:15" ht="12.75" customHeight="1">
      <c r="A166" s="31">
        <v>156</v>
      </c>
      <c r="B166" s="31" t="s">
        <v>370</v>
      </c>
      <c r="C166" s="31">
        <v>3453.9</v>
      </c>
      <c r="D166" s="40">
        <v>3495.2333333333336</v>
      </c>
      <c r="E166" s="40">
        <v>3401.666666666667</v>
      </c>
      <c r="F166" s="40">
        <v>3349.4333333333334</v>
      </c>
      <c r="G166" s="40">
        <v>3255.8666666666668</v>
      </c>
      <c r="H166" s="40">
        <v>3547.4666666666672</v>
      </c>
      <c r="I166" s="40">
        <v>3641.0333333333338</v>
      </c>
      <c r="J166" s="40">
        <v>3693.2666666666673</v>
      </c>
      <c r="K166" s="31">
        <v>3588.8</v>
      </c>
      <c r="L166" s="31">
        <v>3443</v>
      </c>
      <c r="M166" s="31">
        <v>0.13114999999999999</v>
      </c>
      <c r="N166" s="1"/>
      <c r="O166" s="1"/>
    </row>
    <row r="167" spans="1:15" ht="12.75" customHeight="1">
      <c r="A167" s="31">
        <v>157</v>
      </c>
      <c r="B167" s="31" t="s">
        <v>376</v>
      </c>
      <c r="C167" s="31">
        <v>337.3</v>
      </c>
      <c r="D167" s="40">
        <v>337.81666666666666</v>
      </c>
      <c r="E167" s="40">
        <v>335.38333333333333</v>
      </c>
      <c r="F167" s="40">
        <v>333.46666666666664</v>
      </c>
      <c r="G167" s="40">
        <v>331.0333333333333</v>
      </c>
      <c r="H167" s="40">
        <v>339.73333333333335</v>
      </c>
      <c r="I167" s="40">
        <v>342.16666666666663</v>
      </c>
      <c r="J167" s="40">
        <v>344.08333333333337</v>
      </c>
      <c r="K167" s="31">
        <v>340.25</v>
      </c>
      <c r="L167" s="31">
        <v>335.9</v>
      </c>
      <c r="M167" s="31">
        <v>0.66105999999999998</v>
      </c>
      <c r="N167" s="1"/>
      <c r="O167" s="1"/>
    </row>
    <row r="168" spans="1:15" ht="12.75" customHeight="1">
      <c r="A168" s="31">
        <v>158</v>
      </c>
      <c r="B168" s="31" t="s">
        <v>371</v>
      </c>
      <c r="C168" s="31">
        <v>147.94999999999999</v>
      </c>
      <c r="D168" s="40">
        <v>146.81666666666669</v>
      </c>
      <c r="E168" s="40">
        <v>143.73333333333338</v>
      </c>
      <c r="F168" s="40">
        <v>139.51666666666668</v>
      </c>
      <c r="G168" s="40">
        <v>136.43333333333337</v>
      </c>
      <c r="H168" s="40">
        <v>151.03333333333339</v>
      </c>
      <c r="I168" s="40">
        <v>154.1166666666667</v>
      </c>
      <c r="J168" s="40">
        <v>158.3333333333334</v>
      </c>
      <c r="K168" s="31">
        <v>149.9</v>
      </c>
      <c r="L168" s="31">
        <v>142.6</v>
      </c>
      <c r="M168" s="31">
        <v>69.141069999999999</v>
      </c>
      <c r="N168" s="1"/>
      <c r="O168" s="1"/>
    </row>
    <row r="169" spans="1:15" ht="12.75" customHeight="1">
      <c r="A169" s="31">
        <v>159</v>
      </c>
      <c r="B169" s="31" t="s">
        <v>372</v>
      </c>
      <c r="C169" s="31">
        <v>5656.55</v>
      </c>
      <c r="D169" s="40">
        <v>5681.8499999999995</v>
      </c>
      <c r="E169" s="40">
        <v>5614.6999999999989</v>
      </c>
      <c r="F169" s="40">
        <v>5572.8499999999995</v>
      </c>
      <c r="G169" s="40">
        <v>5505.6999999999989</v>
      </c>
      <c r="H169" s="40">
        <v>5723.6999999999989</v>
      </c>
      <c r="I169" s="40">
        <v>5790.8499999999985</v>
      </c>
      <c r="J169" s="40">
        <v>5832.6999999999989</v>
      </c>
      <c r="K169" s="31">
        <v>5749</v>
      </c>
      <c r="L169" s="31">
        <v>5640</v>
      </c>
      <c r="M169" s="31">
        <v>3.6880000000000003E-2</v>
      </c>
      <c r="N169" s="1"/>
      <c r="O169" s="1"/>
    </row>
    <row r="170" spans="1:15" ht="12.75" customHeight="1">
      <c r="A170" s="31">
        <v>160</v>
      </c>
      <c r="B170" s="31" t="s">
        <v>258</v>
      </c>
      <c r="C170" s="31">
        <v>3551.15</v>
      </c>
      <c r="D170" s="40">
        <v>3559.7166666666667</v>
      </c>
      <c r="E170" s="40">
        <v>3521.4333333333334</v>
      </c>
      <c r="F170" s="40">
        <v>3491.7166666666667</v>
      </c>
      <c r="G170" s="40">
        <v>3453.4333333333334</v>
      </c>
      <c r="H170" s="40">
        <v>3589.4333333333334</v>
      </c>
      <c r="I170" s="40">
        <v>3627.7166666666672</v>
      </c>
      <c r="J170" s="40">
        <v>3657.4333333333334</v>
      </c>
      <c r="K170" s="31">
        <v>3598</v>
      </c>
      <c r="L170" s="31">
        <v>3530</v>
      </c>
      <c r="M170" s="31">
        <v>1.29447</v>
      </c>
      <c r="N170" s="1"/>
      <c r="O170" s="1"/>
    </row>
    <row r="171" spans="1:15" ht="12.75" customHeight="1">
      <c r="A171" s="31">
        <v>161</v>
      </c>
      <c r="B171" s="31" t="s">
        <v>373</v>
      </c>
      <c r="C171" s="31">
        <v>1598.55</v>
      </c>
      <c r="D171" s="40">
        <v>1588.5833333333333</v>
      </c>
      <c r="E171" s="40">
        <v>1569.5666666666666</v>
      </c>
      <c r="F171" s="40">
        <v>1540.5833333333333</v>
      </c>
      <c r="G171" s="40">
        <v>1521.5666666666666</v>
      </c>
      <c r="H171" s="40">
        <v>1617.5666666666666</v>
      </c>
      <c r="I171" s="40">
        <v>1636.5833333333335</v>
      </c>
      <c r="J171" s="40">
        <v>1665.5666666666666</v>
      </c>
      <c r="K171" s="31">
        <v>1607.6</v>
      </c>
      <c r="L171" s="31">
        <v>1559.6</v>
      </c>
      <c r="M171" s="31">
        <v>0.66664999999999996</v>
      </c>
      <c r="N171" s="1"/>
      <c r="O171" s="1"/>
    </row>
    <row r="172" spans="1:15" ht="12.75" customHeight="1">
      <c r="A172" s="31">
        <v>162</v>
      </c>
      <c r="B172" s="31" t="s">
        <v>105</v>
      </c>
      <c r="C172" s="31">
        <v>514.85</v>
      </c>
      <c r="D172" s="40">
        <v>517.16666666666663</v>
      </c>
      <c r="E172" s="40">
        <v>510.98333333333323</v>
      </c>
      <c r="F172" s="40">
        <v>507.11666666666656</v>
      </c>
      <c r="G172" s="40">
        <v>500.93333333333317</v>
      </c>
      <c r="H172" s="40">
        <v>521.0333333333333</v>
      </c>
      <c r="I172" s="40">
        <v>527.2166666666667</v>
      </c>
      <c r="J172" s="40">
        <v>531.08333333333337</v>
      </c>
      <c r="K172" s="31">
        <v>523.35</v>
      </c>
      <c r="L172" s="31">
        <v>513.29999999999995</v>
      </c>
      <c r="M172" s="31">
        <v>6.3739600000000003</v>
      </c>
      <c r="N172" s="1"/>
      <c r="O172" s="1"/>
    </row>
    <row r="173" spans="1:15" ht="12.75" customHeight="1">
      <c r="A173" s="31">
        <v>163</v>
      </c>
      <c r="B173" s="31" t="s">
        <v>368</v>
      </c>
      <c r="C173" s="31">
        <v>4947.2</v>
      </c>
      <c r="D173" s="40">
        <v>4969.0333333333338</v>
      </c>
      <c r="E173" s="40">
        <v>4848.0666666666675</v>
      </c>
      <c r="F173" s="40">
        <v>4748.9333333333334</v>
      </c>
      <c r="G173" s="40">
        <v>4627.9666666666672</v>
      </c>
      <c r="H173" s="40">
        <v>5068.1666666666679</v>
      </c>
      <c r="I173" s="40">
        <v>5189.1333333333332</v>
      </c>
      <c r="J173" s="40">
        <v>5288.2666666666682</v>
      </c>
      <c r="K173" s="31">
        <v>5090</v>
      </c>
      <c r="L173" s="31">
        <v>4869.8999999999996</v>
      </c>
      <c r="M173" s="31">
        <v>0.89780000000000004</v>
      </c>
      <c r="N173" s="1"/>
      <c r="O173" s="1"/>
    </row>
    <row r="174" spans="1:15" ht="12.75" customHeight="1">
      <c r="A174" s="31">
        <v>164</v>
      </c>
      <c r="B174" s="31" t="s">
        <v>107</v>
      </c>
      <c r="C174" s="31">
        <v>43.05</v>
      </c>
      <c r="D174" s="40">
        <v>42.56666666666667</v>
      </c>
      <c r="E174" s="40">
        <v>41.783333333333339</v>
      </c>
      <c r="F174" s="40">
        <v>40.516666666666666</v>
      </c>
      <c r="G174" s="40">
        <v>39.733333333333334</v>
      </c>
      <c r="H174" s="40">
        <v>43.833333333333343</v>
      </c>
      <c r="I174" s="40">
        <v>44.616666666666674</v>
      </c>
      <c r="J174" s="40">
        <v>45.883333333333347</v>
      </c>
      <c r="K174" s="31">
        <v>43.35</v>
      </c>
      <c r="L174" s="31">
        <v>41.3</v>
      </c>
      <c r="M174" s="31">
        <v>213.40299999999999</v>
      </c>
      <c r="N174" s="1"/>
      <c r="O174" s="1"/>
    </row>
    <row r="175" spans="1:15" ht="12.75" customHeight="1">
      <c r="A175" s="31">
        <v>165</v>
      </c>
      <c r="B175" s="31" t="s">
        <v>382</v>
      </c>
      <c r="C175" s="31">
        <v>463.8</v>
      </c>
      <c r="D175" s="40">
        <v>464.45</v>
      </c>
      <c r="E175" s="40">
        <v>460.45</v>
      </c>
      <c r="F175" s="40">
        <v>457.1</v>
      </c>
      <c r="G175" s="40">
        <v>453.1</v>
      </c>
      <c r="H175" s="40">
        <v>467.79999999999995</v>
      </c>
      <c r="I175" s="40">
        <v>471.79999999999995</v>
      </c>
      <c r="J175" s="40">
        <v>475.14999999999992</v>
      </c>
      <c r="K175" s="31">
        <v>468.45</v>
      </c>
      <c r="L175" s="31">
        <v>461.1</v>
      </c>
      <c r="M175" s="31">
        <v>2.7266699999999999</v>
      </c>
      <c r="N175" s="1"/>
      <c r="O175" s="1"/>
    </row>
    <row r="176" spans="1:15" ht="12.75" customHeight="1">
      <c r="A176" s="31">
        <v>166</v>
      </c>
      <c r="B176" s="31" t="s">
        <v>374</v>
      </c>
      <c r="C176" s="31">
        <v>1259.3499999999999</v>
      </c>
      <c r="D176" s="40">
        <v>1254.3333333333333</v>
      </c>
      <c r="E176" s="40">
        <v>1240.7166666666665</v>
      </c>
      <c r="F176" s="40">
        <v>1222.0833333333333</v>
      </c>
      <c r="G176" s="40">
        <v>1208.4666666666665</v>
      </c>
      <c r="H176" s="40">
        <v>1272.9666666666665</v>
      </c>
      <c r="I176" s="40">
        <v>1286.5833333333333</v>
      </c>
      <c r="J176" s="40">
        <v>1305.2166666666665</v>
      </c>
      <c r="K176" s="31">
        <v>1267.95</v>
      </c>
      <c r="L176" s="31">
        <v>1235.7</v>
      </c>
      <c r="M176" s="31">
        <v>0.24279000000000001</v>
      </c>
      <c r="N176" s="1"/>
      <c r="O176" s="1"/>
    </row>
    <row r="177" spans="1:15" ht="12.75" customHeight="1">
      <c r="A177" s="31">
        <v>167</v>
      </c>
      <c r="B177" s="31" t="s">
        <v>259</v>
      </c>
      <c r="C177" s="31">
        <v>615.65</v>
      </c>
      <c r="D177" s="40">
        <v>616.7166666666667</v>
      </c>
      <c r="E177" s="40">
        <v>611.43333333333339</v>
      </c>
      <c r="F177" s="40">
        <v>607.2166666666667</v>
      </c>
      <c r="G177" s="40">
        <v>601.93333333333339</v>
      </c>
      <c r="H177" s="40">
        <v>620.93333333333339</v>
      </c>
      <c r="I177" s="40">
        <v>626.2166666666667</v>
      </c>
      <c r="J177" s="40">
        <v>630.43333333333339</v>
      </c>
      <c r="K177" s="31">
        <v>622</v>
      </c>
      <c r="L177" s="31">
        <v>612.5</v>
      </c>
      <c r="M177" s="31">
        <v>0.44372</v>
      </c>
      <c r="N177" s="1"/>
      <c r="O177" s="1"/>
    </row>
    <row r="178" spans="1:15" ht="12.75" customHeight="1">
      <c r="A178" s="31">
        <v>168</v>
      </c>
      <c r="B178" s="31" t="s">
        <v>108</v>
      </c>
      <c r="C178" s="31">
        <v>950.65</v>
      </c>
      <c r="D178" s="40">
        <v>960.53333333333342</v>
      </c>
      <c r="E178" s="40">
        <v>935.81666666666683</v>
      </c>
      <c r="F178" s="40">
        <v>920.98333333333346</v>
      </c>
      <c r="G178" s="40">
        <v>896.26666666666688</v>
      </c>
      <c r="H178" s="40">
        <v>975.36666666666679</v>
      </c>
      <c r="I178" s="40">
        <v>1000.0833333333333</v>
      </c>
      <c r="J178" s="40">
        <v>1014.9166666666667</v>
      </c>
      <c r="K178" s="31">
        <v>985.25</v>
      </c>
      <c r="L178" s="31">
        <v>945.7</v>
      </c>
      <c r="M178" s="31">
        <v>19.2042</v>
      </c>
      <c r="N178" s="1"/>
      <c r="O178" s="1"/>
    </row>
    <row r="179" spans="1:15" ht="12.75" customHeight="1">
      <c r="A179" s="31">
        <v>169</v>
      </c>
      <c r="B179" s="31" t="s">
        <v>260</v>
      </c>
      <c r="C179" s="31">
        <v>632.75</v>
      </c>
      <c r="D179" s="40">
        <v>630.91666666666663</v>
      </c>
      <c r="E179" s="40">
        <v>619.88333333333321</v>
      </c>
      <c r="F179" s="40">
        <v>607.01666666666654</v>
      </c>
      <c r="G179" s="40">
        <v>595.98333333333312</v>
      </c>
      <c r="H179" s="40">
        <v>643.7833333333333</v>
      </c>
      <c r="I179" s="40">
        <v>654.81666666666683</v>
      </c>
      <c r="J179" s="40">
        <v>667.68333333333339</v>
      </c>
      <c r="K179" s="31">
        <v>641.95000000000005</v>
      </c>
      <c r="L179" s="31">
        <v>618.04999999999995</v>
      </c>
      <c r="M179" s="31">
        <v>3.2783000000000002</v>
      </c>
      <c r="N179" s="1"/>
      <c r="O179" s="1"/>
    </row>
    <row r="180" spans="1:15" ht="12.75" customHeight="1">
      <c r="A180" s="31">
        <v>170</v>
      </c>
      <c r="B180" s="31" t="s">
        <v>109</v>
      </c>
      <c r="C180" s="31">
        <v>2292.8000000000002</v>
      </c>
      <c r="D180" s="40">
        <v>2320.3333333333335</v>
      </c>
      <c r="E180" s="40">
        <v>2250.666666666667</v>
      </c>
      <c r="F180" s="40">
        <v>2208.5333333333333</v>
      </c>
      <c r="G180" s="40">
        <v>2138.8666666666668</v>
      </c>
      <c r="H180" s="40">
        <v>2362.4666666666672</v>
      </c>
      <c r="I180" s="40">
        <v>2432.1333333333341</v>
      </c>
      <c r="J180" s="40">
        <v>2474.2666666666673</v>
      </c>
      <c r="K180" s="31">
        <v>2390</v>
      </c>
      <c r="L180" s="31">
        <v>2278.1999999999998</v>
      </c>
      <c r="M180" s="31">
        <v>11.11631</v>
      </c>
      <c r="N180" s="1"/>
      <c r="O180" s="1"/>
    </row>
    <row r="181" spans="1:15" ht="12.75" customHeight="1">
      <c r="A181" s="31">
        <v>171</v>
      </c>
      <c r="B181" s="31" t="s">
        <v>383</v>
      </c>
      <c r="C181" s="31">
        <v>112.5</v>
      </c>
      <c r="D181" s="40">
        <v>113.25</v>
      </c>
      <c r="E181" s="40">
        <v>110.75</v>
      </c>
      <c r="F181" s="40">
        <v>109</v>
      </c>
      <c r="G181" s="40">
        <v>106.5</v>
      </c>
      <c r="H181" s="40">
        <v>115</v>
      </c>
      <c r="I181" s="40">
        <v>117.5</v>
      </c>
      <c r="J181" s="40">
        <v>119.25</v>
      </c>
      <c r="K181" s="31">
        <v>115.75</v>
      </c>
      <c r="L181" s="31">
        <v>111.5</v>
      </c>
      <c r="M181" s="31">
        <v>2.92699</v>
      </c>
      <c r="N181" s="1"/>
      <c r="O181" s="1"/>
    </row>
    <row r="182" spans="1:15" ht="12.75" customHeight="1">
      <c r="A182" s="31">
        <v>172</v>
      </c>
      <c r="B182" s="31" t="s">
        <v>110</v>
      </c>
      <c r="C182" s="31">
        <v>317.10000000000002</v>
      </c>
      <c r="D182" s="40">
        <v>319.16666666666669</v>
      </c>
      <c r="E182" s="40">
        <v>314.13333333333338</v>
      </c>
      <c r="F182" s="40">
        <v>311.16666666666669</v>
      </c>
      <c r="G182" s="40">
        <v>306.13333333333338</v>
      </c>
      <c r="H182" s="40">
        <v>322.13333333333338</v>
      </c>
      <c r="I182" s="40">
        <v>327.16666666666669</v>
      </c>
      <c r="J182" s="40">
        <v>330.13333333333338</v>
      </c>
      <c r="K182" s="31">
        <v>324.2</v>
      </c>
      <c r="L182" s="31">
        <v>316.2</v>
      </c>
      <c r="M182" s="31">
        <v>7.0106400000000004</v>
      </c>
      <c r="N182" s="1"/>
      <c r="O182" s="1"/>
    </row>
    <row r="183" spans="1:15" ht="12.75" customHeight="1">
      <c r="A183" s="31">
        <v>173</v>
      </c>
      <c r="B183" s="31" t="s">
        <v>375</v>
      </c>
      <c r="C183" s="31">
        <v>523.25</v>
      </c>
      <c r="D183" s="40">
        <v>532.08333333333337</v>
      </c>
      <c r="E183" s="40">
        <v>512.26666666666677</v>
      </c>
      <c r="F183" s="40">
        <v>501.28333333333342</v>
      </c>
      <c r="G183" s="40">
        <v>481.46666666666681</v>
      </c>
      <c r="H183" s="40">
        <v>543.06666666666672</v>
      </c>
      <c r="I183" s="40">
        <v>562.88333333333333</v>
      </c>
      <c r="J183" s="40">
        <v>573.86666666666667</v>
      </c>
      <c r="K183" s="31">
        <v>551.9</v>
      </c>
      <c r="L183" s="31">
        <v>521.1</v>
      </c>
      <c r="M183" s="31">
        <v>8.0291899999999998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1844.35</v>
      </c>
      <c r="D184" s="40">
        <v>1856.3833333333332</v>
      </c>
      <c r="E184" s="40">
        <v>1819.7666666666664</v>
      </c>
      <c r="F184" s="40">
        <v>1795.1833333333332</v>
      </c>
      <c r="G184" s="40">
        <v>1758.5666666666664</v>
      </c>
      <c r="H184" s="40">
        <v>1880.9666666666665</v>
      </c>
      <c r="I184" s="40">
        <v>1917.5833333333333</v>
      </c>
      <c r="J184" s="40">
        <v>1942.1666666666665</v>
      </c>
      <c r="K184" s="31">
        <v>1893</v>
      </c>
      <c r="L184" s="31">
        <v>1831.8</v>
      </c>
      <c r="M184" s="31">
        <v>9.4554299999999998</v>
      </c>
      <c r="N184" s="1"/>
      <c r="O184" s="1"/>
    </row>
    <row r="185" spans="1:15" ht="12.75" customHeight="1">
      <c r="A185" s="31">
        <v>175</v>
      </c>
      <c r="B185" s="31" t="s">
        <v>377</v>
      </c>
      <c r="C185" s="31">
        <v>137.6</v>
      </c>
      <c r="D185" s="40">
        <v>138.38333333333333</v>
      </c>
      <c r="E185" s="40">
        <v>136.16666666666666</v>
      </c>
      <c r="F185" s="40">
        <v>134.73333333333332</v>
      </c>
      <c r="G185" s="40">
        <v>132.51666666666665</v>
      </c>
      <c r="H185" s="40">
        <v>139.81666666666666</v>
      </c>
      <c r="I185" s="40">
        <v>142.03333333333336</v>
      </c>
      <c r="J185" s="40">
        <v>143.46666666666667</v>
      </c>
      <c r="K185" s="31">
        <v>140.6</v>
      </c>
      <c r="L185" s="31">
        <v>136.94999999999999</v>
      </c>
      <c r="M185" s="31">
        <v>6.1977099999999998</v>
      </c>
      <c r="N185" s="1"/>
      <c r="O185" s="1"/>
    </row>
    <row r="186" spans="1:15" ht="12.75" customHeight="1">
      <c r="A186" s="31">
        <v>176</v>
      </c>
      <c r="B186" s="31" t="s">
        <v>378</v>
      </c>
      <c r="C186" s="31">
        <v>1784.2</v>
      </c>
      <c r="D186" s="40">
        <v>1790</v>
      </c>
      <c r="E186" s="40">
        <v>1761.2</v>
      </c>
      <c r="F186" s="40">
        <v>1738.2</v>
      </c>
      <c r="G186" s="40">
        <v>1709.4</v>
      </c>
      <c r="H186" s="40">
        <v>1813</v>
      </c>
      <c r="I186" s="40">
        <v>1841.8000000000002</v>
      </c>
      <c r="J186" s="40">
        <v>1864.8</v>
      </c>
      <c r="K186" s="31">
        <v>1818.8</v>
      </c>
      <c r="L186" s="31">
        <v>1767</v>
      </c>
      <c r="M186" s="31">
        <v>1.9011400000000001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133</v>
      </c>
      <c r="D187" s="40">
        <v>133.68333333333334</v>
      </c>
      <c r="E187" s="40">
        <v>131.81666666666666</v>
      </c>
      <c r="F187" s="40">
        <v>130.63333333333333</v>
      </c>
      <c r="G187" s="40">
        <v>128.76666666666665</v>
      </c>
      <c r="H187" s="40">
        <v>134.86666666666667</v>
      </c>
      <c r="I187" s="40">
        <v>136.73333333333335</v>
      </c>
      <c r="J187" s="40">
        <v>137.91666666666669</v>
      </c>
      <c r="K187" s="31">
        <v>135.55000000000001</v>
      </c>
      <c r="L187" s="31">
        <v>132.5</v>
      </c>
      <c r="M187" s="31">
        <v>9.2058099999999996</v>
      </c>
      <c r="N187" s="1"/>
      <c r="O187" s="1"/>
    </row>
    <row r="188" spans="1:15" ht="12.75" customHeight="1">
      <c r="A188" s="31">
        <v>178</v>
      </c>
      <c r="B188" s="31" t="s">
        <v>261</v>
      </c>
      <c r="C188" s="31">
        <v>316.35000000000002</v>
      </c>
      <c r="D188" s="40">
        <v>316.48333333333335</v>
      </c>
      <c r="E188" s="40">
        <v>313.16666666666669</v>
      </c>
      <c r="F188" s="40">
        <v>309.98333333333335</v>
      </c>
      <c r="G188" s="40">
        <v>306.66666666666669</v>
      </c>
      <c r="H188" s="40">
        <v>319.66666666666669</v>
      </c>
      <c r="I188" s="40">
        <v>322.98333333333329</v>
      </c>
      <c r="J188" s="40">
        <v>326.16666666666669</v>
      </c>
      <c r="K188" s="31">
        <v>319.8</v>
      </c>
      <c r="L188" s="31">
        <v>313.3</v>
      </c>
      <c r="M188" s="31">
        <v>7.42631</v>
      </c>
      <c r="N188" s="1"/>
      <c r="O188" s="1"/>
    </row>
    <row r="189" spans="1:15" ht="12.75" customHeight="1">
      <c r="A189" s="31">
        <v>179</v>
      </c>
      <c r="B189" s="31" t="s">
        <v>379</v>
      </c>
      <c r="C189" s="31">
        <v>704.45</v>
      </c>
      <c r="D189" s="40">
        <v>710.85</v>
      </c>
      <c r="E189" s="40">
        <v>694.7</v>
      </c>
      <c r="F189" s="40">
        <v>684.95</v>
      </c>
      <c r="G189" s="40">
        <v>668.80000000000007</v>
      </c>
      <c r="H189" s="40">
        <v>720.6</v>
      </c>
      <c r="I189" s="40">
        <v>736.74999999999989</v>
      </c>
      <c r="J189" s="40">
        <v>746.5</v>
      </c>
      <c r="K189" s="31">
        <v>727</v>
      </c>
      <c r="L189" s="31">
        <v>701.1</v>
      </c>
      <c r="M189" s="31">
        <v>1.9633</v>
      </c>
      <c r="N189" s="1"/>
      <c r="O189" s="1"/>
    </row>
    <row r="190" spans="1:15" ht="12.75" customHeight="1">
      <c r="A190" s="31">
        <v>180</v>
      </c>
      <c r="B190" s="31" t="s">
        <v>112</v>
      </c>
      <c r="C190" s="31">
        <v>653.9</v>
      </c>
      <c r="D190" s="40">
        <v>655.35</v>
      </c>
      <c r="E190" s="40">
        <v>646.95000000000005</v>
      </c>
      <c r="F190" s="40">
        <v>640</v>
      </c>
      <c r="G190" s="40">
        <v>631.6</v>
      </c>
      <c r="H190" s="40">
        <v>662.30000000000007</v>
      </c>
      <c r="I190" s="40">
        <v>670.69999999999993</v>
      </c>
      <c r="J190" s="40">
        <v>677.65000000000009</v>
      </c>
      <c r="K190" s="31">
        <v>663.75</v>
      </c>
      <c r="L190" s="31">
        <v>648.4</v>
      </c>
      <c r="M190" s="31">
        <v>14.131539999999999</v>
      </c>
      <c r="N190" s="1"/>
      <c r="O190" s="1"/>
    </row>
    <row r="191" spans="1:15" ht="12.75" customHeight="1">
      <c r="A191" s="31">
        <v>181</v>
      </c>
      <c r="B191" s="31" t="s">
        <v>262</v>
      </c>
      <c r="C191" s="31">
        <v>1395.05</v>
      </c>
      <c r="D191" s="40">
        <v>1389.8999999999999</v>
      </c>
      <c r="E191" s="40">
        <v>1365.2499999999998</v>
      </c>
      <c r="F191" s="40">
        <v>1335.4499999999998</v>
      </c>
      <c r="G191" s="40">
        <v>1310.7999999999997</v>
      </c>
      <c r="H191" s="40">
        <v>1419.6999999999998</v>
      </c>
      <c r="I191" s="40">
        <v>1444.35</v>
      </c>
      <c r="J191" s="40">
        <v>1474.1499999999999</v>
      </c>
      <c r="K191" s="31">
        <v>1414.55</v>
      </c>
      <c r="L191" s="31">
        <v>1360.1</v>
      </c>
      <c r="M191" s="31">
        <v>16.207149999999999</v>
      </c>
      <c r="N191" s="1"/>
      <c r="O191" s="1"/>
    </row>
    <row r="192" spans="1:15" ht="12.75" customHeight="1">
      <c r="A192" s="31">
        <v>182</v>
      </c>
      <c r="B192" s="31" t="s">
        <v>388</v>
      </c>
      <c r="C192" s="31">
        <v>1302.5</v>
      </c>
      <c r="D192" s="40">
        <v>1309.1499999999999</v>
      </c>
      <c r="E192" s="40">
        <v>1293.3499999999997</v>
      </c>
      <c r="F192" s="40">
        <v>1284.1999999999998</v>
      </c>
      <c r="G192" s="40">
        <v>1268.3999999999996</v>
      </c>
      <c r="H192" s="40">
        <v>1318.2999999999997</v>
      </c>
      <c r="I192" s="40">
        <v>1334.1</v>
      </c>
      <c r="J192" s="40">
        <v>1343.2499999999998</v>
      </c>
      <c r="K192" s="31">
        <v>1324.95</v>
      </c>
      <c r="L192" s="31">
        <v>1300</v>
      </c>
      <c r="M192" s="31">
        <v>0.88261999999999996</v>
      </c>
      <c r="N192" s="1"/>
      <c r="O192" s="1"/>
    </row>
    <row r="193" spans="1:15" ht="12.75" customHeight="1">
      <c r="A193" s="31">
        <v>183</v>
      </c>
      <c r="B193" s="31" t="s">
        <v>860</v>
      </c>
      <c r="C193" s="31">
        <v>20.3</v>
      </c>
      <c r="D193" s="40">
        <v>20.466666666666669</v>
      </c>
      <c r="E193" s="40">
        <v>19.833333333333336</v>
      </c>
      <c r="F193" s="40">
        <v>19.366666666666667</v>
      </c>
      <c r="G193" s="40">
        <v>18.733333333333334</v>
      </c>
      <c r="H193" s="40">
        <v>20.933333333333337</v>
      </c>
      <c r="I193" s="40">
        <v>21.56666666666667</v>
      </c>
      <c r="J193" s="40">
        <v>22.033333333333339</v>
      </c>
      <c r="K193" s="31">
        <v>21.1</v>
      </c>
      <c r="L193" s="31">
        <v>20</v>
      </c>
      <c r="M193" s="31">
        <v>56.136969999999998</v>
      </c>
      <c r="N193" s="1"/>
      <c r="O193" s="1"/>
    </row>
    <row r="194" spans="1:15" ht="12.75" customHeight="1">
      <c r="A194" s="31">
        <v>184</v>
      </c>
      <c r="B194" s="31" t="s">
        <v>389</v>
      </c>
      <c r="C194" s="31">
        <v>1390.9</v>
      </c>
      <c r="D194" s="40">
        <v>1388.6333333333332</v>
      </c>
      <c r="E194" s="40">
        <v>1372.2666666666664</v>
      </c>
      <c r="F194" s="40">
        <v>1353.6333333333332</v>
      </c>
      <c r="G194" s="40">
        <v>1337.2666666666664</v>
      </c>
      <c r="H194" s="40">
        <v>1407.2666666666664</v>
      </c>
      <c r="I194" s="40">
        <v>1423.6333333333332</v>
      </c>
      <c r="J194" s="40">
        <v>1442.2666666666664</v>
      </c>
      <c r="K194" s="31">
        <v>1405</v>
      </c>
      <c r="L194" s="31">
        <v>1370</v>
      </c>
      <c r="M194" s="31">
        <v>1.6381399999999999</v>
      </c>
      <c r="N194" s="1"/>
      <c r="O194" s="1"/>
    </row>
    <row r="195" spans="1:15" ht="12.75" customHeight="1">
      <c r="A195" s="31">
        <v>185</v>
      </c>
      <c r="B195" s="31" t="s">
        <v>113</v>
      </c>
      <c r="C195" s="31">
        <v>1345.8</v>
      </c>
      <c r="D195" s="40">
        <v>1343.4166666666667</v>
      </c>
      <c r="E195" s="40">
        <v>1331.3833333333334</v>
      </c>
      <c r="F195" s="40">
        <v>1316.9666666666667</v>
      </c>
      <c r="G195" s="40">
        <v>1304.9333333333334</v>
      </c>
      <c r="H195" s="40">
        <v>1357.8333333333335</v>
      </c>
      <c r="I195" s="40">
        <v>1369.8666666666668</v>
      </c>
      <c r="J195" s="40">
        <v>1384.2833333333335</v>
      </c>
      <c r="K195" s="31">
        <v>1355.45</v>
      </c>
      <c r="L195" s="31">
        <v>1329</v>
      </c>
      <c r="M195" s="31">
        <v>8.2546900000000001</v>
      </c>
      <c r="N195" s="1"/>
      <c r="O195" s="1"/>
    </row>
    <row r="196" spans="1:15" ht="12.75" customHeight="1">
      <c r="A196" s="31">
        <v>186</v>
      </c>
      <c r="B196" s="31" t="s">
        <v>114</v>
      </c>
      <c r="C196" s="31">
        <v>1160.7</v>
      </c>
      <c r="D196" s="40">
        <v>1160.25</v>
      </c>
      <c r="E196" s="40">
        <v>1152.7</v>
      </c>
      <c r="F196" s="40">
        <v>1144.7</v>
      </c>
      <c r="G196" s="40">
        <v>1137.1500000000001</v>
      </c>
      <c r="H196" s="40">
        <v>1168.25</v>
      </c>
      <c r="I196" s="40">
        <v>1175.8000000000002</v>
      </c>
      <c r="J196" s="40">
        <v>1183.8</v>
      </c>
      <c r="K196" s="31">
        <v>1167.8</v>
      </c>
      <c r="L196" s="31">
        <v>1152.25</v>
      </c>
      <c r="M196" s="31">
        <v>28.612590000000001</v>
      </c>
      <c r="N196" s="1"/>
      <c r="O196" s="1"/>
    </row>
    <row r="197" spans="1:15" ht="12.75" customHeight="1">
      <c r="A197" s="31">
        <v>187</v>
      </c>
      <c r="B197" s="31" t="s">
        <v>115</v>
      </c>
      <c r="C197" s="31">
        <v>2908.85</v>
      </c>
      <c r="D197" s="40">
        <v>2908.6666666666665</v>
      </c>
      <c r="E197" s="40">
        <v>2885.333333333333</v>
      </c>
      <c r="F197" s="40">
        <v>2861.8166666666666</v>
      </c>
      <c r="G197" s="40">
        <v>2838.4833333333331</v>
      </c>
      <c r="H197" s="40">
        <v>2932.1833333333329</v>
      </c>
      <c r="I197" s="40">
        <v>2955.516666666666</v>
      </c>
      <c r="J197" s="40">
        <v>2979.0333333333328</v>
      </c>
      <c r="K197" s="31">
        <v>2932</v>
      </c>
      <c r="L197" s="31">
        <v>2885.15</v>
      </c>
      <c r="M197" s="31">
        <v>24.806709999999999</v>
      </c>
      <c r="N197" s="1"/>
      <c r="O197" s="1"/>
    </row>
    <row r="198" spans="1:15" ht="12.75" customHeight="1">
      <c r="A198" s="31">
        <v>188</v>
      </c>
      <c r="B198" s="31" t="s">
        <v>116</v>
      </c>
      <c r="C198" s="31">
        <v>2647.95</v>
      </c>
      <c r="D198" s="40">
        <v>2662.1</v>
      </c>
      <c r="E198" s="40">
        <v>2627.2</v>
      </c>
      <c r="F198" s="40">
        <v>2606.4499999999998</v>
      </c>
      <c r="G198" s="40">
        <v>2571.5499999999997</v>
      </c>
      <c r="H198" s="40">
        <v>2682.85</v>
      </c>
      <c r="I198" s="40">
        <v>2717.7500000000005</v>
      </c>
      <c r="J198" s="40">
        <v>2738.5</v>
      </c>
      <c r="K198" s="31">
        <v>2697</v>
      </c>
      <c r="L198" s="31">
        <v>2641.35</v>
      </c>
      <c r="M198" s="31">
        <v>2.32239</v>
      </c>
      <c r="N198" s="1"/>
      <c r="O198" s="1"/>
    </row>
    <row r="199" spans="1:15" ht="12.75" customHeight="1">
      <c r="A199" s="31">
        <v>189</v>
      </c>
      <c r="B199" s="31" t="s">
        <v>117</v>
      </c>
      <c r="C199" s="31">
        <v>1548.3</v>
      </c>
      <c r="D199" s="40">
        <v>1546.2666666666664</v>
      </c>
      <c r="E199" s="40">
        <v>1537.6333333333328</v>
      </c>
      <c r="F199" s="40">
        <v>1526.9666666666662</v>
      </c>
      <c r="G199" s="40">
        <v>1518.3333333333326</v>
      </c>
      <c r="H199" s="40">
        <v>1556.9333333333329</v>
      </c>
      <c r="I199" s="40">
        <v>1565.5666666666666</v>
      </c>
      <c r="J199" s="40">
        <v>1576.2333333333331</v>
      </c>
      <c r="K199" s="31">
        <v>1554.9</v>
      </c>
      <c r="L199" s="31">
        <v>1535.6</v>
      </c>
      <c r="M199" s="31">
        <v>39.997019999999999</v>
      </c>
      <c r="N199" s="1"/>
      <c r="O199" s="1"/>
    </row>
    <row r="200" spans="1:15" ht="12.75" customHeight="1">
      <c r="A200" s="31">
        <v>190</v>
      </c>
      <c r="B200" s="31" t="s">
        <v>118</v>
      </c>
      <c r="C200" s="31">
        <v>702.6</v>
      </c>
      <c r="D200" s="40">
        <v>703.2166666666667</v>
      </c>
      <c r="E200" s="40">
        <v>699.53333333333342</v>
      </c>
      <c r="F200" s="40">
        <v>696.4666666666667</v>
      </c>
      <c r="G200" s="40">
        <v>692.78333333333342</v>
      </c>
      <c r="H200" s="40">
        <v>706.28333333333342</v>
      </c>
      <c r="I200" s="40">
        <v>709.96666666666681</v>
      </c>
      <c r="J200" s="40">
        <v>713.03333333333342</v>
      </c>
      <c r="K200" s="31">
        <v>706.9</v>
      </c>
      <c r="L200" s="31">
        <v>700.15</v>
      </c>
      <c r="M200" s="31">
        <v>11.02633</v>
      </c>
      <c r="N200" s="1"/>
      <c r="O200" s="1"/>
    </row>
    <row r="201" spans="1:15" ht="12.75" customHeight="1">
      <c r="A201" s="31">
        <v>191</v>
      </c>
      <c r="B201" s="31" t="s">
        <v>386</v>
      </c>
      <c r="C201" s="31">
        <v>2172.6</v>
      </c>
      <c r="D201" s="40">
        <v>2197.5</v>
      </c>
      <c r="E201" s="40">
        <v>2135.1</v>
      </c>
      <c r="F201" s="40">
        <v>2097.6</v>
      </c>
      <c r="G201" s="40">
        <v>2035.1999999999998</v>
      </c>
      <c r="H201" s="40">
        <v>2235</v>
      </c>
      <c r="I201" s="40">
        <v>2297.3999999999996</v>
      </c>
      <c r="J201" s="40">
        <v>2334.9</v>
      </c>
      <c r="K201" s="31">
        <v>2259.9</v>
      </c>
      <c r="L201" s="31">
        <v>2160</v>
      </c>
      <c r="M201" s="31">
        <v>1.3068200000000001</v>
      </c>
      <c r="N201" s="1"/>
      <c r="O201" s="1"/>
    </row>
    <row r="202" spans="1:15" ht="12.75" customHeight="1">
      <c r="A202" s="31">
        <v>192</v>
      </c>
      <c r="B202" s="31" t="s">
        <v>390</v>
      </c>
      <c r="C202" s="31">
        <v>246.9</v>
      </c>
      <c r="D202" s="40">
        <v>247.83333333333334</v>
      </c>
      <c r="E202" s="40">
        <v>244.41666666666669</v>
      </c>
      <c r="F202" s="40">
        <v>241.93333333333334</v>
      </c>
      <c r="G202" s="40">
        <v>238.51666666666668</v>
      </c>
      <c r="H202" s="40">
        <v>250.31666666666669</v>
      </c>
      <c r="I202" s="40">
        <v>253.73333333333338</v>
      </c>
      <c r="J202" s="40">
        <v>256.2166666666667</v>
      </c>
      <c r="K202" s="31">
        <v>251.25</v>
      </c>
      <c r="L202" s="31">
        <v>245.35</v>
      </c>
      <c r="M202" s="31">
        <v>0.79686999999999997</v>
      </c>
      <c r="N202" s="1"/>
      <c r="O202" s="1"/>
    </row>
    <row r="203" spans="1:15" ht="12.75" customHeight="1">
      <c r="A203" s="31">
        <v>193</v>
      </c>
      <c r="B203" s="31" t="s">
        <v>391</v>
      </c>
      <c r="C203" s="31">
        <v>150.69999999999999</v>
      </c>
      <c r="D203" s="40">
        <v>151.53333333333333</v>
      </c>
      <c r="E203" s="40">
        <v>148.16666666666666</v>
      </c>
      <c r="F203" s="40">
        <v>145.63333333333333</v>
      </c>
      <c r="G203" s="40">
        <v>142.26666666666665</v>
      </c>
      <c r="H203" s="40">
        <v>154.06666666666666</v>
      </c>
      <c r="I203" s="40">
        <v>157.43333333333334</v>
      </c>
      <c r="J203" s="40">
        <v>159.96666666666667</v>
      </c>
      <c r="K203" s="31">
        <v>154.9</v>
      </c>
      <c r="L203" s="31">
        <v>149</v>
      </c>
      <c r="M203" s="31">
        <v>15.61937</v>
      </c>
      <c r="N203" s="1"/>
      <c r="O203" s="1"/>
    </row>
    <row r="204" spans="1:15" ht="12.75" customHeight="1">
      <c r="A204" s="31">
        <v>194</v>
      </c>
      <c r="B204" s="31" t="s">
        <v>119</v>
      </c>
      <c r="C204" s="31">
        <v>2700.9</v>
      </c>
      <c r="D204" s="40">
        <v>2703.8333333333335</v>
      </c>
      <c r="E204" s="40">
        <v>2682.666666666667</v>
      </c>
      <c r="F204" s="40">
        <v>2664.4333333333334</v>
      </c>
      <c r="G204" s="40">
        <v>2643.2666666666669</v>
      </c>
      <c r="H204" s="40">
        <v>2722.0666666666671</v>
      </c>
      <c r="I204" s="40">
        <v>2743.233333333334</v>
      </c>
      <c r="J204" s="40">
        <v>2761.4666666666672</v>
      </c>
      <c r="K204" s="31">
        <v>2725</v>
      </c>
      <c r="L204" s="31">
        <v>2685.6</v>
      </c>
      <c r="M204" s="31">
        <v>2.6493699999999998</v>
      </c>
      <c r="N204" s="1"/>
      <c r="O204" s="1"/>
    </row>
    <row r="205" spans="1:15" ht="12.75" customHeight="1">
      <c r="A205" s="31">
        <v>195</v>
      </c>
      <c r="B205" s="31" t="s">
        <v>387</v>
      </c>
      <c r="C205" s="31">
        <v>73.599999999999994</v>
      </c>
      <c r="D205" s="40">
        <v>74.100000000000009</v>
      </c>
      <c r="E205" s="40">
        <v>72.000000000000014</v>
      </c>
      <c r="F205" s="40">
        <v>70.400000000000006</v>
      </c>
      <c r="G205" s="40">
        <v>68.300000000000011</v>
      </c>
      <c r="H205" s="40">
        <v>75.700000000000017</v>
      </c>
      <c r="I205" s="40">
        <v>77.800000000000011</v>
      </c>
      <c r="J205" s="40">
        <v>79.40000000000002</v>
      </c>
      <c r="K205" s="31">
        <v>76.2</v>
      </c>
      <c r="L205" s="31">
        <v>72.5</v>
      </c>
      <c r="M205" s="31">
        <v>53.932340000000003</v>
      </c>
      <c r="N205" s="1"/>
      <c r="O205" s="1"/>
    </row>
    <row r="206" spans="1:15" ht="12.75" customHeight="1">
      <c r="A206" s="31">
        <v>196</v>
      </c>
      <c r="B206" s="31" t="s">
        <v>861</v>
      </c>
      <c r="C206" s="31">
        <v>2824.75</v>
      </c>
      <c r="D206" s="40">
        <v>2847.6666666666665</v>
      </c>
      <c r="E206" s="40">
        <v>2798.5333333333328</v>
      </c>
      <c r="F206" s="40">
        <v>2772.3166666666662</v>
      </c>
      <c r="G206" s="40">
        <v>2723.1833333333325</v>
      </c>
      <c r="H206" s="40">
        <v>2873.8833333333332</v>
      </c>
      <c r="I206" s="40">
        <v>2923.0166666666673</v>
      </c>
      <c r="J206" s="40">
        <v>2949.2333333333336</v>
      </c>
      <c r="K206" s="31">
        <v>2896.8</v>
      </c>
      <c r="L206" s="31">
        <v>2821.45</v>
      </c>
      <c r="M206" s="31">
        <v>5.3900000000000003E-2</v>
      </c>
      <c r="N206" s="1"/>
      <c r="O206" s="1"/>
    </row>
    <row r="207" spans="1:15" ht="12.75" customHeight="1">
      <c r="A207" s="31">
        <v>197</v>
      </c>
      <c r="B207" s="31" t="s">
        <v>841</v>
      </c>
      <c r="C207" s="31">
        <v>508.5</v>
      </c>
      <c r="D207" s="40">
        <v>512.9</v>
      </c>
      <c r="E207" s="40">
        <v>500.79999999999995</v>
      </c>
      <c r="F207" s="40">
        <v>493.09999999999997</v>
      </c>
      <c r="G207" s="40">
        <v>480.99999999999994</v>
      </c>
      <c r="H207" s="40">
        <v>520.59999999999991</v>
      </c>
      <c r="I207" s="40">
        <v>532.70000000000005</v>
      </c>
      <c r="J207" s="40">
        <v>540.4</v>
      </c>
      <c r="K207" s="31">
        <v>525</v>
      </c>
      <c r="L207" s="31">
        <v>505.2</v>
      </c>
      <c r="M207" s="31">
        <v>1.4999400000000001</v>
      </c>
      <c r="N207" s="1"/>
      <c r="O207" s="1"/>
    </row>
    <row r="208" spans="1:15" ht="12.75" customHeight="1">
      <c r="A208" s="31">
        <v>198</v>
      </c>
      <c r="B208" s="31" t="s">
        <v>121</v>
      </c>
      <c r="C208" s="31">
        <v>453.95</v>
      </c>
      <c r="D208" s="40">
        <v>452.2833333333333</v>
      </c>
      <c r="E208" s="40">
        <v>448.26666666666659</v>
      </c>
      <c r="F208" s="40">
        <v>442.58333333333331</v>
      </c>
      <c r="G208" s="40">
        <v>438.56666666666661</v>
      </c>
      <c r="H208" s="40">
        <v>457.96666666666658</v>
      </c>
      <c r="I208" s="40">
        <v>461.98333333333323</v>
      </c>
      <c r="J208" s="40">
        <v>467.66666666666657</v>
      </c>
      <c r="K208" s="31">
        <v>456.3</v>
      </c>
      <c r="L208" s="31">
        <v>446.6</v>
      </c>
      <c r="M208" s="31">
        <v>77.897540000000006</v>
      </c>
      <c r="N208" s="1"/>
      <c r="O208" s="1"/>
    </row>
    <row r="209" spans="1:15" ht="12.75" customHeight="1">
      <c r="A209" s="31">
        <v>199</v>
      </c>
      <c r="B209" s="31" t="s">
        <v>392</v>
      </c>
      <c r="C209" s="31">
        <v>128.1</v>
      </c>
      <c r="D209" s="40">
        <v>129.46666666666667</v>
      </c>
      <c r="E209" s="40">
        <v>125.93333333333334</v>
      </c>
      <c r="F209" s="40">
        <v>123.76666666666667</v>
      </c>
      <c r="G209" s="40">
        <v>120.23333333333333</v>
      </c>
      <c r="H209" s="40">
        <v>131.63333333333333</v>
      </c>
      <c r="I209" s="40">
        <v>135.16666666666669</v>
      </c>
      <c r="J209" s="40">
        <v>137.33333333333334</v>
      </c>
      <c r="K209" s="31">
        <v>133</v>
      </c>
      <c r="L209" s="31">
        <v>127.3</v>
      </c>
      <c r="M209" s="31">
        <v>28.12865</v>
      </c>
      <c r="N209" s="1"/>
      <c r="O209" s="1"/>
    </row>
    <row r="210" spans="1:15" ht="12.75" customHeight="1">
      <c r="A210" s="31">
        <v>200</v>
      </c>
      <c r="B210" s="31" t="s">
        <v>122</v>
      </c>
      <c r="C210" s="31">
        <v>342.5</v>
      </c>
      <c r="D210" s="40">
        <v>343.3</v>
      </c>
      <c r="E210" s="40">
        <v>338.8</v>
      </c>
      <c r="F210" s="40">
        <v>335.1</v>
      </c>
      <c r="G210" s="40">
        <v>330.6</v>
      </c>
      <c r="H210" s="40">
        <v>347</v>
      </c>
      <c r="I210" s="40">
        <v>351.5</v>
      </c>
      <c r="J210" s="40">
        <v>355.2</v>
      </c>
      <c r="K210" s="31">
        <v>347.8</v>
      </c>
      <c r="L210" s="31">
        <v>339.6</v>
      </c>
      <c r="M210" s="31">
        <v>27.754000000000001</v>
      </c>
      <c r="N210" s="1"/>
      <c r="O210" s="1"/>
    </row>
    <row r="211" spans="1:15" ht="12.75" customHeight="1">
      <c r="A211" s="31">
        <v>201</v>
      </c>
      <c r="B211" s="31" t="s">
        <v>123</v>
      </c>
      <c r="C211" s="31">
        <v>2376.1999999999998</v>
      </c>
      <c r="D211" s="40">
        <v>2383.1166666666663</v>
      </c>
      <c r="E211" s="40">
        <v>2359.2833333333328</v>
      </c>
      <c r="F211" s="40">
        <v>2342.3666666666663</v>
      </c>
      <c r="G211" s="40">
        <v>2318.5333333333328</v>
      </c>
      <c r="H211" s="40">
        <v>2400.0333333333328</v>
      </c>
      <c r="I211" s="40">
        <v>2423.8666666666659</v>
      </c>
      <c r="J211" s="40">
        <v>2440.7833333333328</v>
      </c>
      <c r="K211" s="31">
        <v>2406.9499999999998</v>
      </c>
      <c r="L211" s="31">
        <v>2366.1999999999998</v>
      </c>
      <c r="M211" s="31">
        <v>12.82647</v>
      </c>
      <c r="N211" s="1"/>
      <c r="O211" s="1"/>
    </row>
    <row r="212" spans="1:15" ht="12.75" customHeight="1">
      <c r="A212" s="31">
        <v>202</v>
      </c>
      <c r="B212" s="31" t="s">
        <v>263</v>
      </c>
      <c r="C212" s="31">
        <v>319.5</v>
      </c>
      <c r="D212" s="40">
        <v>320.13333333333333</v>
      </c>
      <c r="E212" s="40">
        <v>316.36666666666667</v>
      </c>
      <c r="F212" s="40">
        <v>313.23333333333335</v>
      </c>
      <c r="G212" s="40">
        <v>309.4666666666667</v>
      </c>
      <c r="H212" s="40">
        <v>323.26666666666665</v>
      </c>
      <c r="I212" s="40">
        <v>327.0333333333333</v>
      </c>
      <c r="J212" s="40">
        <v>330.16666666666663</v>
      </c>
      <c r="K212" s="31">
        <v>323.89999999999998</v>
      </c>
      <c r="L212" s="31">
        <v>317</v>
      </c>
      <c r="M212" s="31">
        <v>10.91464</v>
      </c>
      <c r="N212" s="1"/>
      <c r="O212" s="1"/>
    </row>
    <row r="213" spans="1:15" ht="12.75" customHeight="1">
      <c r="A213" s="31">
        <v>203</v>
      </c>
      <c r="B213" s="31" t="s">
        <v>862</v>
      </c>
      <c r="C213" s="31">
        <v>721.85</v>
      </c>
      <c r="D213" s="40">
        <v>721.58333333333337</v>
      </c>
      <c r="E213" s="40">
        <v>700.26666666666677</v>
      </c>
      <c r="F213" s="40">
        <v>678.68333333333339</v>
      </c>
      <c r="G213" s="40">
        <v>657.36666666666679</v>
      </c>
      <c r="H213" s="40">
        <v>743.16666666666674</v>
      </c>
      <c r="I213" s="40">
        <v>764.48333333333335</v>
      </c>
      <c r="J213" s="40">
        <v>786.06666666666672</v>
      </c>
      <c r="K213" s="31">
        <v>742.9</v>
      </c>
      <c r="L213" s="31">
        <v>700</v>
      </c>
      <c r="M213" s="31">
        <v>0.80840999999999996</v>
      </c>
      <c r="N213" s="1"/>
      <c r="O213" s="1"/>
    </row>
    <row r="214" spans="1:15" ht="12.75" customHeight="1">
      <c r="A214" s="31">
        <v>204</v>
      </c>
      <c r="B214" s="31" t="s">
        <v>393</v>
      </c>
      <c r="C214" s="31">
        <v>45196.4</v>
      </c>
      <c r="D214" s="40">
        <v>44260.533333333326</v>
      </c>
      <c r="E214" s="40">
        <v>43021.066666666651</v>
      </c>
      <c r="F214" s="40">
        <v>40845.733333333323</v>
      </c>
      <c r="G214" s="40">
        <v>39606.266666666648</v>
      </c>
      <c r="H214" s="40">
        <v>46435.866666666654</v>
      </c>
      <c r="I214" s="40">
        <v>47675.333333333328</v>
      </c>
      <c r="J214" s="40">
        <v>49850.666666666657</v>
      </c>
      <c r="K214" s="31">
        <v>45500</v>
      </c>
      <c r="L214" s="31">
        <v>42085.2</v>
      </c>
      <c r="M214" s="31">
        <v>0.17618</v>
      </c>
      <c r="N214" s="1"/>
      <c r="O214" s="1"/>
    </row>
    <row r="215" spans="1:15" ht="12.75" customHeight="1">
      <c r="A215" s="31">
        <v>205</v>
      </c>
      <c r="B215" s="31" t="s">
        <v>394</v>
      </c>
      <c r="C215" s="31">
        <v>44.8</v>
      </c>
      <c r="D215" s="40">
        <v>44.916666666666664</v>
      </c>
      <c r="E215" s="40">
        <v>44.483333333333327</v>
      </c>
      <c r="F215" s="40">
        <v>44.166666666666664</v>
      </c>
      <c r="G215" s="40">
        <v>43.733333333333327</v>
      </c>
      <c r="H215" s="40">
        <v>45.233333333333327</v>
      </c>
      <c r="I215" s="40">
        <v>45.666666666666664</v>
      </c>
      <c r="J215" s="40">
        <v>45.983333333333327</v>
      </c>
      <c r="K215" s="31">
        <v>45.35</v>
      </c>
      <c r="L215" s="31">
        <v>44.6</v>
      </c>
      <c r="M215" s="31">
        <v>12.60596</v>
      </c>
      <c r="N215" s="1"/>
      <c r="O215" s="1"/>
    </row>
    <row r="216" spans="1:15" ht="12.75" customHeight="1">
      <c r="A216" s="31">
        <v>206</v>
      </c>
      <c r="B216" s="31" t="s">
        <v>406</v>
      </c>
      <c r="C216" s="31">
        <v>181.25</v>
      </c>
      <c r="D216" s="40">
        <v>182.81666666666669</v>
      </c>
      <c r="E216" s="40">
        <v>176.93333333333339</v>
      </c>
      <c r="F216" s="40">
        <v>172.6166666666667</v>
      </c>
      <c r="G216" s="40">
        <v>166.73333333333341</v>
      </c>
      <c r="H216" s="40">
        <v>187.13333333333338</v>
      </c>
      <c r="I216" s="40">
        <v>193.01666666666665</v>
      </c>
      <c r="J216" s="40">
        <v>197.33333333333337</v>
      </c>
      <c r="K216" s="31">
        <v>188.7</v>
      </c>
      <c r="L216" s="31">
        <v>178.5</v>
      </c>
      <c r="M216" s="31">
        <v>106.97866999999999</v>
      </c>
      <c r="N216" s="1"/>
      <c r="O216" s="1"/>
    </row>
    <row r="217" spans="1:15" ht="12.75" customHeight="1">
      <c r="A217" s="31">
        <v>207</v>
      </c>
      <c r="B217" s="31" t="s">
        <v>124</v>
      </c>
      <c r="C217" s="31">
        <v>236.9</v>
      </c>
      <c r="D217" s="40">
        <v>239.78333333333333</v>
      </c>
      <c r="E217" s="40">
        <v>233.16666666666666</v>
      </c>
      <c r="F217" s="40">
        <v>229.43333333333334</v>
      </c>
      <c r="G217" s="40">
        <v>222.81666666666666</v>
      </c>
      <c r="H217" s="40">
        <v>243.51666666666665</v>
      </c>
      <c r="I217" s="40">
        <v>250.13333333333333</v>
      </c>
      <c r="J217" s="40">
        <v>253.86666666666665</v>
      </c>
      <c r="K217" s="31">
        <v>246.4</v>
      </c>
      <c r="L217" s="31">
        <v>236.05</v>
      </c>
      <c r="M217" s="31">
        <v>94.699060000000003</v>
      </c>
      <c r="N217" s="1"/>
      <c r="O217" s="1"/>
    </row>
    <row r="218" spans="1:15" ht="12.75" customHeight="1">
      <c r="A218" s="31">
        <v>208</v>
      </c>
      <c r="B218" s="31" t="s">
        <v>125</v>
      </c>
      <c r="C218" s="31">
        <v>771.45</v>
      </c>
      <c r="D218" s="40">
        <v>771.51666666666677</v>
      </c>
      <c r="E218" s="40">
        <v>766.03333333333353</v>
      </c>
      <c r="F218" s="40">
        <v>760.61666666666679</v>
      </c>
      <c r="G218" s="40">
        <v>755.13333333333355</v>
      </c>
      <c r="H218" s="40">
        <v>776.93333333333351</v>
      </c>
      <c r="I218" s="40">
        <v>782.41666666666686</v>
      </c>
      <c r="J218" s="40">
        <v>787.83333333333348</v>
      </c>
      <c r="K218" s="31">
        <v>777</v>
      </c>
      <c r="L218" s="31">
        <v>766.1</v>
      </c>
      <c r="M218" s="31">
        <v>92.210589999999996</v>
      </c>
      <c r="N218" s="1"/>
      <c r="O218" s="1"/>
    </row>
    <row r="219" spans="1:15" ht="12.75" customHeight="1">
      <c r="A219" s="31">
        <v>209</v>
      </c>
      <c r="B219" s="31" t="s">
        <v>126</v>
      </c>
      <c r="C219" s="31">
        <v>1507.8</v>
      </c>
      <c r="D219" s="40">
        <v>1514.3</v>
      </c>
      <c r="E219" s="40">
        <v>1494.6</v>
      </c>
      <c r="F219" s="40">
        <v>1481.3999999999999</v>
      </c>
      <c r="G219" s="40">
        <v>1461.6999999999998</v>
      </c>
      <c r="H219" s="40">
        <v>1527.5</v>
      </c>
      <c r="I219" s="40">
        <v>1547.2000000000003</v>
      </c>
      <c r="J219" s="40">
        <v>1560.4</v>
      </c>
      <c r="K219" s="31">
        <v>1534</v>
      </c>
      <c r="L219" s="31">
        <v>1501.1</v>
      </c>
      <c r="M219" s="31">
        <v>5.5468000000000002</v>
      </c>
      <c r="N219" s="1"/>
      <c r="O219" s="1"/>
    </row>
    <row r="220" spans="1:15" ht="12.75" customHeight="1">
      <c r="A220" s="31">
        <v>210</v>
      </c>
      <c r="B220" s="31" t="s">
        <v>127</v>
      </c>
      <c r="C220" s="31">
        <v>642.04999999999995</v>
      </c>
      <c r="D220" s="40">
        <v>641.91666666666663</v>
      </c>
      <c r="E220" s="40">
        <v>637.43333333333328</v>
      </c>
      <c r="F220" s="40">
        <v>632.81666666666661</v>
      </c>
      <c r="G220" s="40">
        <v>628.33333333333326</v>
      </c>
      <c r="H220" s="40">
        <v>646.5333333333333</v>
      </c>
      <c r="I220" s="40">
        <v>651.01666666666665</v>
      </c>
      <c r="J220" s="40">
        <v>655.63333333333333</v>
      </c>
      <c r="K220" s="31">
        <v>646.4</v>
      </c>
      <c r="L220" s="31">
        <v>637.29999999999995</v>
      </c>
      <c r="M220" s="31">
        <v>8.2884700000000002</v>
      </c>
      <c r="N220" s="1"/>
      <c r="O220" s="1"/>
    </row>
    <row r="221" spans="1:15" ht="12.75" customHeight="1">
      <c r="A221" s="31">
        <v>211</v>
      </c>
      <c r="B221" s="31" t="s">
        <v>410</v>
      </c>
      <c r="C221" s="31">
        <v>252.85</v>
      </c>
      <c r="D221" s="40">
        <v>253.85000000000002</v>
      </c>
      <c r="E221" s="40">
        <v>249.60000000000002</v>
      </c>
      <c r="F221" s="40">
        <v>246.35</v>
      </c>
      <c r="G221" s="40">
        <v>242.1</v>
      </c>
      <c r="H221" s="40">
        <v>257.10000000000002</v>
      </c>
      <c r="I221" s="40">
        <v>261.35000000000002</v>
      </c>
      <c r="J221" s="40">
        <v>264.60000000000008</v>
      </c>
      <c r="K221" s="31">
        <v>258.10000000000002</v>
      </c>
      <c r="L221" s="31">
        <v>250.6</v>
      </c>
      <c r="M221" s="31">
        <v>4.4342300000000003</v>
      </c>
      <c r="N221" s="1"/>
      <c r="O221" s="1"/>
    </row>
    <row r="222" spans="1:15" ht="12.75" customHeight="1">
      <c r="A222" s="31">
        <v>212</v>
      </c>
      <c r="B222" s="31" t="s">
        <v>396</v>
      </c>
      <c r="C222" s="31">
        <v>53.3</v>
      </c>
      <c r="D222" s="40">
        <v>54</v>
      </c>
      <c r="E222" s="40">
        <v>51.65</v>
      </c>
      <c r="F222" s="40">
        <v>50</v>
      </c>
      <c r="G222" s="40">
        <v>47.65</v>
      </c>
      <c r="H222" s="40">
        <v>55.65</v>
      </c>
      <c r="I222" s="40">
        <v>57.999999999999993</v>
      </c>
      <c r="J222" s="40">
        <v>59.65</v>
      </c>
      <c r="K222" s="31">
        <v>56.35</v>
      </c>
      <c r="L222" s="31">
        <v>52.35</v>
      </c>
      <c r="M222" s="31">
        <v>180.94167999999999</v>
      </c>
      <c r="N222" s="1"/>
      <c r="O222" s="1"/>
    </row>
    <row r="223" spans="1:15" ht="12.75" customHeight="1">
      <c r="A223" s="31">
        <v>213</v>
      </c>
      <c r="B223" s="31" t="s">
        <v>128</v>
      </c>
      <c r="C223" s="31">
        <v>9.85</v>
      </c>
      <c r="D223" s="40">
        <v>10.033333333333333</v>
      </c>
      <c r="E223" s="40">
        <v>9.6166666666666671</v>
      </c>
      <c r="F223" s="40">
        <v>9.3833333333333346</v>
      </c>
      <c r="G223" s="40">
        <v>8.9666666666666686</v>
      </c>
      <c r="H223" s="40">
        <v>10.266666666666666</v>
      </c>
      <c r="I223" s="40">
        <v>10.683333333333334</v>
      </c>
      <c r="J223" s="40">
        <v>10.916666666666664</v>
      </c>
      <c r="K223" s="31">
        <v>10.45</v>
      </c>
      <c r="L223" s="31">
        <v>9.8000000000000007</v>
      </c>
      <c r="M223" s="31">
        <v>1956.9204400000001</v>
      </c>
      <c r="N223" s="1"/>
      <c r="O223" s="1"/>
    </row>
    <row r="224" spans="1:15" ht="12.75" customHeight="1">
      <c r="A224" s="31">
        <v>214</v>
      </c>
      <c r="B224" s="31" t="s">
        <v>397</v>
      </c>
      <c r="C224" s="31">
        <v>57.25</v>
      </c>
      <c r="D224" s="40">
        <v>57.833333333333336</v>
      </c>
      <c r="E224" s="40">
        <v>56.216666666666669</v>
      </c>
      <c r="F224" s="40">
        <v>55.18333333333333</v>
      </c>
      <c r="G224" s="40">
        <v>53.566666666666663</v>
      </c>
      <c r="H224" s="40">
        <v>58.866666666666674</v>
      </c>
      <c r="I224" s="40">
        <v>60.483333333333334</v>
      </c>
      <c r="J224" s="40">
        <v>61.51666666666668</v>
      </c>
      <c r="K224" s="31">
        <v>59.45</v>
      </c>
      <c r="L224" s="31">
        <v>56.8</v>
      </c>
      <c r="M224" s="31">
        <v>91.607849999999999</v>
      </c>
      <c r="N224" s="1"/>
      <c r="O224" s="1"/>
    </row>
    <row r="225" spans="1:15" ht="12.75" customHeight="1">
      <c r="A225" s="31">
        <v>215</v>
      </c>
      <c r="B225" s="31" t="s">
        <v>129</v>
      </c>
      <c r="C225" s="31">
        <v>50.9</v>
      </c>
      <c r="D225" s="40">
        <v>51.166666666666664</v>
      </c>
      <c r="E225" s="40">
        <v>50.18333333333333</v>
      </c>
      <c r="F225" s="40">
        <v>49.466666666666669</v>
      </c>
      <c r="G225" s="40">
        <v>48.483333333333334</v>
      </c>
      <c r="H225" s="40">
        <v>51.883333333333326</v>
      </c>
      <c r="I225" s="40">
        <v>52.86666666666666</v>
      </c>
      <c r="J225" s="40">
        <v>53.583333333333321</v>
      </c>
      <c r="K225" s="31">
        <v>52.15</v>
      </c>
      <c r="L225" s="31">
        <v>50.45</v>
      </c>
      <c r="M225" s="31">
        <v>297.09249999999997</v>
      </c>
      <c r="N225" s="1"/>
      <c r="O225" s="1"/>
    </row>
    <row r="226" spans="1:15" ht="12.75" customHeight="1">
      <c r="A226" s="31">
        <v>216</v>
      </c>
      <c r="B226" s="31" t="s">
        <v>408</v>
      </c>
      <c r="C226" s="31">
        <v>788.8</v>
      </c>
      <c r="D226" s="40">
        <v>784.56666666666661</v>
      </c>
      <c r="E226" s="40">
        <v>775.13333333333321</v>
      </c>
      <c r="F226" s="40">
        <v>761.46666666666658</v>
      </c>
      <c r="G226" s="40">
        <v>752.03333333333319</v>
      </c>
      <c r="H226" s="40">
        <v>798.23333333333323</v>
      </c>
      <c r="I226" s="40">
        <v>807.66666666666663</v>
      </c>
      <c r="J226" s="40">
        <v>821.33333333333326</v>
      </c>
      <c r="K226" s="31">
        <v>794</v>
      </c>
      <c r="L226" s="31">
        <v>770.9</v>
      </c>
      <c r="M226" s="31">
        <v>50.312939999999998</v>
      </c>
      <c r="N226" s="1"/>
      <c r="O226" s="1"/>
    </row>
    <row r="227" spans="1:15" ht="12.75" customHeight="1">
      <c r="A227" s="31">
        <v>217</v>
      </c>
      <c r="B227" s="31" t="s">
        <v>398</v>
      </c>
      <c r="C227" s="31">
        <v>1268.5</v>
      </c>
      <c r="D227" s="40">
        <v>1265.6833333333334</v>
      </c>
      <c r="E227" s="40">
        <v>1252.3666666666668</v>
      </c>
      <c r="F227" s="40">
        <v>1236.2333333333333</v>
      </c>
      <c r="G227" s="40">
        <v>1222.9166666666667</v>
      </c>
      <c r="H227" s="40">
        <v>1281.8166666666668</v>
      </c>
      <c r="I227" s="40">
        <v>1295.1333333333334</v>
      </c>
      <c r="J227" s="40">
        <v>1311.2666666666669</v>
      </c>
      <c r="K227" s="31">
        <v>1279</v>
      </c>
      <c r="L227" s="31">
        <v>1249.55</v>
      </c>
      <c r="M227" s="31">
        <v>0.19838</v>
      </c>
      <c r="N227" s="1"/>
      <c r="O227" s="1"/>
    </row>
    <row r="228" spans="1:15" ht="12.75" customHeight="1">
      <c r="A228" s="31">
        <v>218</v>
      </c>
      <c r="B228" s="31" t="s">
        <v>130</v>
      </c>
      <c r="C228" s="31">
        <v>499.65</v>
      </c>
      <c r="D228" s="40">
        <v>498.81666666666666</v>
      </c>
      <c r="E228" s="40">
        <v>491.83333333333331</v>
      </c>
      <c r="F228" s="40">
        <v>484.01666666666665</v>
      </c>
      <c r="G228" s="40">
        <v>477.0333333333333</v>
      </c>
      <c r="H228" s="40">
        <v>506.63333333333333</v>
      </c>
      <c r="I228" s="40">
        <v>513.61666666666667</v>
      </c>
      <c r="J228" s="40">
        <v>521.43333333333339</v>
      </c>
      <c r="K228" s="31">
        <v>505.8</v>
      </c>
      <c r="L228" s="31">
        <v>491</v>
      </c>
      <c r="M228" s="31">
        <v>41.147790000000001</v>
      </c>
      <c r="N228" s="1"/>
      <c r="O228" s="1"/>
    </row>
    <row r="229" spans="1:15" ht="12.75" customHeight="1">
      <c r="A229" s="31">
        <v>219</v>
      </c>
      <c r="B229" s="31" t="s">
        <v>399</v>
      </c>
      <c r="C229" s="31">
        <v>338.95</v>
      </c>
      <c r="D229" s="40">
        <v>342.68333333333334</v>
      </c>
      <c r="E229" s="40">
        <v>332.4666666666667</v>
      </c>
      <c r="F229" s="40">
        <v>325.98333333333335</v>
      </c>
      <c r="G229" s="40">
        <v>315.76666666666671</v>
      </c>
      <c r="H229" s="40">
        <v>349.16666666666669</v>
      </c>
      <c r="I229" s="40">
        <v>359.38333333333327</v>
      </c>
      <c r="J229" s="40">
        <v>365.86666666666667</v>
      </c>
      <c r="K229" s="31">
        <v>352.9</v>
      </c>
      <c r="L229" s="31">
        <v>336.2</v>
      </c>
      <c r="M229" s="31">
        <v>5.5009499999999996</v>
      </c>
      <c r="N229" s="1"/>
      <c r="O229" s="1"/>
    </row>
    <row r="230" spans="1:15" ht="12.75" customHeight="1">
      <c r="A230" s="31">
        <v>220</v>
      </c>
      <c r="B230" s="31" t="s">
        <v>400</v>
      </c>
      <c r="C230" s="31">
        <v>1596.8</v>
      </c>
      <c r="D230" s="40">
        <v>1587.9666666666665</v>
      </c>
      <c r="E230" s="40">
        <v>1574.833333333333</v>
      </c>
      <c r="F230" s="40">
        <v>1552.8666666666666</v>
      </c>
      <c r="G230" s="40">
        <v>1539.7333333333331</v>
      </c>
      <c r="H230" s="40">
        <v>1609.9333333333329</v>
      </c>
      <c r="I230" s="40">
        <v>1623.0666666666666</v>
      </c>
      <c r="J230" s="40">
        <v>1645.0333333333328</v>
      </c>
      <c r="K230" s="31">
        <v>1601.1</v>
      </c>
      <c r="L230" s="31">
        <v>1566</v>
      </c>
      <c r="M230" s="31">
        <v>0.10502</v>
      </c>
      <c r="N230" s="1"/>
      <c r="O230" s="1"/>
    </row>
    <row r="231" spans="1:15" ht="12.75" customHeight="1">
      <c r="A231" s="31">
        <v>221</v>
      </c>
      <c r="B231" s="31" t="s">
        <v>131</v>
      </c>
      <c r="C231" s="31">
        <v>207.9</v>
      </c>
      <c r="D231" s="40">
        <v>209.85</v>
      </c>
      <c r="E231" s="40">
        <v>205.25</v>
      </c>
      <c r="F231" s="40">
        <v>202.6</v>
      </c>
      <c r="G231" s="40">
        <v>198</v>
      </c>
      <c r="H231" s="40">
        <v>212.5</v>
      </c>
      <c r="I231" s="40">
        <v>217.09999999999997</v>
      </c>
      <c r="J231" s="40">
        <v>219.75</v>
      </c>
      <c r="K231" s="31">
        <v>214.45</v>
      </c>
      <c r="L231" s="31">
        <v>207.2</v>
      </c>
      <c r="M231" s="31">
        <v>72.493729999999999</v>
      </c>
      <c r="N231" s="1"/>
      <c r="O231" s="1"/>
    </row>
    <row r="232" spans="1:15" ht="12.75" customHeight="1">
      <c r="A232" s="31">
        <v>222</v>
      </c>
      <c r="B232" s="31" t="s">
        <v>405</v>
      </c>
      <c r="C232" s="31">
        <v>213</v>
      </c>
      <c r="D232" s="40">
        <v>210.18333333333331</v>
      </c>
      <c r="E232" s="40">
        <v>205.81666666666661</v>
      </c>
      <c r="F232" s="40">
        <v>198.6333333333333</v>
      </c>
      <c r="G232" s="40">
        <v>194.26666666666659</v>
      </c>
      <c r="H232" s="40">
        <v>217.36666666666662</v>
      </c>
      <c r="I232" s="40">
        <v>221.73333333333335</v>
      </c>
      <c r="J232" s="40">
        <v>228.91666666666663</v>
      </c>
      <c r="K232" s="31">
        <v>214.55</v>
      </c>
      <c r="L232" s="31">
        <v>203</v>
      </c>
      <c r="M232" s="31">
        <v>79.314989999999995</v>
      </c>
      <c r="N232" s="1"/>
      <c r="O232" s="1"/>
    </row>
    <row r="233" spans="1:15" ht="12.75" customHeight="1">
      <c r="A233" s="31">
        <v>223</v>
      </c>
      <c r="B233" s="31" t="s">
        <v>265</v>
      </c>
      <c r="C233" s="31">
        <v>7511.65</v>
      </c>
      <c r="D233" s="40">
        <v>7542.25</v>
      </c>
      <c r="E233" s="40">
        <v>7444.5</v>
      </c>
      <c r="F233" s="40">
        <v>7377.35</v>
      </c>
      <c r="G233" s="40">
        <v>7279.6</v>
      </c>
      <c r="H233" s="40">
        <v>7609.4</v>
      </c>
      <c r="I233" s="40">
        <v>7707.15</v>
      </c>
      <c r="J233" s="40">
        <v>7774.2999999999993</v>
      </c>
      <c r="K233" s="31">
        <v>7640</v>
      </c>
      <c r="L233" s="31">
        <v>7475.1</v>
      </c>
      <c r="M233" s="31">
        <v>0.98007</v>
      </c>
      <c r="N233" s="1"/>
      <c r="O233" s="1"/>
    </row>
    <row r="234" spans="1:15" ht="12.75" customHeight="1">
      <c r="A234" s="31">
        <v>224</v>
      </c>
      <c r="B234" s="31" t="s">
        <v>407</v>
      </c>
      <c r="C234" s="31">
        <v>172.3</v>
      </c>
      <c r="D234" s="40">
        <v>173.55000000000004</v>
      </c>
      <c r="E234" s="40">
        <v>169.20000000000007</v>
      </c>
      <c r="F234" s="40">
        <v>166.10000000000002</v>
      </c>
      <c r="G234" s="40">
        <v>161.75000000000006</v>
      </c>
      <c r="H234" s="40">
        <v>176.65000000000009</v>
      </c>
      <c r="I234" s="40">
        <v>181.00000000000006</v>
      </c>
      <c r="J234" s="40">
        <v>184.10000000000011</v>
      </c>
      <c r="K234" s="31">
        <v>177.9</v>
      </c>
      <c r="L234" s="31">
        <v>170.45</v>
      </c>
      <c r="M234" s="31">
        <v>34.381399999999999</v>
      </c>
      <c r="N234" s="1"/>
      <c r="O234" s="1"/>
    </row>
    <row r="235" spans="1:15" ht="12.75" customHeight="1">
      <c r="A235" s="31">
        <v>225</v>
      </c>
      <c r="B235" s="31" t="s">
        <v>132</v>
      </c>
      <c r="C235" s="31">
        <v>2147.4499999999998</v>
      </c>
      <c r="D235" s="40">
        <v>2157.3333333333335</v>
      </c>
      <c r="E235" s="40">
        <v>2116.666666666667</v>
      </c>
      <c r="F235" s="40">
        <v>2085.8833333333337</v>
      </c>
      <c r="G235" s="40">
        <v>2045.2166666666672</v>
      </c>
      <c r="H235" s="40">
        <v>2188.1166666666668</v>
      </c>
      <c r="I235" s="40">
        <v>2228.7833333333338</v>
      </c>
      <c r="J235" s="40">
        <v>2259.5666666666666</v>
      </c>
      <c r="K235" s="31">
        <v>2198</v>
      </c>
      <c r="L235" s="31">
        <v>2126.5500000000002</v>
      </c>
      <c r="M235" s="31">
        <v>11.05941</v>
      </c>
      <c r="N235" s="1"/>
      <c r="O235" s="1"/>
    </row>
    <row r="236" spans="1:15" ht="12.75" customHeight="1">
      <c r="A236" s="31">
        <v>226</v>
      </c>
      <c r="B236" s="31" t="s">
        <v>863</v>
      </c>
      <c r="C236" s="31">
        <v>2326.3000000000002</v>
      </c>
      <c r="D236" s="40">
        <v>2335.4666666666667</v>
      </c>
      <c r="E236" s="40">
        <v>2313.8333333333335</v>
      </c>
      <c r="F236" s="40">
        <v>2301.3666666666668</v>
      </c>
      <c r="G236" s="40">
        <v>2279.7333333333336</v>
      </c>
      <c r="H236" s="40">
        <v>2347.9333333333334</v>
      </c>
      <c r="I236" s="40">
        <v>2369.5666666666666</v>
      </c>
      <c r="J236" s="40">
        <v>2382.0333333333333</v>
      </c>
      <c r="K236" s="31">
        <v>2357.1</v>
      </c>
      <c r="L236" s="31">
        <v>2323</v>
      </c>
      <c r="M236" s="31">
        <v>7.9390000000000002E-2</v>
      </c>
      <c r="N236" s="1"/>
      <c r="O236" s="1"/>
    </row>
    <row r="237" spans="1:15" ht="12.75" customHeight="1">
      <c r="A237" s="31">
        <v>227</v>
      </c>
      <c r="B237" s="31" t="s">
        <v>411</v>
      </c>
      <c r="C237" s="31">
        <v>428.7</v>
      </c>
      <c r="D237" s="40">
        <v>429.38333333333338</v>
      </c>
      <c r="E237" s="40">
        <v>424.31666666666678</v>
      </c>
      <c r="F237" s="40">
        <v>419.93333333333339</v>
      </c>
      <c r="G237" s="40">
        <v>414.86666666666679</v>
      </c>
      <c r="H237" s="40">
        <v>433.76666666666677</v>
      </c>
      <c r="I237" s="40">
        <v>438.83333333333337</v>
      </c>
      <c r="J237" s="40">
        <v>443.21666666666675</v>
      </c>
      <c r="K237" s="31">
        <v>434.45</v>
      </c>
      <c r="L237" s="31">
        <v>425</v>
      </c>
      <c r="M237" s="31">
        <v>1.0667800000000001</v>
      </c>
      <c r="N237" s="1"/>
      <c r="O237" s="1"/>
    </row>
    <row r="238" spans="1:15" ht="12.75" customHeight="1">
      <c r="A238" s="31">
        <v>228</v>
      </c>
      <c r="B238" s="31" t="s">
        <v>133</v>
      </c>
      <c r="C238" s="31">
        <v>1033.3</v>
      </c>
      <c r="D238" s="40">
        <v>1030.6000000000001</v>
      </c>
      <c r="E238" s="40">
        <v>1023.2000000000003</v>
      </c>
      <c r="F238" s="40">
        <v>1013.1000000000001</v>
      </c>
      <c r="G238" s="40">
        <v>1005.7000000000003</v>
      </c>
      <c r="H238" s="40">
        <v>1040.7000000000003</v>
      </c>
      <c r="I238" s="40">
        <v>1048.1000000000004</v>
      </c>
      <c r="J238" s="40">
        <v>1058.2000000000003</v>
      </c>
      <c r="K238" s="31">
        <v>1038</v>
      </c>
      <c r="L238" s="31">
        <v>1020.5</v>
      </c>
      <c r="M238" s="31">
        <v>45.273960000000002</v>
      </c>
      <c r="N238" s="1"/>
      <c r="O238" s="1"/>
    </row>
    <row r="239" spans="1:15" ht="12.75" customHeight="1">
      <c r="A239" s="31">
        <v>229</v>
      </c>
      <c r="B239" s="31" t="s">
        <v>134</v>
      </c>
      <c r="C239" s="31">
        <v>291.14999999999998</v>
      </c>
      <c r="D239" s="40">
        <v>291.90000000000003</v>
      </c>
      <c r="E239" s="40">
        <v>287.25000000000006</v>
      </c>
      <c r="F239" s="40">
        <v>283.35000000000002</v>
      </c>
      <c r="G239" s="40">
        <v>278.70000000000005</v>
      </c>
      <c r="H239" s="40">
        <v>295.80000000000007</v>
      </c>
      <c r="I239" s="40">
        <v>300.45000000000005</v>
      </c>
      <c r="J239" s="40">
        <v>304.35000000000008</v>
      </c>
      <c r="K239" s="31">
        <v>296.55</v>
      </c>
      <c r="L239" s="31">
        <v>288</v>
      </c>
      <c r="M239" s="31">
        <v>17.00027</v>
      </c>
      <c r="N239" s="1"/>
      <c r="O239" s="1"/>
    </row>
    <row r="240" spans="1:15" ht="12.75" customHeight="1">
      <c r="A240" s="31">
        <v>230</v>
      </c>
      <c r="B240" s="31" t="s">
        <v>412</v>
      </c>
      <c r="C240" s="31">
        <v>43.8</v>
      </c>
      <c r="D240" s="40">
        <v>44.18333333333333</v>
      </c>
      <c r="E240" s="40">
        <v>43.216666666666661</v>
      </c>
      <c r="F240" s="40">
        <v>42.633333333333333</v>
      </c>
      <c r="G240" s="40">
        <v>41.666666666666664</v>
      </c>
      <c r="H240" s="40">
        <v>44.766666666666659</v>
      </c>
      <c r="I240" s="40">
        <v>45.733333333333327</v>
      </c>
      <c r="J240" s="40">
        <v>46.316666666666656</v>
      </c>
      <c r="K240" s="31">
        <v>45.15</v>
      </c>
      <c r="L240" s="31">
        <v>43.6</v>
      </c>
      <c r="M240" s="31">
        <v>25.878920000000001</v>
      </c>
      <c r="N240" s="1"/>
      <c r="O240" s="1"/>
    </row>
    <row r="241" spans="1:15" ht="12.75" customHeight="1">
      <c r="A241" s="31">
        <v>231</v>
      </c>
      <c r="B241" s="31" t="s">
        <v>135</v>
      </c>
      <c r="C241" s="31">
        <v>1733.3</v>
      </c>
      <c r="D241" s="40">
        <v>1727.3500000000001</v>
      </c>
      <c r="E241" s="40">
        <v>1714.9500000000003</v>
      </c>
      <c r="F241" s="40">
        <v>1696.6000000000001</v>
      </c>
      <c r="G241" s="40">
        <v>1684.2000000000003</v>
      </c>
      <c r="H241" s="40">
        <v>1745.7000000000003</v>
      </c>
      <c r="I241" s="40">
        <v>1758.1000000000004</v>
      </c>
      <c r="J241" s="40">
        <v>1776.4500000000003</v>
      </c>
      <c r="K241" s="31">
        <v>1739.75</v>
      </c>
      <c r="L241" s="31">
        <v>1709</v>
      </c>
      <c r="M241" s="31">
        <v>47.313490000000002</v>
      </c>
      <c r="N241" s="1"/>
      <c r="O241" s="1"/>
    </row>
    <row r="242" spans="1:15" ht="12.75" customHeight="1">
      <c r="A242" s="31">
        <v>232</v>
      </c>
      <c r="B242" s="31" t="s">
        <v>413</v>
      </c>
      <c r="C242" s="31">
        <v>1275.25</v>
      </c>
      <c r="D242" s="40">
        <v>1242.3833333333334</v>
      </c>
      <c r="E242" s="40">
        <v>1195.8666666666668</v>
      </c>
      <c r="F242" s="40">
        <v>1116.4833333333333</v>
      </c>
      <c r="G242" s="40">
        <v>1069.9666666666667</v>
      </c>
      <c r="H242" s="40">
        <v>1321.7666666666669</v>
      </c>
      <c r="I242" s="40">
        <v>1368.2833333333338</v>
      </c>
      <c r="J242" s="40">
        <v>1447.666666666667</v>
      </c>
      <c r="K242" s="31">
        <v>1288.9000000000001</v>
      </c>
      <c r="L242" s="31">
        <v>1163</v>
      </c>
      <c r="M242" s="31">
        <v>3.0592600000000001</v>
      </c>
      <c r="N242" s="1"/>
      <c r="O242" s="1"/>
    </row>
    <row r="243" spans="1:15" ht="12.75" customHeight="1">
      <c r="A243" s="31">
        <v>233</v>
      </c>
      <c r="B243" s="31" t="s">
        <v>414</v>
      </c>
      <c r="C243" s="31">
        <v>429.05</v>
      </c>
      <c r="D243" s="40">
        <v>431.73333333333335</v>
      </c>
      <c r="E243" s="40">
        <v>422.86666666666667</v>
      </c>
      <c r="F243" s="40">
        <v>416.68333333333334</v>
      </c>
      <c r="G243" s="40">
        <v>407.81666666666666</v>
      </c>
      <c r="H243" s="40">
        <v>437.91666666666669</v>
      </c>
      <c r="I243" s="40">
        <v>446.78333333333336</v>
      </c>
      <c r="J243" s="40">
        <v>452.9666666666667</v>
      </c>
      <c r="K243" s="31">
        <v>440.6</v>
      </c>
      <c r="L243" s="31">
        <v>425.55</v>
      </c>
      <c r="M243" s="31">
        <v>2.6786099999999999</v>
      </c>
      <c r="N243" s="1"/>
      <c r="O243" s="1"/>
    </row>
    <row r="244" spans="1:15" ht="12.75" customHeight="1">
      <c r="A244" s="31">
        <v>234</v>
      </c>
      <c r="B244" s="31" t="s">
        <v>415</v>
      </c>
      <c r="C244" s="31">
        <v>740.8</v>
      </c>
      <c r="D244" s="40">
        <v>741.23333333333323</v>
      </c>
      <c r="E244" s="40">
        <v>724.56666666666649</v>
      </c>
      <c r="F244" s="40">
        <v>708.33333333333326</v>
      </c>
      <c r="G244" s="40">
        <v>691.66666666666652</v>
      </c>
      <c r="H244" s="40">
        <v>757.46666666666647</v>
      </c>
      <c r="I244" s="40">
        <v>774.13333333333321</v>
      </c>
      <c r="J244" s="40">
        <v>790.36666666666645</v>
      </c>
      <c r="K244" s="31">
        <v>757.9</v>
      </c>
      <c r="L244" s="31">
        <v>725</v>
      </c>
      <c r="M244" s="31">
        <v>7.0109000000000004</v>
      </c>
      <c r="N244" s="1"/>
      <c r="O244" s="1"/>
    </row>
    <row r="245" spans="1:15" ht="12.75" customHeight="1">
      <c r="A245" s="31">
        <v>235</v>
      </c>
      <c r="B245" s="31" t="s">
        <v>409</v>
      </c>
      <c r="C245" s="31">
        <v>21.4</v>
      </c>
      <c r="D245" s="40">
        <v>21.466666666666665</v>
      </c>
      <c r="E245" s="40">
        <v>21.233333333333331</v>
      </c>
      <c r="F245" s="40">
        <v>21.066666666666666</v>
      </c>
      <c r="G245" s="40">
        <v>20.833333333333332</v>
      </c>
      <c r="H245" s="40">
        <v>21.633333333333329</v>
      </c>
      <c r="I245" s="40">
        <v>21.866666666666664</v>
      </c>
      <c r="J245" s="40">
        <v>22.033333333333328</v>
      </c>
      <c r="K245" s="31">
        <v>21.7</v>
      </c>
      <c r="L245" s="31">
        <v>21.3</v>
      </c>
      <c r="M245" s="31">
        <v>24.666070000000001</v>
      </c>
      <c r="N245" s="1"/>
      <c r="O245" s="1"/>
    </row>
    <row r="246" spans="1:15" ht="12.75" customHeight="1">
      <c r="A246" s="31">
        <v>236</v>
      </c>
      <c r="B246" s="31" t="s">
        <v>136</v>
      </c>
      <c r="C246" s="31">
        <v>133.30000000000001</v>
      </c>
      <c r="D246" s="40">
        <v>133.83333333333334</v>
      </c>
      <c r="E246" s="40">
        <v>132.06666666666669</v>
      </c>
      <c r="F246" s="40">
        <v>130.83333333333334</v>
      </c>
      <c r="G246" s="40">
        <v>129.06666666666669</v>
      </c>
      <c r="H246" s="40">
        <v>135.06666666666669</v>
      </c>
      <c r="I246" s="40">
        <v>136.83333333333334</v>
      </c>
      <c r="J246" s="40">
        <v>138.06666666666669</v>
      </c>
      <c r="K246" s="31">
        <v>135.6</v>
      </c>
      <c r="L246" s="31">
        <v>132.6</v>
      </c>
      <c r="M246" s="31">
        <v>126.99644000000001</v>
      </c>
      <c r="N246" s="1"/>
      <c r="O246" s="1"/>
    </row>
    <row r="247" spans="1:15" ht="12.75" customHeight="1">
      <c r="A247" s="31">
        <v>237</v>
      </c>
      <c r="B247" s="31" t="s">
        <v>401</v>
      </c>
      <c r="C247" s="31">
        <v>553.79999999999995</v>
      </c>
      <c r="D247" s="40">
        <v>555.61666666666667</v>
      </c>
      <c r="E247" s="40">
        <v>549.23333333333335</v>
      </c>
      <c r="F247" s="40">
        <v>544.66666666666663</v>
      </c>
      <c r="G247" s="40">
        <v>538.2833333333333</v>
      </c>
      <c r="H247" s="40">
        <v>560.18333333333339</v>
      </c>
      <c r="I247" s="40">
        <v>566.56666666666683</v>
      </c>
      <c r="J247" s="40">
        <v>571.13333333333344</v>
      </c>
      <c r="K247" s="31">
        <v>562</v>
      </c>
      <c r="L247" s="31">
        <v>551.04999999999995</v>
      </c>
      <c r="M247" s="31">
        <v>1.40421</v>
      </c>
      <c r="N247" s="1"/>
      <c r="O247" s="1"/>
    </row>
    <row r="248" spans="1:15" ht="12.75" customHeight="1">
      <c r="A248" s="31">
        <v>238</v>
      </c>
      <c r="B248" s="31" t="s">
        <v>266</v>
      </c>
      <c r="C248" s="31">
        <v>2210</v>
      </c>
      <c r="D248" s="40">
        <v>2210.4</v>
      </c>
      <c r="E248" s="40">
        <v>2189.6000000000004</v>
      </c>
      <c r="F248" s="40">
        <v>2169.2000000000003</v>
      </c>
      <c r="G248" s="40">
        <v>2148.4000000000005</v>
      </c>
      <c r="H248" s="40">
        <v>2230.8000000000002</v>
      </c>
      <c r="I248" s="40">
        <v>2251.6000000000004</v>
      </c>
      <c r="J248" s="40">
        <v>2272</v>
      </c>
      <c r="K248" s="31">
        <v>2231.1999999999998</v>
      </c>
      <c r="L248" s="31">
        <v>2190</v>
      </c>
      <c r="M248" s="31">
        <v>1.3205499999999999</v>
      </c>
      <c r="N248" s="1"/>
      <c r="O248" s="1"/>
    </row>
    <row r="249" spans="1:15" ht="12.75" customHeight="1">
      <c r="A249" s="31">
        <v>239</v>
      </c>
      <c r="B249" s="31" t="s">
        <v>402</v>
      </c>
      <c r="C249" s="31">
        <v>226.55</v>
      </c>
      <c r="D249" s="40">
        <v>227.95000000000002</v>
      </c>
      <c r="E249" s="40">
        <v>221.90000000000003</v>
      </c>
      <c r="F249" s="40">
        <v>217.25000000000003</v>
      </c>
      <c r="G249" s="40">
        <v>211.20000000000005</v>
      </c>
      <c r="H249" s="40">
        <v>232.60000000000002</v>
      </c>
      <c r="I249" s="40">
        <v>238.65000000000003</v>
      </c>
      <c r="J249" s="40">
        <v>243.3</v>
      </c>
      <c r="K249" s="31">
        <v>234</v>
      </c>
      <c r="L249" s="31">
        <v>223.3</v>
      </c>
      <c r="M249" s="31">
        <v>16.604679999999998</v>
      </c>
      <c r="N249" s="1"/>
      <c r="O249" s="1"/>
    </row>
    <row r="250" spans="1:15" ht="12.75" customHeight="1">
      <c r="A250" s="31">
        <v>240</v>
      </c>
      <c r="B250" s="31" t="s">
        <v>403</v>
      </c>
      <c r="C250" s="31">
        <v>48.65</v>
      </c>
      <c r="D250" s="40">
        <v>48.866666666666667</v>
      </c>
      <c r="E250" s="40">
        <v>48.033333333333331</v>
      </c>
      <c r="F250" s="40">
        <v>47.416666666666664</v>
      </c>
      <c r="G250" s="40">
        <v>46.583333333333329</v>
      </c>
      <c r="H250" s="40">
        <v>49.483333333333334</v>
      </c>
      <c r="I250" s="40">
        <v>50.316666666666663</v>
      </c>
      <c r="J250" s="40">
        <v>50.933333333333337</v>
      </c>
      <c r="K250" s="31">
        <v>49.7</v>
      </c>
      <c r="L250" s="31">
        <v>48.25</v>
      </c>
      <c r="M250" s="31">
        <v>15.13862</v>
      </c>
      <c r="N250" s="1"/>
      <c r="O250" s="1"/>
    </row>
    <row r="251" spans="1:15" ht="12.75" customHeight="1">
      <c r="A251" s="31">
        <v>241</v>
      </c>
      <c r="B251" s="31" t="s">
        <v>137</v>
      </c>
      <c r="C251" s="31">
        <v>847.3</v>
      </c>
      <c r="D251" s="40">
        <v>846.1</v>
      </c>
      <c r="E251" s="40">
        <v>836.2</v>
      </c>
      <c r="F251" s="40">
        <v>825.1</v>
      </c>
      <c r="G251" s="40">
        <v>815.2</v>
      </c>
      <c r="H251" s="40">
        <v>857.2</v>
      </c>
      <c r="I251" s="40">
        <v>867.09999999999991</v>
      </c>
      <c r="J251" s="40">
        <v>878.2</v>
      </c>
      <c r="K251" s="31">
        <v>856</v>
      </c>
      <c r="L251" s="31">
        <v>835</v>
      </c>
      <c r="M251" s="31">
        <v>49.247169999999997</v>
      </c>
      <c r="N251" s="1"/>
      <c r="O251" s="1"/>
    </row>
    <row r="252" spans="1:15" ht="12.75" customHeight="1">
      <c r="A252" s="31">
        <v>242</v>
      </c>
      <c r="B252" s="31" t="s">
        <v>856</v>
      </c>
      <c r="C252" s="31">
        <v>24.55</v>
      </c>
      <c r="D252" s="40">
        <v>24.633333333333336</v>
      </c>
      <c r="E252" s="40">
        <v>24.466666666666672</v>
      </c>
      <c r="F252" s="40">
        <v>24.383333333333336</v>
      </c>
      <c r="G252" s="40">
        <v>24.216666666666672</v>
      </c>
      <c r="H252" s="40">
        <v>24.716666666666672</v>
      </c>
      <c r="I252" s="40">
        <v>24.883333333333336</v>
      </c>
      <c r="J252" s="40">
        <v>24.966666666666672</v>
      </c>
      <c r="K252" s="31">
        <v>24.8</v>
      </c>
      <c r="L252" s="31">
        <v>24.55</v>
      </c>
      <c r="M252" s="31">
        <v>90.870580000000004</v>
      </c>
      <c r="N252" s="1"/>
      <c r="O252" s="1"/>
    </row>
    <row r="253" spans="1:15" ht="12.75" customHeight="1">
      <c r="A253" s="31">
        <v>243</v>
      </c>
      <c r="B253" s="31" t="s">
        <v>264</v>
      </c>
      <c r="C253" s="31">
        <v>778.45</v>
      </c>
      <c r="D253" s="40">
        <v>777.81666666666661</v>
      </c>
      <c r="E253" s="40">
        <v>770.63333333333321</v>
      </c>
      <c r="F253" s="40">
        <v>762.81666666666661</v>
      </c>
      <c r="G253" s="40">
        <v>755.63333333333321</v>
      </c>
      <c r="H253" s="40">
        <v>785.63333333333321</v>
      </c>
      <c r="I253" s="40">
        <v>792.81666666666661</v>
      </c>
      <c r="J253" s="40">
        <v>800.63333333333321</v>
      </c>
      <c r="K253" s="31">
        <v>785</v>
      </c>
      <c r="L253" s="31">
        <v>770</v>
      </c>
      <c r="M253" s="31">
        <v>2.3153299999999999</v>
      </c>
      <c r="N253" s="1"/>
      <c r="O253" s="1"/>
    </row>
    <row r="254" spans="1:15" ht="12.75" customHeight="1">
      <c r="A254" s="31">
        <v>244</v>
      </c>
      <c r="B254" s="31" t="s">
        <v>138</v>
      </c>
      <c r="C254" s="31">
        <v>230</v>
      </c>
      <c r="D254" s="40">
        <v>230.01666666666665</v>
      </c>
      <c r="E254" s="40">
        <v>228.5333333333333</v>
      </c>
      <c r="F254" s="40">
        <v>227.06666666666666</v>
      </c>
      <c r="G254" s="40">
        <v>225.58333333333331</v>
      </c>
      <c r="H254" s="40">
        <v>231.48333333333329</v>
      </c>
      <c r="I254" s="40">
        <v>232.96666666666664</v>
      </c>
      <c r="J254" s="40">
        <v>234.43333333333328</v>
      </c>
      <c r="K254" s="31">
        <v>231.5</v>
      </c>
      <c r="L254" s="31">
        <v>228.55</v>
      </c>
      <c r="M254" s="31">
        <v>81.349620000000002</v>
      </c>
      <c r="N254" s="1"/>
      <c r="O254" s="1"/>
    </row>
    <row r="255" spans="1:15" ht="12.75" customHeight="1">
      <c r="A255" s="31">
        <v>245</v>
      </c>
      <c r="B255" s="31" t="s">
        <v>404</v>
      </c>
      <c r="C255" s="31">
        <v>119.65</v>
      </c>
      <c r="D255" s="40">
        <v>120.06666666666668</v>
      </c>
      <c r="E255" s="40">
        <v>118.73333333333335</v>
      </c>
      <c r="F255" s="40">
        <v>117.81666666666668</v>
      </c>
      <c r="G255" s="40">
        <v>116.48333333333335</v>
      </c>
      <c r="H255" s="40">
        <v>120.98333333333335</v>
      </c>
      <c r="I255" s="40">
        <v>122.31666666666669</v>
      </c>
      <c r="J255" s="40">
        <v>123.23333333333335</v>
      </c>
      <c r="K255" s="31">
        <v>121.4</v>
      </c>
      <c r="L255" s="31">
        <v>119.15</v>
      </c>
      <c r="M255" s="31">
        <v>1.1161300000000001</v>
      </c>
      <c r="N255" s="1"/>
      <c r="O255" s="1"/>
    </row>
    <row r="256" spans="1:15" ht="12.75" customHeight="1">
      <c r="A256" s="31">
        <v>246</v>
      </c>
      <c r="B256" s="31" t="s">
        <v>422</v>
      </c>
      <c r="C256" s="31">
        <v>105.25</v>
      </c>
      <c r="D256" s="40">
        <v>106.41666666666667</v>
      </c>
      <c r="E256" s="40">
        <v>102.83333333333334</v>
      </c>
      <c r="F256" s="40">
        <v>100.41666666666667</v>
      </c>
      <c r="G256" s="40">
        <v>96.833333333333343</v>
      </c>
      <c r="H256" s="40">
        <v>108.83333333333334</v>
      </c>
      <c r="I256" s="40">
        <v>112.41666666666669</v>
      </c>
      <c r="J256" s="40">
        <v>114.83333333333334</v>
      </c>
      <c r="K256" s="31">
        <v>110</v>
      </c>
      <c r="L256" s="31">
        <v>104</v>
      </c>
      <c r="M256" s="31">
        <v>26.875139999999998</v>
      </c>
      <c r="N256" s="1"/>
      <c r="O256" s="1"/>
    </row>
    <row r="257" spans="1:15" ht="12.75" customHeight="1">
      <c r="A257" s="31">
        <v>247</v>
      </c>
      <c r="B257" s="31" t="s">
        <v>416</v>
      </c>
      <c r="C257" s="31">
        <v>1668.95</v>
      </c>
      <c r="D257" s="40">
        <v>1692.2833333333335</v>
      </c>
      <c r="E257" s="40">
        <v>1636.666666666667</v>
      </c>
      <c r="F257" s="40">
        <v>1604.3833333333334</v>
      </c>
      <c r="G257" s="40">
        <v>1548.7666666666669</v>
      </c>
      <c r="H257" s="40">
        <v>1724.5666666666671</v>
      </c>
      <c r="I257" s="40">
        <v>1780.1833333333334</v>
      </c>
      <c r="J257" s="40">
        <v>1812.4666666666672</v>
      </c>
      <c r="K257" s="31">
        <v>1747.9</v>
      </c>
      <c r="L257" s="31">
        <v>1660</v>
      </c>
      <c r="M257" s="31">
        <v>0.87041999999999997</v>
      </c>
      <c r="N257" s="1"/>
      <c r="O257" s="1"/>
    </row>
    <row r="258" spans="1:15" ht="12.75" customHeight="1">
      <c r="A258" s="31">
        <v>248</v>
      </c>
      <c r="B258" s="31" t="s">
        <v>426</v>
      </c>
      <c r="C258" s="31">
        <v>2070.9</v>
      </c>
      <c r="D258" s="40">
        <v>2081.5333333333333</v>
      </c>
      <c r="E258" s="40">
        <v>2057.3666666666668</v>
      </c>
      <c r="F258" s="40">
        <v>2043.8333333333335</v>
      </c>
      <c r="G258" s="40">
        <v>2019.666666666667</v>
      </c>
      <c r="H258" s="40">
        <v>2095.0666666666666</v>
      </c>
      <c r="I258" s="40">
        <v>2119.2333333333336</v>
      </c>
      <c r="J258" s="40">
        <v>2132.7666666666664</v>
      </c>
      <c r="K258" s="31">
        <v>2105.6999999999998</v>
      </c>
      <c r="L258" s="31">
        <v>2068</v>
      </c>
      <c r="M258" s="31">
        <v>6.7949999999999997E-2</v>
      </c>
      <c r="N258" s="1"/>
      <c r="O258" s="1"/>
    </row>
    <row r="259" spans="1:15" ht="12.75" customHeight="1">
      <c r="A259" s="31">
        <v>249</v>
      </c>
      <c r="B259" s="31" t="s">
        <v>423</v>
      </c>
      <c r="C259" s="31">
        <v>110.3</v>
      </c>
      <c r="D259" s="40">
        <v>110.76666666666667</v>
      </c>
      <c r="E259" s="40">
        <v>109.23333333333333</v>
      </c>
      <c r="F259" s="40">
        <v>108.16666666666667</v>
      </c>
      <c r="G259" s="40">
        <v>106.63333333333334</v>
      </c>
      <c r="H259" s="40">
        <v>111.83333333333333</v>
      </c>
      <c r="I259" s="40">
        <v>113.36666666666666</v>
      </c>
      <c r="J259" s="40">
        <v>114.43333333333332</v>
      </c>
      <c r="K259" s="31">
        <v>112.3</v>
      </c>
      <c r="L259" s="31">
        <v>109.7</v>
      </c>
      <c r="M259" s="31">
        <v>7.8072299999999997</v>
      </c>
      <c r="N259" s="1"/>
      <c r="O259" s="1"/>
    </row>
    <row r="260" spans="1:15" ht="12.75" customHeight="1">
      <c r="A260" s="31">
        <v>250</v>
      </c>
      <c r="B260" s="31" t="s">
        <v>139</v>
      </c>
      <c r="C260" s="31">
        <v>401.75</v>
      </c>
      <c r="D260" s="40">
        <v>401.41666666666669</v>
      </c>
      <c r="E260" s="40">
        <v>397.93333333333339</v>
      </c>
      <c r="F260" s="40">
        <v>394.11666666666673</v>
      </c>
      <c r="G260" s="40">
        <v>390.63333333333344</v>
      </c>
      <c r="H260" s="40">
        <v>405.23333333333335</v>
      </c>
      <c r="I260" s="40">
        <v>408.71666666666658</v>
      </c>
      <c r="J260" s="40">
        <v>412.5333333333333</v>
      </c>
      <c r="K260" s="31">
        <v>404.9</v>
      </c>
      <c r="L260" s="31">
        <v>397.6</v>
      </c>
      <c r="M260" s="31">
        <v>54.416409999999999</v>
      </c>
      <c r="N260" s="1"/>
      <c r="O260" s="1"/>
    </row>
    <row r="261" spans="1:15" ht="12.75" customHeight="1">
      <c r="A261" s="31">
        <v>251</v>
      </c>
      <c r="B261" s="31" t="s">
        <v>417</v>
      </c>
      <c r="C261" s="31">
        <v>3596.05</v>
      </c>
      <c r="D261" s="40">
        <v>3589.6833333333329</v>
      </c>
      <c r="E261" s="40">
        <v>3551.3666666666659</v>
      </c>
      <c r="F261" s="40">
        <v>3506.6833333333329</v>
      </c>
      <c r="G261" s="40">
        <v>3468.3666666666659</v>
      </c>
      <c r="H261" s="40">
        <v>3634.3666666666659</v>
      </c>
      <c r="I261" s="40">
        <v>3672.6833333333325</v>
      </c>
      <c r="J261" s="40">
        <v>3717.3666666666659</v>
      </c>
      <c r="K261" s="31">
        <v>3628</v>
      </c>
      <c r="L261" s="31">
        <v>3545</v>
      </c>
      <c r="M261" s="31">
        <v>0.65203999999999995</v>
      </c>
      <c r="N261" s="1"/>
      <c r="O261" s="1"/>
    </row>
    <row r="262" spans="1:15" ht="12.75" customHeight="1">
      <c r="A262" s="31">
        <v>252</v>
      </c>
      <c r="B262" s="31" t="s">
        <v>418</v>
      </c>
      <c r="C262" s="31">
        <v>670.15</v>
      </c>
      <c r="D262" s="40">
        <v>666.68333333333328</v>
      </c>
      <c r="E262" s="40">
        <v>659.56666666666661</v>
      </c>
      <c r="F262" s="40">
        <v>648.98333333333335</v>
      </c>
      <c r="G262" s="40">
        <v>641.86666666666667</v>
      </c>
      <c r="H262" s="40">
        <v>677.26666666666654</v>
      </c>
      <c r="I262" s="40">
        <v>684.3833333333331</v>
      </c>
      <c r="J262" s="40">
        <v>694.96666666666647</v>
      </c>
      <c r="K262" s="31">
        <v>673.8</v>
      </c>
      <c r="L262" s="31">
        <v>656.1</v>
      </c>
      <c r="M262" s="31">
        <v>3.6560299999999999</v>
      </c>
      <c r="N262" s="1"/>
      <c r="O262" s="1"/>
    </row>
    <row r="263" spans="1:15" ht="12.75" customHeight="1">
      <c r="A263" s="31">
        <v>253</v>
      </c>
      <c r="B263" s="31" t="s">
        <v>419</v>
      </c>
      <c r="C263" s="31">
        <v>224.3</v>
      </c>
      <c r="D263" s="40">
        <v>226.33333333333334</v>
      </c>
      <c r="E263" s="40">
        <v>220.81666666666669</v>
      </c>
      <c r="F263" s="40">
        <v>217.33333333333334</v>
      </c>
      <c r="G263" s="40">
        <v>211.81666666666669</v>
      </c>
      <c r="H263" s="40">
        <v>229.81666666666669</v>
      </c>
      <c r="I263" s="40">
        <v>235.33333333333334</v>
      </c>
      <c r="J263" s="40">
        <v>238.81666666666669</v>
      </c>
      <c r="K263" s="31">
        <v>231.85</v>
      </c>
      <c r="L263" s="31">
        <v>222.85</v>
      </c>
      <c r="M263" s="31">
        <v>5.2626600000000003</v>
      </c>
      <c r="N263" s="1"/>
      <c r="O263" s="1"/>
    </row>
    <row r="264" spans="1:15" ht="12.75" customHeight="1">
      <c r="A264" s="31">
        <v>254</v>
      </c>
      <c r="B264" s="31" t="s">
        <v>420</v>
      </c>
      <c r="C264" s="31">
        <v>142.85</v>
      </c>
      <c r="D264" s="40">
        <v>143.61666666666665</v>
      </c>
      <c r="E264" s="40">
        <v>141.7833333333333</v>
      </c>
      <c r="F264" s="40">
        <v>140.71666666666667</v>
      </c>
      <c r="G264" s="40">
        <v>138.88333333333333</v>
      </c>
      <c r="H264" s="40">
        <v>144.68333333333328</v>
      </c>
      <c r="I264" s="40">
        <v>146.51666666666659</v>
      </c>
      <c r="J264" s="40">
        <v>147.58333333333326</v>
      </c>
      <c r="K264" s="31">
        <v>145.44999999999999</v>
      </c>
      <c r="L264" s="31">
        <v>142.55000000000001</v>
      </c>
      <c r="M264" s="31">
        <v>6.4857300000000002</v>
      </c>
      <c r="N264" s="1"/>
      <c r="O264" s="1"/>
    </row>
    <row r="265" spans="1:15" ht="12.75" customHeight="1">
      <c r="A265" s="31">
        <v>255</v>
      </c>
      <c r="B265" s="31" t="s">
        <v>421</v>
      </c>
      <c r="C265" s="31">
        <v>82.55</v>
      </c>
      <c r="D265" s="40">
        <v>83.183333333333337</v>
      </c>
      <c r="E265" s="40">
        <v>81.366666666666674</v>
      </c>
      <c r="F265" s="40">
        <v>80.183333333333337</v>
      </c>
      <c r="G265" s="40">
        <v>78.366666666666674</v>
      </c>
      <c r="H265" s="40">
        <v>84.366666666666674</v>
      </c>
      <c r="I265" s="40">
        <v>86.183333333333337</v>
      </c>
      <c r="J265" s="40">
        <v>87.366666666666674</v>
      </c>
      <c r="K265" s="31">
        <v>85</v>
      </c>
      <c r="L265" s="31">
        <v>82</v>
      </c>
      <c r="M265" s="31">
        <v>12.674049999999999</v>
      </c>
      <c r="N265" s="1"/>
      <c r="O265" s="1"/>
    </row>
    <row r="266" spans="1:15" ht="12.75" customHeight="1">
      <c r="A266" s="31">
        <v>256</v>
      </c>
      <c r="B266" s="31" t="s">
        <v>425</v>
      </c>
      <c r="C266" s="31">
        <v>179.95</v>
      </c>
      <c r="D266" s="40">
        <v>181.38333333333333</v>
      </c>
      <c r="E266" s="40">
        <v>176.76666666666665</v>
      </c>
      <c r="F266" s="40">
        <v>173.58333333333331</v>
      </c>
      <c r="G266" s="40">
        <v>168.96666666666664</v>
      </c>
      <c r="H266" s="40">
        <v>184.56666666666666</v>
      </c>
      <c r="I266" s="40">
        <v>189.18333333333334</v>
      </c>
      <c r="J266" s="40">
        <v>192.36666666666667</v>
      </c>
      <c r="K266" s="31">
        <v>186</v>
      </c>
      <c r="L266" s="31">
        <v>178.2</v>
      </c>
      <c r="M266" s="31">
        <v>12.64922</v>
      </c>
      <c r="N266" s="1"/>
      <c r="O266" s="1"/>
    </row>
    <row r="267" spans="1:15" ht="12.75" customHeight="1">
      <c r="A267" s="31">
        <v>257</v>
      </c>
      <c r="B267" s="31" t="s">
        <v>424</v>
      </c>
      <c r="C267" s="31">
        <v>318.05</v>
      </c>
      <c r="D267" s="40">
        <v>318.98333333333335</v>
      </c>
      <c r="E267" s="40">
        <v>312.06666666666672</v>
      </c>
      <c r="F267" s="40">
        <v>306.08333333333337</v>
      </c>
      <c r="G267" s="40">
        <v>299.16666666666674</v>
      </c>
      <c r="H267" s="40">
        <v>324.9666666666667</v>
      </c>
      <c r="I267" s="40">
        <v>331.88333333333333</v>
      </c>
      <c r="J267" s="40">
        <v>337.86666666666667</v>
      </c>
      <c r="K267" s="31">
        <v>325.89999999999998</v>
      </c>
      <c r="L267" s="31">
        <v>313</v>
      </c>
      <c r="M267" s="31">
        <v>2.5769199999999999</v>
      </c>
      <c r="N267" s="1"/>
      <c r="O267" s="1"/>
    </row>
    <row r="268" spans="1:15" ht="12.75" customHeight="1">
      <c r="A268" s="31">
        <v>258</v>
      </c>
      <c r="B268" s="31" t="s">
        <v>267</v>
      </c>
      <c r="C268" s="31">
        <v>333.55</v>
      </c>
      <c r="D268" s="40">
        <v>329.36666666666667</v>
      </c>
      <c r="E268" s="40">
        <v>323.18333333333334</v>
      </c>
      <c r="F268" s="40">
        <v>312.81666666666666</v>
      </c>
      <c r="G268" s="40">
        <v>306.63333333333333</v>
      </c>
      <c r="H268" s="40">
        <v>339.73333333333335</v>
      </c>
      <c r="I268" s="40">
        <v>345.91666666666674</v>
      </c>
      <c r="J268" s="40">
        <v>356.28333333333336</v>
      </c>
      <c r="K268" s="31">
        <v>335.55</v>
      </c>
      <c r="L268" s="31">
        <v>319</v>
      </c>
      <c r="M268" s="31">
        <v>10.31634</v>
      </c>
      <c r="N268" s="1"/>
      <c r="O268" s="1"/>
    </row>
    <row r="269" spans="1:15" ht="12.75" customHeight="1">
      <c r="A269" s="31">
        <v>259</v>
      </c>
      <c r="B269" s="31" t="s">
        <v>140</v>
      </c>
      <c r="C269" s="31">
        <v>667.4</v>
      </c>
      <c r="D269" s="40">
        <v>665.83333333333337</v>
      </c>
      <c r="E269" s="40">
        <v>661.81666666666672</v>
      </c>
      <c r="F269" s="40">
        <v>656.23333333333335</v>
      </c>
      <c r="G269" s="40">
        <v>652.2166666666667</v>
      </c>
      <c r="H269" s="40">
        <v>671.41666666666674</v>
      </c>
      <c r="I269" s="40">
        <v>675.43333333333339</v>
      </c>
      <c r="J269" s="40">
        <v>681.01666666666677</v>
      </c>
      <c r="K269" s="31">
        <v>669.85</v>
      </c>
      <c r="L269" s="31">
        <v>660.25</v>
      </c>
      <c r="M269" s="31">
        <v>38.684890000000003</v>
      </c>
      <c r="N269" s="1"/>
      <c r="O269" s="1"/>
    </row>
    <row r="270" spans="1:15" ht="12.75" customHeight="1">
      <c r="A270" s="31">
        <v>260</v>
      </c>
      <c r="B270" s="31" t="s">
        <v>141</v>
      </c>
      <c r="C270" s="31">
        <v>3900.05</v>
      </c>
      <c r="D270" s="40">
        <v>3888.0166666666664</v>
      </c>
      <c r="E270" s="40">
        <v>3857.0333333333328</v>
      </c>
      <c r="F270" s="40">
        <v>3814.0166666666664</v>
      </c>
      <c r="G270" s="40">
        <v>3783.0333333333328</v>
      </c>
      <c r="H270" s="40">
        <v>3931.0333333333328</v>
      </c>
      <c r="I270" s="40">
        <v>3962.0166666666664</v>
      </c>
      <c r="J270" s="40">
        <v>4005.0333333333328</v>
      </c>
      <c r="K270" s="31">
        <v>3919</v>
      </c>
      <c r="L270" s="31">
        <v>3845</v>
      </c>
      <c r="M270" s="31">
        <v>3.3477299999999999</v>
      </c>
      <c r="N270" s="1"/>
      <c r="O270" s="1"/>
    </row>
    <row r="271" spans="1:15" ht="12.75" customHeight="1">
      <c r="A271" s="31">
        <v>261</v>
      </c>
      <c r="B271" s="31" t="s">
        <v>864</v>
      </c>
      <c r="C271" s="31">
        <v>642.4</v>
      </c>
      <c r="D271" s="40">
        <v>643.01666666666665</v>
      </c>
      <c r="E271" s="40">
        <v>634.43333333333328</v>
      </c>
      <c r="F271" s="40">
        <v>626.46666666666658</v>
      </c>
      <c r="G271" s="40">
        <v>617.88333333333321</v>
      </c>
      <c r="H271" s="40">
        <v>650.98333333333335</v>
      </c>
      <c r="I271" s="40">
        <v>659.56666666666683</v>
      </c>
      <c r="J271" s="40">
        <v>667.53333333333342</v>
      </c>
      <c r="K271" s="31">
        <v>651.6</v>
      </c>
      <c r="L271" s="31">
        <v>635.04999999999995</v>
      </c>
      <c r="M271" s="31">
        <v>3.2677299999999998</v>
      </c>
      <c r="N271" s="1"/>
      <c r="O271" s="1"/>
    </row>
    <row r="272" spans="1:15" ht="12.75" customHeight="1">
      <c r="A272" s="31">
        <v>262</v>
      </c>
      <c r="B272" s="31" t="s">
        <v>865</v>
      </c>
      <c r="C272" s="31">
        <v>611.95000000000005</v>
      </c>
      <c r="D272" s="40">
        <v>614.65</v>
      </c>
      <c r="E272" s="40">
        <v>606.29999999999995</v>
      </c>
      <c r="F272" s="40">
        <v>600.65</v>
      </c>
      <c r="G272" s="40">
        <v>592.29999999999995</v>
      </c>
      <c r="H272" s="40">
        <v>620.29999999999995</v>
      </c>
      <c r="I272" s="40">
        <v>628.65000000000009</v>
      </c>
      <c r="J272" s="40">
        <v>634.29999999999995</v>
      </c>
      <c r="K272" s="31">
        <v>623</v>
      </c>
      <c r="L272" s="31">
        <v>609</v>
      </c>
      <c r="M272" s="31">
        <v>0.67291000000000001</v>
      </c>
      <c r="N272" s="1"/>
      <c r="O272" s="1"/>
    </row>
    <row r="273" spans="1:15" ht="12.75" customHeight="1">
      <c r="A273" s="31">
        <v>263</v>
      </c>
      <c r="B273" s="31" t="s">
        <v>427</v>
      </c>
      <c r="C273" s="31">
        <v>767.45</v>
      </c>
      <c r="D273" s="40">
        <v>770.1</v>
      </c>
      <c r="E273" s="40">
        <v>754.35</v>
      </c>
      <c r="F273" s="40">
        <v>741.25</v>
      </c>
      <c r="G273" s="40">
        <v>725.5</v>
      </c>
      <c r="H273" s="40">
        <v>783.2</v>
      </c>
      <c r="I273" s="40">
        <v>798.95</v>
      </c>
      <c r="J273" s="40">
        <v>812.05000000000007</v>
      </c>
      <c r="K273" s="31">
        <v>785.85</v>
      </c>
      <c r="L273" s="31">
        <v>757</v>
      </c>
      <c r="M273" s="31">
        <v>6.6783700000000001</v>
      </c>
      <c r="N273" s="1"/>
      <c r="O273" s="1"/>
    </row>
    <row r="274" spans="1:15" ht="12.75" customHeight="1">
      <c r="A274" s="31">
        <v>264</v>
      </c>
      <c r="B274" s="31" t="s">
        <v>428</v>
      </c>
      <c r="C274" s="31">
        <v>157.69999999999999</v>
      </c>
      <c r="D274" s="40">
        <v>158.61666666666667</v>
      </c>
      <c r="E274" s="40">
        <v>156.43333333333334</v>
      </c>
      <c r="F274" s="40">
        <v>155.16666666666666</v>
      </c>
      <c r="G274" s="40">
        <v>152.98333333333332</v>
      </c>
      <c r="H274" s="40">
        <v>159.88333333333335</v>
      </c>
      <c r="I274" s="40">
        <v>162.06666666666669</v>
      </c>
      <c r="J274" s="40">
        <v>163.33333333333337</v>
      </c>
      <c r="K274" s="31">
        <v>160.80000000000001</v>
      </c>
      <c r="L274" s="31">
        <v>157.35</v>
      </c>
      <c r="M274" s="31">
        <v>11.79997</v>
      </c>
      <c r="N274" s="1"/>
      <c r="O274" s="1"/>
    </row>
    <row r="275" spans="1:15" ht="12.75" customHeight="1">
      <c r="A275" s="31">
        <v>265</v>
      </c>
      <c r="B275" s="31" t="s">
        <v>435</v>
      </c>
      <c r="C275" s="31">
        <v>1203.05</v>
      </c>
      <c r="D275" s="40">
        <v>1208.1666666666667</v>
      </c>
      <c r="E275" s="40">
        <v>1185.3833333333334</v>
      </c>
      <c r="F275" s="40">
        <v>1167.7166666666667</v>
      </c>
      <c r="G275" s="40">
        <v>1144.9333333333334</v>
      </c>
      <c r="H275" s="40">
        <v>1225.8333333333335</v>
      </c>
      <c r="I275" s="40">
        <v>1248.6166666666668</v>
      </c>
      <c r="J275" s="40">
        <v>1266.2833333333335</v>
      </c>
      <c r="K275" s="31">
        <v>1230.95</v>
      </c>
      <c r="L275" s="31">
        <v>1190.5</v>
      </c>
      <c r="M275" s="31">
        <v>2.76511</v>
      </c>
      <c r="N275" s="1"/>
      <c r="O275" s="1"/>
    </row>
    <row r="276" spans="1:15" ht="12.75" customHeight="1">
      <c r="A276" s="31">
        <v>266</v>
      </c>
      <c r="B276" s="31" t="s">
        <v>436</v>
      </c>
      <c r="C276" s="31">
        <v>419.35</v>
      </c>
      <c r="D276" s="40">
        <v>417.95000000000005</v>
      </c>
      <c r="E276" s="40">
        <v>414.60000000000008</v>
      </c>
      <c r="F276" s="40">
        <v>409.85</v>
      </c>
      <c r="G276" s="40">
        <v>406.50000000000006</v>
      </c>
      <c r="H276" s="40">
        <v>422.7000000000001</v>
      </c>
      <c r="I276" s="40">
        <v>426.05</v>
      </c>
      <c r="J276" s="40">
        <v>430.80000000000013</v>
      </c>
      <c r="K276" s="31">
        <v>421.3</v>
      </c>
      <c r="L276" s="31">
        <v>413.2</v>
      </c>
      <c r="M276" s="31">
        <v>2.1556799999999998</v>
      </c>
      <c r="N276" s="1"/>
      <c r="O276" s="1"/>
    </row>
    <row r="277" spans="1:15" ht="12.75" customHeight="1">
      <c r="A277" s="31">
        <v>267</v>
      </c>
      <c r="B277" s="31" t="s">
        <v>866</v>
      </c>
      <c r="C277" s="31">
        <v>79.849999999999994</v>
      </c>
      <c r="D277" s="40">
        <v>80.600000000000009</v>
      </c>
      <c r="E277" s="40">
        <v>78.750000000000014</v>
      </c>
      <c r="F277" s="40">
        <v>77.650000000000006</v>
      </c>
      <c r="G277" s="40">
        <v>75.800000000000011</v>
      </c>
      <c r="H277" s="40">
        <v>81.700000000000017</v>
      </c>
      <c r="I277" s="40">
        <v>83.550000000000011</v>
      </c>
      <c r="J277" s="40">
        <v>84.65000000000002</v>
      </c>
      <c r="K277" s="31">
        <v>82.45</v>
      </c>
      <c r="L277" s="31">
        <v>79.5</v>
      </c>
      <c r="M277" s="31">
        <v>28.212620000000001</v>
      </c>
      <c r="N277" s="1"/>
      <c r="O277" s="1"/>
    </row>
    <row r="278" spans="1:15" ht="12.75" customHeight="1">
      <c r="A278" s="31">
        <v>268</v>
      </c>
      <c r="B278" s="31" t="s">
        <v>437</v>
      </c>
      <c r="C278" s="31">
        <v>579.65</v>
      </c>
      <c r="D278" s="40">
        <v>581.31666666666672</v>
      </c>
      <c r="E278" s="40">
        <v>568.63333333333344</v>
      </c>
      <c r="F278" s="40">
        <v>557.61666666666667</v>
      </c>
      <c r="G278" s="40">
        <v>544.93333333333339</v>
      </c>
      <c r="H278" s="40">
        <v>592.33333333333348</v>
      </c>
      <c r="I278" s="40">
        <v>605.01666666666665</v>
      </c>
      <c r="J278" s="40">
        <v>616.03333333333353</v>
      </c>
      <c r="K278" s="31">
        <v>594</v>
      </c>
      <c r="L278" s="31">
        <v>570.29999999999995</v>
      </c>
      <c r="M278" s="31">
        <v>2.5945399999999998</v>
      </c>
      <c r="N278" s="1"/>
      <c r="O278" s="1"/>
    </row>
    <row r="279" spans="1:15" ht="12.75" customHeight="1">
      <c r="A279" s="31">
        <v>269</v>
      </c>
      <c r="B279" s="31" t="s">
        <v>438</v>
      </c>
      <c r="C279" s="31">
        <v>57.9</v>
      </c>
      <c r="D279" s="40">
        <v>57.583333333333336</v>
      </c>
      <c r="E279" s="40">
        <v>56.666666666666671</v>
      </c>
      <c r="F279" s="40">
        <v>55.433333333333337</v>
      </c>
      <c r="G279" s="40">
        <v>54.516666666666673</v>
      </c>
      <c r="H279" s="40">
        <v>58.81666666666667</v>
      </c>
      <c r="I279" s="40">
        <v>59.733333333333341</v>
      </c>
      <c r="J279" s="40">
        <v>60.966666666666669</v>
      </c>
      <c r="K279" s="31">
        <v>58.5</v>
      </c>
      <c r="L279" s="31">
        <v>56.35</v>
      </c>
      <c r="M279" s="31">
        <v>140.78441000000001</v>
      </c>
      <c r="N279" s="1"/>
      <c r="O279" s="1"/>
    </row>
    <row r="280" spans="1:15" ht="12.75" customHeight="1">
      <c r="A280" s="31">
        <v>270</v>
      </c>
      <c r="B280" s="31" t="s">
        <v>440</v>
      </c>
      <c r="C280" s="31">
        <v>461.5</v>
      </c>
      <c r="D280" s="40">
        <v>462.90000000000003</v>
      </c>
      <c r="E280" s="40">
        <v>456.65000000000009</v>
      </c>
      <c r="F280" s="40">
        <v>451.80000000000007</v>
      </c>
      <c r="G280" s="40">
        <v>445.55000000000013</v>
      </c>
      <c r="H280" s="40">
        <v>467.75000000000006</v>
      </c>
      <c r="I280" s="40">
        <v>473.99999999999994</v>
      </c>
      <c r="J280" s="40">
        <v>478.85</v>
      </c>
      <c r="K280" s="31">
        <v>469.15</v>
      </c>
      <c r="L280" s="31">
        <v>458.05</v>
      </c>
      <c r="M280" s="31">
        <v>2.2223999999999999</v>
      </c>
      <c r="N280" s="1"/>
      <c r="O280" s="1"/>
    </row>
    <row r="281" spans="1:15" ht="12.75" customHeight="1">
      <c r="A281" s="31">
        <v>271</v>
      </c>
      <c r="B281" s="31" t="s">
        <v>430</v>
      </c>
      <c r="C281" s="31">
        <v>987.2</v>
      </c>
      <c r="D281" s="40">
        <v>993.66666666666663</v>
      </c>
      <c r="E281" s="40">
        <v>970.18333333333328</v>
      </c>
      <c r="F281" s="40">
        <v>953.16666666666663</v>
      </c>
      <c r="G281" s="40">
        <v>929.68333333333328</v>
      </c>
      <c r="H281" s="40">
        <v>1010.6833333333333</v>
      </c>
      <c r="I281" s="40">
        <v>1034.1666666666665</v>
      </c>
      <c r="J281" s="40">
        <v>1051.1833333333334</v>
      </c>
      <c r="K281" s="31">
        <v>1017.15</v>
      </c>
      <c r="L281" s="31">
        <v>976.65</v>
      </c>
      <c r="M281" s="31">
        <v>5.1003299999999996</v>
      </c>
      <c r="N281" s="1"/>
      <c r="O281" s="1"/>
    </row>
    <row r="282" spans="1:15" ht="12.75" customHeight="1">
      <c r="A282" s="31">
        <v>272</v>
      </c>
      <c r="B282" s="31" t="s">
        <v>431</v>
      </c>
      <c r="C282" s="31">
        <v>291.55</v>
      </c>
      <c r="D282" s="40">
        <v>293.88333333333338</v>
      </c>
      <c r="E282" s="40">
        <v>287.86666666666679</v>
      </c>
      <c r="F282" s="40">
        <v>284.18333333333339</v>
      </c>
      <c r="G282" s="40">
        <v>278.1666666666668</v>
      </c>
      <c r="H282" s="40">
        <v>297.56666666666678</v>
      </c>
      <c r="I282" s="40">
        <v>303.58333333333331</v>
      </c>
      <c r="J282" s="40">
        <v>307.26666666666677</v>
      </c>
      <c r="K282" s="31">
        <v>299.89999999999998</v>
      </c>
      <c r="L282" s="31">
        <v>290.2</v>
      </c>
      <c r="M282" s="31">
        <v>1.5172300000000001</v>
      </c>
      <c r="N282" s="1"/>
      <c r="O282" s="1"/>
    </row>
    <row r="283" spans="1:15" ht="12.75" customHeight="1">
      <c r="A283" s="31">
        <v>273</v>
      </c>
      <c r="B283" s="31" t="s">
        <v>142</v>
      </c>
      <c r="C283" s="31">
        <v>2054.1</v>
      </c>
      <c r="D283" s="40">
        <v>2059.7833333333333</v>
      </c>
      <c r="E283" s="40">
        <v>2041.8666666666668</v>
      </c>
      <c r="F283" s="40">
        <v>2029.6333333333334</v>
      </c>
      <c r="G283" s="40">
        <v>2011.7166666666669</v>
      </c>
      <c r="H283" s="40">
        <v>2072.0166666666664</v>
      </c>
      <c r="I283" s="40">
        <v>2089.9333333333334</v>
      </c>
      <c r="J283" s="40">
        <v>2102.1666666666665</v>
      </c>
      <c r="K283" s="31">
        <v>2077.6999999999998</v>
      </c>
      <c r="L283" s="31">
        <v>2047.55</v>
      </c>
      <c r="M283" s="31">
        <v>15.47153</v>
      </c>
      <c r="N283" s="1"/>
      <c r="O283" s="1"/>
    </row>
    <row r="284" spans="1:15" ht="12.75" customHeight="1">
      <c r="A284" s="31">
        <v>274</v>
      </c>
      <c r="B284" s="31" t="s">
        <v>432</v>
      </c>
      <c r="C284" s="31">
        <v>403.7</v>
      </c>
      <c r="D284" s="40">
        <v>405.16666666666669</v>
      </c>
      <c r="E284" s="40">
        <v>393.63333333333338</v>
      </c>
      <c r="F284" s="40">
        <v>383.56666666666672</v>
      </c>
      <c r="G284" s="40">
        <v>372.03333333333342</v>
      </c>
      <c r="H284" s="40">
        <v>415.23333333333335</v>
      </c>
      <c r="I284" s="40">
        <v>426.76666666666665</v>
      </c>
      <c r="J284" s="40">
        <v>436.83333333333331</v>
      </c>
      <c r="K284" s="31">
        <v>416.7</v>
      </c>
      <c r="L284" s="31">
        <v>395.1</v>
      </c>
      <c r="M284" s="31">
        <v>19.518229999999999</v>
      </c>
      <c r="N284" s="1"/>
      <c r="O284" s="1"/>
    </row>
    <row r="285" spans="1:15" ht="12.75" customHeight="1">
      <c r="A285" s="31">
        <v>275</v>
      </c>
      <c r="B285" s="31" t="s">
        <v>429</v>
      </c>
      <c r="C285" s="31">
        <v>538.5</v>
      </c>
      <c r="D285" s="40">
        <v>538.46666666666658</v>
      </c>
      <c r="E285" s="40">
        <v>532.08333333333314</v>
      </c>
      <c r="F285" s="40">
        <v>525.66666666666652</v>
      </c>
      <c r="G285" s="40">
        <v>519.28333333333308</v>
      </c>
      <c r="H285" s="40">
        <v>544.88333333333321</v>
      </c>
      <c r="I285" s="40">
        <v>551.26666666666665</v>
      </c>
      <c r="J285" s="40">
        <v>557.68333333333328</v>
      </c>
      <c r="K285" s="31">
        <v>544.85</v>
      </c>
      <c r="L285" s="31">
        <v>532.04999999999995</v>
      </c>
      <c r="M285" s="31">
        <v>3.9441199999999998</v>
      </c>
      <c r="N285" s="1"/>
      <c r="O285" s="1"/>
    </row>
    <row r="286" spans="1:15" ht="12.75" customHeight="1">
      <c r="A286" s="31">
        <v>276</v>
      </c>
      <c r="B286" s="31" t="s">
        <v>433</v>
      </c>
      <c r="C286" s="31">
        <v>262.64999999999998</v>
      </c>
      <c r="D286" s="40">
        <v>265.01666666666671</v>
      </c>
      <c r="E286" s="40">
        <v>259.48333333333341</v>
      </c>
      <c r="F286" s="40">
        <v>256.31666666666672</v>
      </c>
      <c r="G286" s="40">
        <v>250.78333333333342</v>
      </c>
      <c r="H286" s="40">
        <v>268.18333333333339</v>
      </c>
      <c r="I286" s="40">
        <v>273.7166666666667</v>
      </c>
      <c r="J286" s="40">
        <v>276.88333333333338</v>
      </c>
      <c r="K286" s="31">
        <v>270.55</v>
      </c>
      <c r="L286" s="31">
        <v>261.85000000000002</v>
      </c>
      <c r="M286" s="31">
        <v>6.5907400000000003</v>
      </c>
      <c r="N286" s="1"/>
      <c r="O286" s="1"/>
    </row>
    <row r="287" spans="1:15" ht="12.75" customHeight="1">
      <c r="A287" s="31">
        <v>277</v>
      </c>
      <c r="B287" s="31" t="s">
        <v>434</v>
      </c>
      <c r="C287" s="31">
        <v>1313.4</v>
      </c>
      <c r="D287" s="40">
        <v>1311.4333333333334</v>
      </c>
      <c r="E287" s="40">
        <v>1282.9666666666667</v>
      </c>
      <c r="F287" s="40">
        <v>1252.5333333333333</v>
      </c>
      <c r="G287" s="40">
        <v>1224.0666666666666</v>
      </c>
      <c r="H287" s="40">
        <v>1341.8666666666668</v>
      </c>
      <c r="I287" s="40">
        <v>1370.3333333333335</v>
      </c>
      <c r="J287" s="40">
        <v>1400.7666666666669</v>
      </c>
      <c r="K287" s="31">
        <v>1339.9</v>
      </c>
      <c r="L287" s="31">
        <v>1281</v>
      </c>
      <c r="M287" s="31">
        <v>0.44074000000000002</v>
      </c>
      <c r="N287" s="1"/>
      <c r="O287" s="1"/>
    </row>
    <row r="288" spans="1:15" ht="12.75" customHeight="1">
      <c r="A288" s="31">
        <v>278</v>
      </c>
      <c r="B288" s="31" t="s">
        <v>439</v>
      </c>
      <c r="C288" s="31">
        <v>537.85</v>
      </c>
      <c r="D288" s="40">
        <v>539.91666666666663</v>
      </c>
      <c r="E288" s="40">
        <v>532.93333333333328</v>
      </c>
      <c r="F288" s="40">
        <v>528.01666666666665</v>
      </c>
      <c r="G288" s="40">
        <v>521.0333333333333</v>
      </c>
      <c r="H288" s="40">
        <v>544.83333333333326</v>
      </c>
      <c r="I288" s="40">
        <v>551.81666666666661</v>
      </c>
      <c r="J288" s="40">
        <v>556.73333333333323</v>
      </c>
      <c r="K288" s="31">
        <v>546.9</v>
      </c>
      <c r="L288" s="31">
        <v>535</v>
      </c>
      <c r="M288" s="31">
        <v>1.0436700000000001</v>
      </c>
      <c r="N288" s="1"/>
      <c r="O288" s="1"/>
    </row>
    <row r="289" spans="1:15" ht="12.75" customHeight="1">
      <c r="A289" s="31">
        <v>279</v>
      </c>
      <c r="B289" s="31" t="s">
        <v>143</v>
      </c>
      <c r="C289" s="31">
        <v>85.4</v>
      </c>
      <c r="D289" s="40">
        <v>86.05</v>
      </c>
      <c r="E289" s="40">
        <v>84.199999999999989</v>
      </c>
      <c r="F289" s="40">
        <v>82.999999999999986</v>
      </c>
      <c r="G289" s="40">
        <v>81.149999999999977</v>
      </c>
      <c r="H289" s="40">
        <v>87.25</v>
      </c>
      <c r="I289" s="40">
        <v>89.1</v>
      </c>
      <c r="J289" s="40">
        <v>90.300000000000011</v>
      </c>
      <c r="K289" s="31">
        <v>87.9</v>
      </c>
      <c r="L289" s="31">
        <v>84.85</v>
      </c>
      <c r="M289" s="31">
        <v>54.238410000000002</v>
      </c>
      <c r="N289" s="1"/>
      <c r="O289" s="1"/>
    </row>
    <row r="290" spans="1:15" ht="12.75" customHeight="1">
      <c r="A290" s="31">
        <v>280</v>
      </c>
      <c r="B290" s="31" t="s">
        <v>144</v>
      </c>
      <c r="C290" s="31">
        <v>3572</v>
      </c>
      <c r="D290" s="40">
        <v>3566.3666666666668</v>
      </c>
      <c r="E290" s="40">
        <v>3516.6333333333337</v>
      </c>
      <c r="F290" s="40">
        <v>3461.2666666666669</v>
      </c>
      <c r="G290" s="40">
        <v>3411.5333333333338</v>
      </c>
      <c r="H290" s="40">
        <v>3621.7333333333336</v>
      </c>
      <c r="I290" s="40">
        <v>3671.4666666666672</v>
      </c>
      <c r="J290" s="40">
        <v>3726.8333333333335</v>
      </c>
      <c r="K290" s="31">
        <v>3616.1</v>
      </c>
      <c r="L290" s="31">
        <v>3511</v>
      </c>
      <c r="M290" s="31">
        <v>1.7097</v>
      </c>
      <c r="N290" s="1"/>
      <c r="O290" s="1"/>
    </row>
    <row r="291" spans="1:15" ht="12.75" customHeight="1">
      <c r="A291" s="31">
        <v>281</v>
      </c>
      <c r="B291" s="31" t="s">
        <v>441</v>
      </c>
      <c r="C291" s="31">
        <v>341.55</v>
      </c>
      <c r="D291" s="40">
        <v>344.14999999999992</v>
      </c>
      <c r="E291" s="40">
        <v>334.29999999999984</v>
      </c>
      <c r="F291" s="40">
        <v>327.0499999999999</v>
      </c>
      <c r="G291" s="40">
        <v>317.19999999999982</v>
      </c>
      <c r="H291" s="40">
        <v>351.39999999999986</v>
      </c>
      <c r="I291" s="40">
        <v>361.24999999999989</v>
      </c>
      <c r="J291" s="40">
        <v>368.49999999999989</v>
      </c>
      <c r="K291" s="31">
        <v>354</v>
      </c>
      <c r="L291" s="31">
        <v>336.9</v>
      </c>
      <c r="M291" s="31">
        <v>2.4217599999999999</v>
      </c>
      <c r="N291" s="1"/>
      <c r="O291" s="1"/>
    </row>
    <row r="292" spans="1:15" ht="12.75" customHeight="1">
      <c r="A292" s="31">
        <v>282</v>
      </c>
      <c r="B292" s="31" t="s">
        <v>268</v>
      </c>
      <c r="C292" s="31">
        <v>462.2</v>
      </c>
      <c r="D292" s="40">
        <v>469.56666666666666</v>
      </c>
      <c r="E292" s="40">
        <v>447.88333333333333</v>
      </c>
      <c r="F292" s="40">
        <v>433.56666666666666</v>
      </c>
      <c r="G292" s="40">
        <v>411.88333333333333</v>
      </c>
      <c r="H292" s="40">
        <v>483.88333333333333</v>
      </c>
      <c r="I292" s="40">
        <v>505.56666666666661</v>
      </c>
      <c r="J292" s="40">
        <v>519.88333333333333</v>
      </c>
      <c r="K292" s="31">
        <v>491.25</v>
      </c>
      <c r="L292" s="31">
        <v>455.25</v>
      </c>
      <c r="M292" s="31">
        <v>50.348059999999997</v>
      </c>
      <c r="N292" s="1"/>
      <c r="O292" s="1"/>
    </row>
    <row r="293" spans="1:15" ht="12.75" customHeight="1">
      <c r="A293" s="31">
        <v>283</v>
      </c>
      <c r="B293" s="31" t="s">
        <v>442</v>
      </c>
      <c r="C293" s="31">
        <v>9331.25</v>
      </c>
      <c r="D293" s="40">
        <v>9421</v>
      </c>
      <c r="E293" s="40">
        <v>9176.2999999999993</v>
      </c>
      <c r="F293" s="40">
        <v>9021.3499999999985</v>
      </c>
      <c r="G293" s="40">
        <v>8776.6499999999978</v>
      </c>
      <c r="H293" s="40">
        <v>9575.9500000000007</v>
      </c>
      <c r="I293" s="40">
        <v>9820.6500000000015</v>
      </c>
      <c r="J293" s="40">
        <v>9975.6000000000022</v>
      </c>
      <c r="K293" s="31">
        <v>9665.7000000000007</v>
      </c>
      <c r="L293" s="31">
        <v>9266.0499999999993</v>
      </c>
      <c r="M293" s="31">
        <v>0.10707999999999999</v>
      </c>
      <c r="N293" s="1"/>
      <c r="O293" s="1"/>
    </row>
    <row r="294" spans="1:15" ht="12.75" customHeight="1">
      <c r="A294" s="31">
        <v>284</v>
      </c>
      <c r="B294" s="31" t="s">
        <v>443</v>
      </c>
      <c r="C294" s="31">
        <v>54.6</v>
      </c>
      <c r="D294" s="40">
        <v>54.783333333333331</v>
      </c>
      <c r="E294" s="40">
        <v>53.916666666666664</v>
      </c>
      <c r="F294" s="40">
        <v>53.233333333333334</v>
      </c>
      <c r="G294" s="40">
        <v>52.366666666666667</v>
      </c>
      <c r="H294" s="40">
        <v>55.466666666666661</v>
      </c>
      <c r="I294" s="40">
        <v>56.333333333333336</v>
      </c>
      <c r="J294" s="40">
        <v>57.016666666666659</v>
      </c>
      <c r="K294" s="31">
        <v>55.65</v>
      </c>
      <c r="L294" s="31">
        <v>54.1</v>
      </c>
      <c r="M294" s="31">
        <v>23.64395</v>
      </c>
      <c r="N294" s="1"/>
      <c r="O294" s="1"/>
    </row>
    <row r="295" spans="1:15" ht="12.75" customHeight="1">
      <c r="A295" s="31">
        <v>285</v>
      </c>
      <c r="B295" s="31" t="s">
        <v>145</v>
      </c>
      <c r="C295" s="31">
        <v>427.6</v>
      </c>
      <c r="D295" s="40">
        <v>431.15000000000003</v>
      </c>
      <c r="E295" s="40">
        <v>422.00000000000006</v>
      </c>
      <c r="F295" s="40">
        <v>416.40000000000003</v>
      </c>
      <c r="G295" s="40">
        <v>407.25000000000006</v>
      </c>
      <c r="H295" s="40">
        <v>436.75000000000006</v>
      </c>
      <c r="I295" s="40">
        <v>445.90000000000003</v>
      </c>
      <c r="J295" s="40">
        <v>451.50000000000006</v>
      </c>
      <c r="K295" s="31">
        <v>440.3</v>
      </c>
      <c r="L295" s="31">
        <v>425.55</v>
      </c>
      <c r="M295" s="31">
        <v>19.36889</v>
      </c>
      <c r="N295" s="1"/>
      <c r="O295" s="1"/>
    </row>
    <row r="296" spans="1:15" ht="12.75" customHeight="1">
      <c r="A296" s="31">
        <v>286</v>
      </c>
      <c r="B296" s="31" t="s">
        <v>444</v>
      </c>
      <c r="C296" s="31">
        <v>2532.4</v>
      </c>
      <c r="D296" s="40">
        <v>2532.1666666666665</v>
      </c>
      <c r="E296" s="40">
        <v>2496.4333333333329</v>
      </c>
      <c r="F296" s="40">
        <v>2460.4666666666662</v>
      </c>
      <c r="G296" s="40">
        <v>2424.7333333333327</v>
      </c>
      <c r="H296" s="40">
        <v>2568.1333333333332</v>
      </c>
      <c r="I296" s="40">
        <v>2603.8666666666668</v>
      </c>
      <c r="J296" s="40">
        <v>2639.8333333333335</v>
      </c>
      <c r="K296" s="31">
        <v>2567.9</v>
      </c>
      <c r="L296" s="31">
        <v>2496.1999999999998</v>
      </c>
      <c r="M296" s="31">
        <v>0.53815999999999997</v>
      </c>
      <c r="N296" s="1"/>
      <c r="O296" s="1"/>
    </row>
    <row r="297" spans="1:15" ht="12.75" customHeight="1">
      <c r="A297" s="31">
        <v>287</v>
      </c>
      <c r="B297" s="31" t="s">
        <v>867</v>
      </c>
      <c r="C297" s="31">
        <v>1236.3499999999999</v>
      </c>
      <c r="D297" s="40">
        <v>1239.1166666666666</v>
      </c>
      <c r="E297" s="40">
        <v>1212.2333333333331</v>
      </c>
      <c r="F297" s="40">
        <v>1188.1166666666666</v>
      </c>
      <c r="G297" s="40">
        <v>1161.2333333333331</v>
      </c>
      <c r="H297" s="40">
        <v>1263.2333333333331</v>
      </c>
      <c r="I297" s="40">
        <v>1290.1166666666668</v>
      </c>
      <c r="J297" s="40">
        <v>1314.2333333333331</v>
      </c>
      <c r="K297" s="31">
        <v>1266</v>
      </c>
      <c r="L297" s="31">
        <v>1215</v>
      </c>
      <c r="M297" s="31">
        <v>6.4510100000000001</v>
      </c>
      <c r="N297" s="1"/>
      <c r="O297" s="1"/>
    </row>
    <row r="298" spans="1:15" ht="12.75" customHeight="1">
      <c r="A298" s="31">
        <v>288</v>
      </c>
      <c r="B298" s="31" t="s">
        <v>146</v>
      </c>
      <c r="C298" s="31">
        <v>1931.7</v>
      </c>
      <c r="D298" s="40">
        <v>1946.3666666666668</v>
      </c>
      <c r="E298" s="40">
        <v>1910.9833333333336</v>
      </c>
      <c r="F298" s="40">
        <v>1890.2666666666669</v>
      </c>
      <c r="G298" s="40">
        <v>1854.8833333333337</v>
      </c>
      <c r="H298" s="40">
        <v>1967.0833333333335</v>
      </c>
      <c r="I298" s="40">
        <v>2002.4666666666667</v>
      </c>
      <c r="J298" s="40">
        <v>2023.1833333333334</v>
      </c>
      <c r="K298" s="31">
        <v>1981.75</v>
      </c>
      <c r="L298" s="31">
        <v>1925.65</v>
      </c>
      <c r="M298" s="31">
        <v>70.615369999999999</v>
      </c>
      <c r="N298" s="1"/>
      <c r="O298" s="1"/>
    </row>
    <row r="299" spans="1:15" ht="12.75" customHeight="1">
      <c r="A299" s="31">
        <v>289</v>
      </c>
      <c r="B299" s="31" t="s">
        <v>147</v>
      </c>
      <c r="C299" s="31">
        <v>6948.75</v>
      </c>
      <c r="D299" s="40">
        <v>6903.9000000000005</v>
      </c>
      <c r="E299" s="40">
        <v>6807.9000000000015</v>
      </c>
      <c r="F299" s="40">
        <v>6667.0500000000011</v>
      </c>
      <c r="G299" s="40">
        <v>6571.050000000002</v>
      </c>
      <c r="H299" s="40">
        <v>7044.7500000000009</v>
      </c>
      <c r="I299" s="40">
        <v>7140.7499999999991</v>
      </c>
      <c r="J299" s="40">
        <v>7281.6</v>
      </c>
      <c r="K299" s="31">
        <v>6999.9</v>
      </c>
      <c r="L299" s="31">
        <v>6763.05</v>
      </c>
      <c r="M299" s="31">
        <v>1.74895</v>
      </c>
      <c r="N299" s="1"/>
      <c r="O299" s="1"/>
    </row>
    <row r="300" spans="1:15" ht="12.75" customHeight="1">
      <c r="A300" s="31">
        <v>290</v>
      </c>
      <c r="B300" s="31" t="s">
        <v>148</v>
      </c>
      <c r="C300" s="31">
        <v>5170.75</v>
      </c>
      <c r="D300" s="40">
        <v>5135.25</v>
      </c>
      <c r="E300" s="40">
        <v>5049.5</v>
      </c>
      <c r="F300" s="40">
        <v>4928.25</v>
      </c>
      <c r="G300" s="40">
        <v>4842.5</v>
      </c>
      <c r="H300" s="40">
        <v>5256.5</v>
      </c>
      <c r="I300" s="40">
        <v>5342.25</v>
      </c>
      <c r="J300" s="40">
        <v>5463.5</v>
      </c>
      <c r="K300" s="31">
        <v>5221</v>
      </c>
      <c r="L300" s="31">
        <v>5014</v>
      </c>
      <c r="M300" s="31">
        <v>1.7503500000000001</v>
      </c>
      <c r="N300" s="1"/>
      <c r="O300" s="1"/>
    </row>
    <row r="301" spans="1:15" ht="12.75" customHeight="1">
      <c r="A301" s="31">
        <v>291</v>
      </c>
      <c r="B301" s="31" t="s">
        <v>149</v>
      </c>
      <c r="C301" s="31">
        <v>935.65</v>
      </c>
      <c r="D301" s="40">
        <v>935.51666666666677</v>
      </c>
      <c r="E301" s="40">
        <v>927.13333333333355</v>
      </c>
      <c r="F301" s="40">
        <v>918.61666666666679</v>
      </c>
      <c r="G301" s="40">
        <v>910.23333333333358</v>
      </c>
      <c r="H301" s="40">
        <v>944.03333333333353</v>
      </c>
      <c r="I301" s="40">
        <v>952.41666666666674</v>
      </c>
      <c r="J301" s="40">
        <v>960.93333333333351</v>
      </c>
      <c r="K301" s="31">
        <v>943.9</v>
      </c>
      <c r="L301" s="31">
        <v>927</v>
      </c>
      <c r="M301" s="31">
        <v>4.3618199999999998</v>
      </c>
      <c r="N301" s="1"/>
      <c r="O301" s="1"/>
    </row>
    <row r="302" spans="1:15" ht="12.75" customHeight="1">
      <c r="A302" s="31">
        <v>292</v>
      </c>
      <c r="B302" s="31" t="s">
        <v>445</v>
      </c>
      <c r="C302" s="31">
        <v>4100.1000000000004</v>
      </c>
      <c r="D302" s="40">
        <v>4091.5333333333333</v>
      </c>
      <c r="E302" s="40">
        <v>4024.0666666666666</v>
      </c>
      <c r="F302" s="40">
        <v>3948.0333333333333</v>
      </c>
      <c r="G302" s="40">
        <v>3880.5666666666666</v>
      </c>
      <c r="H302" s="40">
        <v>4167.5666666666666</v>
      </c>
      <c r="I302" s="40">
        <v>4235.0333333333328</v>
      </c>
      <c r="J302" s="40">
        <v>4311.0666666666666</v>
      </c>
      <c r="K302" s="31">
        <v>4159</v>
      </c>
      <c r="L302" s="31">
        <v>4015.5</v>
      </c>
      <c r="M302" s="31">
        <v>1.11293</v>
      </c>
      <c r="N302" s="1"/>
      <c r="O302" s="1"/>
    </row>
    <row r="303" spans="1:15" ht="12.75" customHeight="1">
      <c r="A303" s="31">
        <v>293</v>
      </c>
      <c r="B303" s="31" t="s">
        <v>868</v>
      </c>
      <c r="C303" s="31">
        <v>416.15</v>
      </c>
      <c r="D303" s="40">
        <v>419.26666666666665</v>
      </c>
      <c r="E303" s="40">
        <v>411.88333333333333</v>
      </c>
      <c r="F303" s="40">
        <v>407.61666666666667</v>
      </c>
      <c r="G303" s="40">
        <v>400.23333333333335</v>
      </c>
      <c r="H303" s="40">
        <v>423.5333333333333</v>
      </c>
      <c r="I303" s="40">
        <v>430.91666666666663</v>
      </c>
      <c r="J303" s="40">
        <v>435.18333333333328</v>
      </c>
      <c r="K303" s="31">
        <v>426.65</v>
      </c>
      <c r="L303" s="31">
        <v>415</v>
      </c>
      <c r="M303" s="31">
        <v>6.2640900000000004</v>
      </c>
      <c r="N303" s="1"/>
      <c r="O303" s="1"/>
    </row>
    <row r="304" spans="1:15" ht="12.75" customHeight="1">
      <c r="A304" s="31">
        <v>294</v>
      </c>
      <c r="B304" s="31" t="s">
        <v>150</v>
      </c>
      <c r="C304" s="31">
        <v>924.75</v>
      </c>
      <c r="D304" s="40">
        <v>921.51666666666677</v>
      </c>
      <c r="E304" s="40">
        <v>914.23333333333358</v>
      </c>
      <c r="F304" s="40">
        <v>903.71666666666681</v>
      </c>
      <c r="G304" s="40">
        <v>896.43333333333362</v>
      </c>
      <c r="H304" s="40">
        <v>932.03333333333353</v>
      </c>
      <c r="I304" s="40">
        <v>939.31666666666661</v>
      </c>
      <c r="J304" s="40">
        <v>949.83333333333348</v>
      </c>
      <c r="K304" s="31">
        <v>928.8</v>
      </c>
      <c r="L304" s="31">
        <v>911</v>
      </c>
      <c r="M304" s="31">
        <v>49.355510000000002</v>
      </c>
      <c r="N304" s="1"/>
      <c r="O304" s="1"/>
    </row>
    <row r="305" spans="1:15" ht="12.75" customHeight="1">
      <c r="A305" s="31">
        <v>295</v>
      </c>
      <c r="B305" s="31" t="s">
        <v>151</v>
      </c>
      <c r="C305" s="31">
        <v>196.45</v>
      </c>
      <c r="D305" s="40">
        <v>197.63333333333335</v>
      </c>
      <c r="E305" s="40">
        <v>193.8666666666667</v>
      </c>
      <c r="F305" s="40">
        <v>191.28333333333336</v>
      </c>
      <c r="G305" s="40">
        <v>187.51666666666671</v>
      </c>
      <c r="H305" s="40">
        <v>200.2166666666667</v>
      </c>
      <c r="I305" s="40">
        <v>203.98333333333335</v>
      </c>
      <c r="J305" s="40">
        <v>206.56666666666669</v>
      </c>
      <c r="K305" s="31">
        <v>201.4</v>
      </c>
      <c r="L305" s="31">
        <v>195.05</v>
      </c>
      <c r="M305" s="31">
        <v>23.8155</v>
      </c>
      <c r="N305" s="1"/>
      <c r="O305" s="1"/>
    </row>
    <row r="306" spans="1:15" ht="12.75" customHeight="1">
      <c r="A306" s="31">
        <v>296</v>
      </c>
      <c r="B306" s="31" t="s">
        <v>318</v>
      </c>
      <c r="C306" s="31">
        <v>20.9</v>
      </c>
      <c r="D306" s="40">
        <v>21.016666666666666</v>
      </c>
      <c r="E306" s="40">
        <v>20.68333333333333</v>
      </c>
      <c r="F306" s="40">
        <v>20.466666666666665</v>
      </c>
      <c r="G306" s="40">
        <v>20.133333333333329</v>
      </c>
      <c r="H306" s="40">
        <v>21.233333333333331</v>
      </c>
      <c r="I306" s="40">
        <v>21.566666666666666</v>
      </c>
      <c r="J306" s="40">
        <v>21.783333333333331</v>
      </c>
      <c r="K306" s="31">
        <v>21.35</v>
      </c>
      <c r="L306" s="31">
        <v>20.8</v>
      </c>
      <c r="M306" s="31">
        <v>34.070039999999999</v>
      </c>
      <c r="N306" s="1"/>
      <c r="O306" s="1"/>
    </row>
    <row r="307" spans="1:15" ht="12.75" customHeight="1">
      <c r="A307" s="31">
        <v>297</v>
      </c>
      <c r="B307" s="31" t="s">
        <v>448</v>
      </c>
      <c r="C307" s="31">
        <v>274.25</v>
      </c>
      <c r="D307" s="40">
        <v>273.58333333333331</v>
      </c>
      <c r="E307" s="40">
        <v>270.76666666666665</v>
      </c>
      <c r="F307" s="40">
        <v>267.28333333333336</v>
      </c>
      <c r="G307" s="40">
        <v>264.4666666666667</v>
      </c>
      <c r="H307" s="40">
        <v>277.06666666666661</v>
      </c>
      <c r="I307" s="40">
        <v>279.88333333333333</v>
      </c>
      <c r="J307" s="40">
        <v>283.36666666666656</v>
      </c>
      <c r="K307" s="31">
        <v>276.39999999999998</v>
      </c>
      <c r="L307" s="31">
        <v>270.10000000000002</v>
      </c>
      <c r="M307" s="31">
        <v>1.20825</v>
      </c>
      <c r="N307" s="1"/>
      <c r="O307" s="1"/>
    </row>
    <row r="308" spans="1:15" ht="12.75" customHeight="1">
      <c r="A308" s="31">
        <v>298</v>
      </c>
      <c r="B308" s="31" t="s">
        <v>450</v>
      </c>
      <c r="C308" s="31">
        <v>723.1</v>
      </c>
      <c r="D308" s="40">
        <v>722.04999999999984</v>
      </c>
      <c r="E308" s="40">
        <v>705.09999999999968</v>
      </c>
      <c r="F308" s="40">
        <v>687.0999999999998</v>
      </c>
      <c r="G308" s="40">
        <v>670.14999999999964</v>
      </c>
      <c r="H308" s="40">
        <v>740.04999999999973</v>
      </c>
      <c r="I308" s="40">
        <v>756.99999999999977</v>
      </c>
      <c r="J308" s="40">
        <v>774.99999999999977</v>
      </c>
      <c r="K308" s="31">
        <v>739</v>
      </c>
      <c r="L308" s="31">
        <v>704.05</v>
      </c>
      <c r="M308" s="31">
        <v>0.98826999999999998</v>
      </c>
      <c r="N308" s="1"/>
      <c r="O308" s="1"/>
    </row>
    <row r="309" spans="1:15" ht="12.75" customHeight="1">
      <c r="A309" s="31">
        <v>299</v>
      </c>
      <c r="B309" s="31" t="s">
        <v>152</v>
      </c>
      <c r="C309" s="31">
        <v>216.8</v>
      </c>
      <c r="D309" s="40">
        <v>217.68333333333331</v>
      </c>
      <c r="E309" s="40">
        <v>213.61666666666662</v>
      </c>
      <c r="F309" s="40">
        <v>210.43333333333331</v>
      </c>
      <c r="G309" s="40">
        <v>206.36666666666662</v>
      </c>
      <c r="H309" s="40">
        <v>220.86666666666662</v>
      </c>
      <c r="I309" s="40">
        <v>224.93333333333328</v>
      </c>
      <c r="J309" s="40">
        <v>228.11666666666662</v>
      </c>
      <c r="K309" s="31">
        <v>221.75</v>
      </c>
      <c r="L309" s="31">
        <v>214.5</v>
      </c>
      <c r="M309" s="31">
        <v>52.8917</v>
      </c>
      <c r="N309" s="1"/>
      <c r="O309" s="1"/>
    </row>
    <row r="310" spans="1:15" ht="12.75" customHeight="1">
      <c r="A310" s="31">
        <v>300</v>
      </c>
      <c r="B310" s="31" t="s">
        <v>153</v>
      </c>
      <c r="C310" s="31">
        <v>548.20000000000005</v>
      </c>
      <c r="D310" s="40">
        <v>550.75</v>
      </c>
      <c r="E310" s="40">
        <v>544.5</v>
      </c>
      <c r="F310" s="40">
        <v>540.79999999999995</v>
      </c>
      <c r="G310" s="40">
        <v>534.54999999999995</v>
      </c>
      <c r="H310" s="40">
        <v>554.45000000000005</v>
      </c>
      <c r="I310" s="40">
        <v>560.70000000000005</v>
      </c>
      <c r="J310" s="40">
        <v>564.40000000000009</v>
      </c>
      <c r="K310" s="31">
        <v>557</v>
      </c>
      <c r="L310" s="31">
        <v>547.04999999999995</v>
      </c>
      <c r="M310" s="31">
        <v>16.561990000000002</v>
      </c>
      <c r="N310" s="1"/>
      <c r="O310" s="1"/>
    </row>
    <row r="311" spans="1:15" ht="12.75" customHeight="1">
      <c r="A311" s="31">
        <v>301</v>
      </c>
      <c r="B311" s="31" t="s">
        <v>154</v>
      </c>
      <c r="C311" s="31">
        <v>7453.45</v>
      </c>
      <c r="D311" s="40">
        <v>7487.6500000000005</v>
      </c>
      <c r="E311" s="40">
        <v>7407.8000000000011</v>
      </c>
      <c r="F311" s="40">
        <v>7362.1500000000005</v>
      </c>
      <c r="G311" s="40">
        <v>7282.3000000000011</v>
      </c>
      <c r="H311" s="40">
        <v>7533.3000000000011</v>
      </c>
      <c r="I311" s="40">
        <v>7613.1500000000015</v>
      </c>
      <c r="J311" s="40">
        <v>7658.8000000000011</v>
      </c>
      <c r="K311" s="31">
        <v>7567.5</v>
      </c>
      <c r="L311" s="31">
        <v>7442</v>
      </c>
      <c r="M311" s="31">
        <v>4.86991</v>
      </c>
      <c r="N311" s="1"/>
      <c r="O311" s="1"/>
    </row>
    <row r="312" spans="1:15" ht="12.75" customHeight="1">
      <c r="A312" s="31">
        <v>302</v>
      </c>
      <c r="B312" s="31" t="s">
        <v>869</v>
      </c>
      <c r="C312" s="31">
        <v>2816.55</v>
      </c>
      <c r="D312" s="40">
        <v>2826.3833333333332</v>
      </c>
      <c r="E312" s="40">
        <v>2782.7666666666664</v>
      </c>
      <c r="F312" s="40">
        <v>2748.9833333333331</v>
      </c>
      <c r="G312" s="40">
        <v>2705.3666666666663</v>
      </c>
      <c r="H312" s="40">
        <v>2860.1666666666665</v>
      </c>
      <c r="I312" s="40">
        <v>2903.7833333333333</v>
      </c>
      <c r="J312" s="40">
        <v>2937.5666666666666</v>
      </c>
      <c r="K312" s="31">
        <v>2870</v>
      </c>
      <c r="L312" s="31">
        <v>2792.6</v>
      </c>
      <c r="M312" s="31">
        <v>0.37335000000000002</v>
      </c>
      <c r="N312" s="1"/>
      <c r="O312" s="1"/>
    </row>
    <row r="313" spans="1:15" ht="12.75" customHeight="1">
      <c r="A313" s="31">
        <v>303</v>
      </c>
      <c r="B313" s="31" t="s">
        <v>452</v>
      </c>
      <c r="C313" s="31">
        <v>336.75</v>
      </c>
      <c r="D313" s="40">
        <v>337.28333333333336</v>
      </c>
      <c r="E313" s="40">
        <v>331.56666666666672</v>
      </c>
      <c r="F313" s="40">
        <v>326.38333333333338</v>
      </c>
      <c r="G313" s="40">
        <v>320.66666666666674</v>
      </c>
      <c r="H313" s="40">
        <v>342.4666666666667</v>
      </c>
      <c r="I313" s="40">
        <v>348.18333333333328</v>
      </c>
      <c r="J313" s="40">
        <v>353.36666666666667</v>
      </c>
      <c r="K313" s="31">
        <v>343</v>
      </c>
      <c r="L313" s="31">
        <v>332.1</v>
      </c>
      <c r="M313" s="31">
        <v>3.9852799999999999</v>
      </c>
      <c r="N313" s="1"/>
      <c r="O313" s="1"/>
    </row>
    <row r="314" spans="1:15" ht="12.75" customHeight="1">
      <c r="A314" s="31">
        <v>304</v>
      </c>
      <c r="B314" s="31" t="s">
        <v>453</v>
      </c>
      <c r="C314" s="31">
        <v>305.75</v>
      </c>
      <c r="D314" s="40">
        <v>309.73333333333335</v>
      </c>
      <c r="E314" s="40">
        <v>300.86666666666667</v>
      </c>
      <c r="F314" s="40">
        <v>295.98333333333335</v>
      </c>
      <c r="G314" s="40">
        <v>287.11666666666667</v>
      </c>
      <c r="H314" s="40">
        <v>314.61666666666667</v>
      </c>
      <c r="I314" s="40">
        <v>323.48333333333335</v>
      </c>
      <c r="J314" s="40">
        <v>328.36666666666667</v>
      </c>
      <c r="K314" s="31">
        <v>318.60000000000002</v>
      </c>
      <c r="L314" s="31">
        <v>304.85000000000002</v>
      </c>
      <c r="M314" s="31">
        <v>19.443300000000001</v>
      </c>
      <c r="N314" s="1"/>
      <c r="O314" s="1"/>
    </row>
    <row r="315" spans="1:15" ht="12.75" customHeight="1">
      <c r="A315" s="31">
        <v>305</v>
      </c>
      <c r="B315" s="31" t="s">
        <v>155</v>
      </c>
      <c r="C315" s="31">
        <v>950.9</v>
      </c>
      <c r="D315" s="40">
        <v>956.55000000000007</v>
      </c>
      <c r="E315" s="40">
        <v>938.10000000000014</v>
      </c>
      <c r="F315" s="40">
        <v>925.30000000000007</v>
      </c>
      <c r="G315" s="40">
        <v>906.85000000000014</v>
      </c>
      <c r="H315" s="40">
        <v>969.35000000000014</v>
      </c>
      <c r="I315" s="40">
        <v>987.80000000000018</v>
      </c>
      <c r="J315" s="40">
        <v>1000.6000000000001</v>
      </c>
      <c r="K315" s="31">
        <v>975</v>
      </c>
      <c r="L315" s="31">
        <v>943.75</v>
      </c>
      <c r="M315" s="31">
        <v>18.984829999999999</v>
      </c>
      <c r="N315" s="1"/>
      <c r="O315" s="1"/>
    </row>
    <row r="316" spans="1:15" ht="12.75" customHeight="1">
      <c r="A316" s="31">
        <v>306</v>
      </c>
      <c r="B316" s="31" t="s">
        <v>458</v>
      </c>
      <c r="C316" s="31">
        <v>1952.8</v>
      </c>
      <c r="D316" s="40">
        <v>1940.45</v>
      </c>
      <c r="E316" s="40">
        <v>1915.3500000000001</v>
      </c>
      <c r="F316" s="40">
        <v>1877.9</v>
      </c>
      <c r="G316" s="40">
        <v>1852.8000000000002</v>
      </c>
      <c r="H316" s="40">
        <v>1977.9</v>
      </c>
      <c r="I316" s="40">
        <v>2003</v>
      </c>
      <c r="J316" s="40">
        <v>2040.45</v>
      </c>
      <c r="K316" s="31">
        <v>1965.55</v>
      </c>
      <c r="L316" s="31">
        <v>1903</v>
      </c>
      <c r="M316" s="31">
        <v>4.3722599999999998</v>
      </c>
      <c r="N316" s="1"/>
      <c r="O316" s="1"/>
    </row>
    <row r="317" spans="1:15" ht="12.75" customHeight="1">
      <c r="A317" s="31">
        <v>307</v>
      </c>
      <c r="B317" s="31" t="s">
        <v>156</v>
      </c>
      <c r="C317" s="31">
        <v>3071.95</v>
      </c>
      <c r="D317" s="40">
        <v>3059.0666666666671</v>
      </c>
      <c r="E317" s="40">
        <v>3016.0833333333339</v>
      </c>
      <c r="F317" s="40">
        <v>2960.2166666666667</v>
      </c>
      <c r="G317" s="40">
        <v>2917.2333333333336</v>
      </c>
      <c r="H317" s="40">
        <v>3114.9333333333343</v>
      </c>
      <c r="I317" s="40">
        <v>3157.916666666667</v>
      </c>
      <c r="J317" s="40">
        <v>3213.7833333333347</v>
      </c>
      <c r="K317" s="31">
        <v>3102.05</v>
      </c>
      <c r="L317" s="31">
        <v>3003.2</v>
      </c>
      <c r="M317" s="31">
        <v>4.8013399999999997</v>
      </c>
      <c r="N317" s="1"/>
      <c r="O317" s="1"/>
    </row>
    <row r="318" spans="1:15" ht="12.75" customHeight="1">
      <c r="A318" s="31">
        <v>308</v>
      </c>
      <c r="B318" s="31" t="s">
        <v>157</v>
      </c>
      <c r="C318" s="31">
        <v>964.65</v>
      </c>
      <c r="D318" s="40">
        <v>975.11666666666667</v>
      </c>
      <c r="E318" s="40">
        <v>951.83333333333337</v>
      </c>
      <c r="F318" s="40">
        <v>939.01666666666665</v>
      </c>
      <c r="G318" s="40">
        <v>915.73333333333335</v>
      </c>
      <c r="H318" s="40">
        <v>987.93333333333339</v>
      </c>
      <c r="I318" s="40">
        <v>1011.2166666666667</v>
      </c>
      <c r="J318" s="40">
        <v>1024.0333333333333</v>
      </c>
      <c r="K318" s="31">
        <v>998.4</v>
      </c>
      <c r="L318" s="31">
        <v>962.3</v>
      </c>
      <c r="M318" s="31">
        <v>4.9063299999999996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1005.55</v>
      </c>
      <c r="D319" s="40">
        <v>1010.5500000000001</v>
      </c>
      <c r="E319" s="40">
        <v>997.60000000000014</v>
      </c>
      <c r="F319" s="40">
        <v>989.65000000000009</v>
      </c>
      <c r="G319" s="40">
        <v>976.70000000000016</v>
      </c>
      <c r="H319" s="40">
        <v>1018.5000000000001</v>
      </c>
      <c r="I319" s="40">
        <v>1031.4500000000003</v>
      </c>
      <c r="J319" s="40">
        <v>1039.4000000000001</v>
      </c>
      <c r="K319" s="31">
        <v>1023.5</v>
      </c>
      <c r="L319" s="31">
        <v>1002.6</v>
      </c>
      <c r="M319" s="31">
        <v>3.5057499999999999</v>
      </c>
      <c r="N319" s="1"/>
      <c r="O319" s="1"/>
    </row>
    <row r="320" spans="1:15" ht="12.75" customHeight="1">
      <c r="A320" s="31">
        <v>310</v>
      </c>
      <c r="B320" s="31" t="s">
        <v>449</v>
      </c>
      <c r="C320" s="31">
        <v>263.35000000000002</v>
      </c>
      <c r="D320" s="40">
        <v>260.9666666666667</v>
      </c>
      <c r="E320" s="40">
        <v>254.43333333333339</v>
      </c>
      <c r="F320" s="40">
        <v>245.51666666666671</v>
      </c>
      <c r="G320" s="40">
        <v>238.98333333333341</v>
      </c>
      <c r="H320" s="40">
        <v>269.88333333333338</v>
      </c>
      <c r="I320" s="40">
        <v>276.41666666666669</v>
      </c>
      <c r="J320" s="40">
        <v>285.33333333333337</v>
      </c>
      <c r="K320" s="31">
        <v>267.5</v>
      </c>
      <c r="L320" s="31">
        <v>252.05</v>
      </c>
      <c r="M320" s="31">
        <v>10.4895</v>
      </c>
      <c r="N320" s="1"/>
      <c r="O320" s="1"/>
    </row>
    <row r="321" spans="1:15" ht="12.75" customHeight="1">
      <c r="A321" s="31">
        <v>311</v>
      </c>
      <c r="B321" s="31" t="s">
        <v>456</v>
      </c>
      <c r="C321" s="31">
        <v>198.3</v>
      </c>
      <c r="D321" s="40">
        <v>196.78333333333333</v>
      </c>
      <c r="E321" s="40">
        <v>193.61666666666667</v>
      </c>
      <c r="F321" s="40">
        <v>188.93333333333334</v>
      </c>
      <c r="G321" s="40">
        <v>185.76666666666668</v>
      </c>
      <c r="H321" s="40">
        <v>201.46666666666667</v>
      </c>
      <c r="I321" s="40">
        <v>204.63333333333335</v>
      </c>
      <c r="J321" s="40">
        <v>209.31666666666666</v>
      </c>
      <c r="K321" s="31">
        <v>199.95</v>
      </c>
      <c r="L321" s="31">
        <v>192.1</v>
      </c>
      <c r="M321" s="31">
        <v>5.7578500000000004</v>
      </c>
      <c r="N321" s="1"/>
      <c r="O321" s="1"/>
    </row>
    <row r="322" spans="1:15" ht="12.75" customHeight="1">
      <c r="A322" s="31">
        <v>312</v>
      </c>
      <c r="B322" s="31" t="s">
        <v>454</v>
      </c>
      <c r="C322" s="31">
        <v>165.85</v>
      </c>
      <c r="D322" s="40">
        <v>167.88333333333333</v>
      </c>
      <c r="E322" s="40">
        <v>162.96666666666664</v>
      </c>
      <c r="F322" s="40">
        <v>160.08333333333331</v>
      </c>
      <c r="G322" s="40">
        <v>155.16666666666663</v>
      </c>
      <c r="H322" s="40">
        <v>170.76666666666665</v>
      </c>
      <c r="I322" s="40">
        <v>175.68333333333334</v>
      </c>
      <c r="J322" s="40">
        <v>178.56666666666666</v>
      </c>
      <c r="K322" s="31">
        <v>172.8</v>
      </c>
      <c r="L322" s="31">
        <v>165</v>
      </c>
      <c r="M322" s="31">
        <v>3.4238599999999999</v>
      </c>
      <c r="N322" s="1"/>
      <c r="O322" s="1"/>
    </row>
    <row r="323" spans="1:15" ht="12.75" customHeight="1">
      <c r="A323" s="31">
        <v>313</v>
      </c>
      <c r="B323" s="31" t="s">
        <v>455</v>
      </c>
      <c r="C323" s="31">
        <v>862.15</v>
      </c>
      <c r="D323" s="40">
        <v>860.41666666666663</v>
      </c>
      <c r="E323" s="40">
        <v>841.43333333333328</v>
      </c>
      <c r="F323" s="40">
        <v>820.7166666666667</v>
      </c>
      <c r="G323" s="40">
        <v>801.73333333333335</v>
      </c>
      <c r="H323" s="40">
        <v>881.13333333333321</v>
      </c>
      <c r="I323" s="40">
        <v>900.11666666666656</v>
      </c>
      <c r="J323" s="40">
        <v>920.83333333333314</v>
      </c>
      <c r="K323" s="31">
        <v>879.4</v>
      </c>
      <c r="L323" s="31">
        <v>839.7</v>
      </c>
      <c r="M323" s="31">
        <v>3.4706999999999999</v>
      </c>
      <c r="N323" s="1"/>
      <c r="O323" s="1"/>
    </row>
    <row r="324" spans="1:15" ht="12.75" customHeight="1">
      <c r="A324" s="31">
        <v>314</v>
      </c>
      <c r="B324" s="31" t="s">
        <v>159</v>
      </c>
      <c r="C324" s="31">
        <v>4888.05</v>
      </c>
      <c r="D324" s="40">
        <v>4844.1333333333332</v>
      </c>
      <c r="E324" s="40">
        <v>4764.2666666666664</v>
      </c>
      <c r="F324" s="40">
        <v>4640.4833333333336</v>
      </c>
      <c r="G324" s="40">
        <v>4560.6166666666668</v>
      </c>
      <c r="H324" s="40">
        <v>4967.9166666666661</v>
      </c>
      <c r="I324" s="40">
        <v>5047.7833333333328</v>
      </c>
      <c r="J324" s="40">
        <v>5171.5666666666657</v>
      </c>
      <c r="K324" s="31">
        <v>4924</v>
      </c>
      <c r="L324" s="31">
        <v>4720.3500000000004</v>
      </c>
      <c r="M324" s="31">
        <v>7.7539699999999998</v>
      </c>
      <c r="N324" s="1"/>
      <c r="O324" s="1"/>
    </row>
    <row r="325" spans="1:15" ht="12.75" customHeight="1">
      <c r="A325" s="31">
        <v>315</v>
      </c>
      <c r="B325" s="31" t="s">
        <v>446</v>
      </c>
      <c r="C325" s="31">
        <v>42.65</v>
      </c>
      <c r="D325" s="40">
        <v>42.783333333333331</v>
      </c>
      <c r="E325" s="40">
        <v>42.36666666666666</v>
      </c>
      <c r="F325" s="40">
        <v>42.083333333333329</v>
      </c>
      <c r="G325" s="40">
        <v>41.666666666666657</v>
      </c>
      <c r="H325" s="40">
        <v>43.066666666666663</v>
      </c>
      <c r="I325" s="40">
        <v>43.483333333333334</v>
      </c>
      <c r="J325" s="40">
        <v>43.766666666666666</v>
      </c>
      <c r="K325" s="31">
        <v>43.2</v>
      </c>
      <c r="L325" s="31">
        <v>42.5</v>
      </c>
      <c r="M325" s="31">
        <v>6.5944799999999999</v>
      </c>
      <c r="N325" s="1"/>
      <c r="O325" s="1"/>
    </row>
    <row r="326" spans="1:15" ht="12.75" customHeight="1">
      <c r="A326" s="31">
        <v>316</v>
      </c>
      <c r="B326" s="31" t="s">
        <v>447</v>
      </c>
      <c r="C326" s="31">
        <v>176.3</v>
      </c>
      <c r="D326" s="40">
        <v>177.13333333333335</v>
      </c>
      <c r="E326" s="40">
        <v>174.4666666666667</v>
      </c>
      <c r="F326" s="40">
        <v>172.63333333333335</v>
      </c>
      <c r="G326" s="40">
        <v>169.9666666666667</v>
      </c>
      <c r="H326" s="40">
        <v>178.9666666666667</v>
      </c>
      <c r="I326" s="40">
        <v>181.63333333333338</v>
      </c>
      <c r="J326" s="40">
        <v>183.4666666666667</v>
      </c>
      <c r="K326" s="31">
        <v>179.8</v>
      </c>
      <c r="L326" s="31">
        <v>175.3</v>
      </c>
      <c r="M326" s="31">
        <v>27.295249999999999</v>
      </c>
      <c r="N326" s="1"/>
      <c r="O326" s="1"/>
    </row>
    <row r="327" spans="1:15" ht="12.75" customHeight="1">
      <c r="A327" s="31">
        <v>317</v>
      </c>
      <c r="B327" s="31" t="s">
        <v>457</v>
      </c>
      <c r="C327" s="31">
        <v>945.75</v>
      </c>
      <c r="D327" s="40">
        <v>948.9666666666667</v>
      </c>
      <c r="E327" s="40">
        <v>929.48333333333335</v>
      </c>
      <c r="F327" s="40">
        <v>913.2166666666667</v>
      </c>
      <c r="G327" s="40">
        <v>893.73333333333335</v>
      </c>
      <c r="H327" s="40">
        <v>965.23333333333335</v>
      </c>
      <c r="I327" s="40">
        <v>984.7166666666667</v>
      </c>
      <c r="J327" s="40">
        <v>1000.9833333333333</v>
      </c>
      <c r="K327" s="31">
        <v>968.45</v>
      </c>
      <c r="L327" s="31">
        <v>932.7</v>
      </c>
      <c r="M327" s="31">
        <v>2.2811499999999998</v>
      </c>
      <c r="N327" s="1"/>
      <c r="O327" s="1"/>
    </row>
    <row r="328" spans="1:15" ht="12.75" customHeight="1">
      <c r="A328" s="31">
        <v>318</v>
      </c>
      <c r="B328" s="31" t="s">
        <v>161</v>
      </c>
      <c r="C328" s="31">
        <v>3348.25</v>
      </c>
      <c r="D328" s="40">
        <v>3340.4666666666667</v>
      </c>
      <c r="E328" s="40">
        <v>3301.5333333333333</v>
      </c>
      <c r="F328" s="40">
        <v>3254.8166666666666</v>
      </c>
      <c r="G328" s="40">
        <v>3215.8833333333332</v>
      </c>
      <c r="H328" s="40">
        <v>3387.1833333333334</v>
      </c>
      <c r="I328" s="40">
        <v>3426.1166666666668</v>
      </c>
      <c r="J328" s="40">
        <v>3472.8333333333335</v>
      </c>
      <c r="K328" s="31">
        <v>3379.4</v>
      </c>
      <c r="L328" s="31">
        <v>3293.75</v>
      </c>
      <c r="M328" s="31">
        <v>3.5709</v>
      </c>
      <c r="N328" s="1"/>
      <c r="O328" s="1"/>
    </row>
    <row r="329" spans="1:15" ht="12.75" customHeight="1">
      <c r="A329" s="31">
        <v>319</v>
      </c>
      <c r="B329" s="31" t="s">
        <v>162</v>
      </c>
      <c r="C329" s="31">
        <v>77210.899999999994</v>
      </c>
      <c r="D329" s="40">
        <v>77503.583333333328</v>
      </c>
      <c r="E329" s="40">
        <v>76607.316666666651</v>
      </c>
      <c r="F329" s="40">
        <v>76003.733333333323</v>
      </c>
      <c r="G329" s="40">
        <v>75107.466666666645</v>
      </c>
      <c r="H329" s="40">
        <v>78107.166666666657</v>
      </c>
      <c r="I329" s="40">
        <v>79003.433333333349</v>
      </c>
      <c r="J329" s="40">
        <v>79607.016666666663</v>
      </c>
      <c r="K329" s="31">
        <v>78399.850000000006</v>
      </c>
      <c r="L329" s="31">
        <v>76900</v>
      </c>
      <c r="M329" s="31">
        <v>0.12756999999999999</v>
      </c>
      <c r="N329" s="1"/>
      <c r="O329" s="1"/>
    </row>
    <row r="330" spans="1:15" ht="12.75" customHeight="1">
      <c r="A330" s="31">
        <v>320</v>
      </c>
      <c r="B330" s="31" t="s">
        <v>451</v>
      </c>
      <c r="C330" s="31">
        <v>49.45</v>
      </c>
      <c r="D330" s="40">
        <v>49.616666666666674</v>
      </c>
      <c r="E330" s="40">
        <v>49.033333333333346</v>
      </c>
      <c r="F330" s="40">
        <v>48.616666666666674</v>
      </c>
      <c r="G330" s="40">
        <v>48.033333333333346</v>
      </c>
      <c r="H330" s="40">
        <v>50.033333333333346</v>
      </c>
      <c r="I330" s="40">
        <v>50.616666666666674</v>
      </c>
      <c r="J330" s="40">
        <v>51.033333333333346</v>
      </c>
      <c r="K330" s="31">
        <v>50.2</v>
      </c>
      <c r="L330" s="31">
        <v>49.2</v>
      </c>
      <c r="M330" s="31">
        <v>6.0169600000000001</v>
      </c>
      <c r="N330" s="1"/>
      <c r="O330" s="1"/>
    </row>
    <row r="331" spans="1:15" ht="12.75" customHeight="1">
      <c r="A331" s="31">
        <v>321</v>
      </c>
      <c r="B331" s="31" t="s">
        <v>163</v>
      </c>
      <c r="C331" s="31">
        <v>1686.45</v>
      </c>
      <c r="D331" s="40">
        <v>1680.5833333333333</v>
      </c>
      <c r="E331" s="40">
        <v>1654.3666666666666</v>
      </c>
      <c r="F331" s="40">
        <v>1622.2833333333333</v>
      </c>
      <c r="G331" s="40">
        <v>1596.0666666666666</v>
      </c>
      <c r="H331" s="40">
        <v>1712.6666666666665</v>
      </c>
      <c r="I331" s="40">
        <v>1738.8833333333332</v>
      </c>
      <c r="J331" s="40">
        <v>1770.9666666666665</v>
      </c>
      <c r="K331" s="31">
        <v>1706.8</v>
      </c>
      <c r="L331" s="31">
        <v>1648.5</v>
      </c>
      <c r="M331" s="31">
        <v>21.204920000000001</v>
      </c>
      <c r="N331" s="1"/>
      <c r="O331" s="1"/>
    </row>
    <row r="332" spans="1:15" ht="12.75" customHeight="1">
      <c r="A332" s="31">
        <v>322</v>
      </c>
      <c r="B332" s="31" t="s">
        <v>164</v>
      </c>
      <c r="C332" s="31">
        <v>420.7</v>
      </c>
      <c r="D332" s="40">
        <v>422.41666666666669</v>
      </c>
      <c r="E332" s="40">
        <v>416.38333333333338</v>
      </c>
      <c r="F332" s="40">
        <v>412.06666666666672</v>
      </c>
      <c r="G332" s="40">
        <v>406.03333333333342</v>
      </c>
      <c r="H332" s="40">
        <v>426.73333333333335</v>
      </c>
      <c r="I332" s="40">
        <v>432.76666666666665</v>
      </c>
      <c r="J332" s="40">
        <v>437.08333333333331</v>
      </c>
      <c r="K332" s="31">
        <v>428.45</v>
      </c>
      <c r="L332" s="31">
        <v>418.1</v>
      </c>
      <c r="M332" s="31">
        <v>3.3279200000000002</v>
      </c>
      <c r="N332" s="1"/>
      <c r="O332" s="1"/>
    </row>
    <row r="333" spans="1:15" ht="12.75" customHeight="1">
      <c r="A333" s="31">
        <v>323</v>
      </c>
      <c r="B333" s="31" t="s">
        <v>269</v>
      </c>
      <c r="C333" s="31">
        <v>824.15</v>
      </c>
      <c r="D333" s="40">
        <v>826.81666666666661</v>
      </c>
      <c r="E333" s="40">
        <v>789.63333333333321</v>
      </c>
      <c r="F333" s="40">
        <v>755.11666666666656</v>
      </c>
      <c r="G333" s="40">
        <v>717.93333333333317</v>
      </c>
      <c r="H333" s="40">
        <v>861.33333333333326</v>
      </c>
      <c r="I333" s="40">
        <v>898.51666666666665</v>
      </c>
      <c r="J333" s="40">
        <v>933.0333333333333</v>
      </c>
      <c r="K333" s="31">
        <v>864</v>
      </c>
      <c r="L333" s="31">
        <v>792.3</v>
      </c>
      <c r="M333" s="31">
        <v>9.8524200000000004</v>
      </c>
      <c r="N333" s="1"/>
      <c r="O333" s="1"/>
    </row>
    <row r="334" spans="1:15" ht="12.75" customHeight="1">
      <c r="A334" s="31">
        <v>324</v>
      </c>
      <c r="B334" s="31" t="s">
        <v>165</v>
      </c>
      <c r="C334" s="31">
        <v>99.3</v>
      </c>
      <c r="D334" s="40">
        <v>99.466666666666654</v>
      </c>
      <c r="E334" s="40">
        <v>98.183333333333309</v>
      </c>
      <c r="F334" s="40">
        <v>97.066666666666649</v>
      </c>
      <c r="G334" s="40">
        <v>95.783333333333303</v>
      </c>
      <c r="H334" s="40">
        <v>100.58333333333331</v>
      </c>
      <c r="I334" s="40">
        <v>101.86666666666665</v>
      </c>
      <c r="J334" s="40">
        <v>102.98333333333332</v>
      </c>
      <c r="K334" s="31">
        <v>100.75</v>
      </c>
      <c r="L334" s="31">
        <v>98.35</v>
      </c>
      <c r="M334" s="31">
        <v>220.68618000000001</v>
      </c>
      <c r="N334" s="1"/>
      <c r="O334" s="1"/>
    </row>
    <row r="335" spans="1:15" ht="12.75" customHeight="1">
      <c r="A335" s="31">
        <v>325</v>
      </c>
      <c r="B335" s="31" t="s">
        <v>166</v>
      </c>
      <c r="C335" s="31">
        <v>6147.6</v>
      </c>
      <c r="D335" s="40">
        <v>6116.5333333333328</v>
      </c>
      <c r="E335" s="40">
        <v>6063.0666666666657</v>
      </c>
      <c r="F335" s="40">
        <v>5978.5333333333328</v>
      </c>
      <c r="G335" s="40">
        <v>5925.0666666666657</v>
      </c>
      <c r="H335" s="40">
        <v>6201.0666666666657</v>
      </c>
      <c r="I335" s="40">
        <v>6254.5333333333328</v>
      </c>
      <c r="J335" s="40">
        <v>6339.0666666666657</v>
      </c>
      <c r="K335" s="31">
        <v>6170</v>
      </c>
      <c r="L335" s="31">
        <v>6032</v>
      </c>
      <c r="M335" s="31">
        <v>1.43814</v>
      </c>
      <c r="N335" s="1"/>
      <c r="O335" s="1"/>
    </row>
    <row r="336" spans="1:15" ht="12.75" customHeight="1">
      <c r="A336" s="31">
        <v>326</v>
      </c>
      <c r="B336" s="31" t="s">
        <v>167</v>
      </c>
      <c r="C336" s="31">
        <v>3596.4</v>
      </c>
      <c r="D336" s="40">
        <v>3598.7999999999997</v>
      </c>
      <c r="E336" s="40">
        <v>3547.5999999999995</v>
      </c>
      <c r="F336" s="40">
        <v>3498.7999999999997</v>
      </c>
      <c r="G336" s="40">
        <v>3447.5999999999995</v>
      </c>
      <c r="H336" s="40">
        <v>3647.5999999999995</v>
      </c>
      <c r="I336" s="40">
        <v>3698.7999999999993</v>
      </c>
      <c r="J336" s="40">
        <v>3747.5999999999995</v>
      </c>
      <c r="K336" s="31">
        <v>3650</v>
      </c>
      <c r="L336" s="31">
        <v>3550</v>
      </c>
      <c r="M336" s="31">
        <v>7.9591900000000004</v>
      </c>
      <c r="N336" s="1"/>
      <c r="O336" s="1"/>
    </row>
    <row r="337" spans="1:15" ht="12.75" customHeight="1">
      <c r="A337" s="31">
        <v>327</v>
      </c>
      <c r="B337" s="31" t="s">
        <v>870</v>
      </c>
      <c r="C337" s="31">
        <v>2273.65</v>
      </c>
      <c r="D337" s="40">
        <v>2282.4833333333331</v>
      </c>
      <c r="E337" s="40">
        <v>2249.9666666666662</v>
      </c>
      <c r="F337" s="40">
        <v>2226.2833333333333</v>
      </c>
      <c r="G337" s="40">
        <v>2193.7666666666664</v>
      </c>
      <c r="H337" s="40">
        <v>2306.1666666666661</v>
      </c>
      <c r="I337" s="40">
        <v>2338.6833333333334</v>
      </c>
      <c r="J337" s="40">
        <v>2362.3666666666659</v>
      </c>
      <c r="K337" s="31">
        <v>2315</v>
      </c>
      <c r="L337" s="31">
        <v>2258.8000000000002</v>
      </c>
      <c r="M337" s="31">
        <v>0.38606000000000001</v>
      </c>
      <c r="N337" s="1"/>
      <c r="O337" s="1"/>
    </row>
    <row r="338" spans="1:15" ht="12.75" customHeight="1">
      <c r="A338" s="31">
        <v>328</v>
      </c>
      <c r="B338" s="31" t="s">
        <v>459</v>
      </c>
      <c r="C338" s="31">
        <v>46.9</v>
      </c>
      <c r="D338" s="40">
        <v>47.216666666666661</v>
      </c>
      <c r="E338" s="40">
        <v>46.383333333333326</v>
      </c>
      <c r="F338" s="40">
        <v>45.866666666666667</v>
      </c>
      <c r="G338" s="40">
        <v>45.033333333333331</v>
      </c>
      <c r="H338" s="40">
        <v>47.73333333333332</v>
      </c>
      <c r="I338" s="40">
        <v>48.566666666666649</v>
      </c>
      <c r="J338" s="40">
        <v>49.083333333333314</v>
      </c>
      <c r="K338" s="31">
        <v>48.05</v>
      </c>
      <c r="L338" s="31">
        <v>46.7</v>
      </c>
      <c r="M338" s="31">
        <v>30.75536</v>
      </c>
      <c r="N338" s="1"/>
      <c r="O338" s="1"/>
    </row>
    <row r="339" spans="1:15" ht="12.75" customHeight="1">
      <c r="A339" s="31">
        <v>329</v>
      </c>
      <c r="B339" s="31" t="s">
        <v>460</v>
      </c>
      <c r="C339" s="31">
        <v>79</v>
      </c>
      <c r="D339" s="40">
        <v>79.516666666666666</v>
      </c>
      <c r="E339" s="40">
        <v>78.083333333333329</v>
      </c>
      <c r="F339" s="40">
        <v>77.166666666666657</v>
      </c>
      <c r="G339" s="40">
        <v>75.73333333333332</v>
      </c>
      <c r="H339" s="40">
        <v>80.433333333333337</v>
      </c>
      <c r="I339" s="40">
        <v>81.866666666666674</v>
      </c>
      <c r="J339" s="40">
        <v>82.783333333333346</v>
      </c>
      <c r="K339" s="31">
        <v>80.95</v>
      </c>
      <c r="L339" s="31">
        <v>78.599999999999994</v>
      </c>
      <c r="M339" s="31">
        <v>36.89143</v>
      </c>
      <c r="N339" s="1"/>
      <c r="O339" s="1"/>
    </row>
    <row r="340" spans="1:15" ht="12.75" customHeight="1">
      <c r="A340" s="31">
        <v>330</v>
      </c>
      <c r="B340" s="31" t="s">
        <v>461</v>
      </c>
      <c r="C340" s="31">
        <v>636.4</v>
      </c>
      <c r="D340" s="40">
        <v>634.63333333333333</v>
      </c>
      <c r="E340" s="40">
        <v>627.26666666666665</v>
      </c>
      <c r="F340" s="40">
        <v>618.13333333333333</v>
      </c>
      <c r="G340" s="40">
        <v>610.76666666666665</v>
      </c>
      <c r="H340" s="40">
        <v>643.76666666666665</v>
      </c>
      <c r="I340" s="40">
        <v>651.13333333333321</v>
      </c>
      <c r="J340" s="40">
        <v>660.26666666666665</v>
      </c>
      <c r="K340" s="31">
        <v>642</v>
      </c>
      <c r="L340" s="31">
        <v>625.5</v>
      </c>
      <c r="M340" s="31">
        <v>0.29874000000000001</v>
      </c>
      <c r="N340" s="1"/>
      <c r="O340" s="1"/>
    </row>
    <row r="341" spans="1:15" ht="12.75" customHeight="1">
      <c r="A341" s="31">
        <v>331</v>
      </c>
      <c r="B341" s="31" t="s">
        <v>168</v>
      </c>
      <c r="C341" s="31">
        <v>18854</v>
      </c>
      <c r="D341" s="40">
        <v>18824.683333333334</v>
      </c>
      <c r="E341" s="40">
        <v>18699.366666666669</v>
      </c>
      <c r="F341" s="40">
        <v>18544.733333333334</v>
      </c>
      <c r="G341" s="40">
        <v>18419.416666666668</v>
      </c>
      <c r="H341" s="40">
        <v>18979.316666666669</v>
      </c>
      <c r="I341" s="40">
        <v>19104.633333333335</v>
      </c>
      <c r="J341" s="40">
        <v>19259.26666666667</v>
      </c>
      <c r="K341" s="31">
        <v>18950</v>
      </c>
      <c r="L341" s="31">
        <v>18670.05</v>
      </c>
      <c r="M341" s="31">
        <v>0.41955999999999999</v>
      </c>
      <c r="N341" s="1"/>
      <c r="O341" s="1"/>
    </row>
    <row r="342" spans="1:15" ht="12.75" customHeight="1">
      <c r="A342" s="31">
        <v>332</v>
      </c>
      <c r="B342" s="31" t="s">
        <v>467</v>
      </c>
      <c r="C342" s="31">
        <v>87.25</v>
      </c>
      <c r="D342" s="40">
        <v>87.983333333333334</v>
      </c>
      <c r="E342" s="40">
        <v>85.266666666666666</v>
      </c>
      <c r="F342" s="40">
        <v>83.283333333333331</v>
      </c>
      <c r="G342" s="40">
        <v>80.566666666666663</v>
      </c>
      <c r="H342" s="40">
        <v>89.966666666666669</v>
      </c>
      <c r="I342" s="40">
        <v>92.683333333333337</v>
      </c>
      <c r="J342" s="40">
        <v>94.666666666666671</v>
      </c>
      <c r="K342" s="31">
        <v>90.7</v>
      </c>
      <c r="L342" s="31">
        <v>86</v>
      </c>
      <c r="M342" s="31">
        <v>16.079840000000001</v>
      </c>
      <c r="N342" s="1"/>
      <c r="O342" s="1"/>
    </row>
    <row r="343" spans="1:15" ht="12.75" customHeight="1">
      <c r="A343" s="31">
        <v>333</v>
      </c>
      <c r="B343" s="31" t="s">
        <v>466</v>
      </c>
      <c r="C343" s="31">
        <v>55.7</v>
      </c>
      <c r="D343" s="40">
        <v>55.783333333333331</v>
      </c>
      <c r="E343" s="40">
        <v>54.916666666666664</v>
      </c>
      <c r="F343" s="40">
        <v>54.133333333333333</v>
      </c>
      <c r="G343" s="40">
        <v>53.266666666666666</v>
      </c>
      <c r="H343" s="40">
        <v>56.566666666666663</v>
      </c>
      <c r="I343" s="40">
        <v>57.433333333333337</v>
      </c>
      <c r="J343" s="40">
        <v>58.216666666666661</v>
      </c>
      <c r="K343" s="31">
        <v>56.65</v>
      </c>
      <c r="L343" s="31">
        <v>55</v>
      </c>
      <c r="M343" s="31">
        <v>2.0834700000000002</v>
      </c>
      <c r="N343" s="1"/>
      <c r="O343" s="1"/>
    </row>
    <row r="344" spans="1:15" ht="12.75" customHeight="1">
      <c r="A344" s="31">
        <v>334</v>
      </c>
      <c r="B344" s="31" t="s">
        <v>465</v>
      </c>
      <c r="C344" s="31">
        <v>571.45000000000005</v>
      </c>
      <c r="D344" s="40">
        <v>585.5333333333333</v>
      </c>
      <c r="E344" s="40">
        <v>547.91666666666663</v>
      </c>
      <c r="F344" s="40">
        <v>524.38333333333333</v>
      </c>
      <c r="G344" s="40">
        <v>486.76666666666665</v>
      </c>
      <c r="H344" s="40">
        <v>609.06666666666661</v>
      </c>
      <c r="I344" s="40">
        <v>646.68333333333339</v>
      </c>
      <c r="J344" s="40">
        <v>670.21666666666658</v>
      </c>
      <c r="K344" s="31">
        <v>623.15</v>
      </c>
      <c r="L344" s="31">
        <v>562</v>
      </c>
      <c r="M344" s="31">
        <v>59.699190000000002</v>
      </c>
      <c r="N344" s="1"/>
      <c r="O344" s="1"/>
    </row>
    <row r="345" spans="1:15" ht="12.75" customHeight="1">
      <c r="A345" s="31">
        <v>335</v>
      </c>
      <c r="B345" s="31" t="s">
        <v>462</v>
      </c>
      <c r="C345" s="31">
        <v>32.049999999999997</v>
      </c>
      <c r="D345" s="40">
        <v>32.066666666666663</v>
      </c>
      <c r="E345" s="40">
        <v>31.733333333333327</v>
      </c>
      <c r="F345" s="40">
        <v>31.416666666666664</v>
      </c>
      <c r="G345" s="40">
        <v>31.083333333333329</v>
      </c>
      <c r="H345" s="40">
        <v>32.383333333333326</v>
      </c>
      <c r="I345" s="40">
        <v>32.716666666666669</v>
      </c>
      <c r="J345" s="40">
        <v>33.033333333333324</v>
      </c>
      <c r="K345" s="31">
        <v>32.4</v>
      </c>
      <c r="L345" s="31">
        <v>31.75</v>
      </c>
      <c r="M345" s="31">
        <v>46.98113</v>
      </c>
      <c r="N345" s="1"/>
      <c r="O345" s="1"/>
    </row>
    <row r="346" spans="1:15" ht="12.75" customHeight="1">
      <c r="A346" s="31">
        <v>336</v>
      </c>
      <c r="B346" s="31" t="s">
        <v>538</v>
      </c>
      <c r="C346" s="31">
        <v>161.44999999999999</v>
      </c>
      <c r="D346" s="40">
        <v>160.95000000000002</v>
      </c>
      <c r="E346" s="40">
        <v>158.90000000000003</v>
      </c>
      <c r="F346" s="40">
        <v>156.35000000000002</v>
      </c>
      <c r="G346" s="40">
        <v>154.30000000000004</v>
      </c>
      <c r="H346" s="40">
        <v>163.50000000000003</v>
      </c>
      <c r="I346" s="40">
        <v>165.55000000000004</v>
      </c>
      <c r="J346" s="40">
        <v>168.10000000000002</v>
      </c>
      <c r="K346" s="31">
        <v>163</v>
      </c>
      <c r="L346" s="31">
        <v>158.4</v>
      </c>
      <c r="M346" s="31">
        <v>4.0033500000000002</v>
      </c>
      <c r="N346" s="1"/>
      <c r="O346" s="1"/>
    </row>
    <row r="347" spans="1:15" ht="12.75" customHeight="1">
      <c r="A347" s="31">
        <v>337</v>
      </c>
      <c r="B347" s="31" t="s">
        <v>468</v>
      </c>
      <c r="C347" s="31">
        <v>2397.9499999999998</v>
      </c>
      <c r="D347" s="40">
        <v>2400.2333333333331</v>
      </c>
      <c r="E347" s="40">
        <v>2369.8666666666663</v>
      </c>
      <c r="F347" s="40">
        <v>2341.7833333333333</v>
      </c>
      <c r="G347" s="40">
        <v>2311.4166666666665</v>
      </c>
      <c r="H347" s="40">
        <v>2428.3166666666662</v>
      </c>
      <c r="I347" s="40">
        <v>2458.6833333333329</v>
      </c>
      <c r="J347" s="40">
        <v>2486.766666666666</v>
      </c>
      <c r="K347" s="31">
        <v>2430.6</v>
      </c>
      <c r="L347" s="31">
        <v>2372.15</v>
      </c>
      <c r="M347" s="31">
        <v>4.437E-2</v>
      </c>
      <c r="N347" s="1"/>
      <c r="O347" s="1"/>
    </row>
    <row r="348" spans="1:15" ht="12.75" customHeight="1">
      <c r="A348" s="31">
        <v>338</v>
      </c>
      <c r="B348" s="31" t="s">
        <v>463</v>
      </c>
      <c r="C348" s="31">
        <v>64.8</v>
      </c>
      <c r="D348" s="40">
        <v>65.066666666666663</v>
      </c>
      <c r="E348" s="40">
        <v>63.73333333333332</v>
      </c>
      <c r="F348" s="40">
        <v>62.666666666666657</v>
      </c>
      <c r="G348" s="40">
        <v>61.333333333333314</v>
      </c>
      <c r="H348" s="40">
        <v>66.133333333333326</v>
      </c>
      <c r="I348" s="40">
        <v>67.466666666666669</v>
      </c>
      <c r="J348" s="40">
        <v>68.533333333333331</v>
      </c>
      <c r="K348" s="31">
        <v>66.400000000000006</v>
      </c>
      <c r="L348" s="31">
        <v>64</v>
      </c>
      <c r="M348" s="31">
        <v>19.78877</v>
      </c>
      <c r="N348" s="1"/>
      <c r="O348" s="1"/>
    </row>
    <row r="349" spans="1:15" ht="12.75" customHeight="1">
      <c r="A349" s="31">
        <v>339</v>
      </c>
      <c r="B349" s="31" t="s">
        <v>169</v>
      </c>
      <c r="C349" s="31">
        <v>144.65</v>
      </c>
      <c r="D349" s="40">
        <v>144.41666666666669</v>
      </c>
      <c r="E349" s="40">
        <v>143.03333333333336</v>
      </c>
      <c r="F349" s="40">
        <v>141.41666666666669</v>
      </c>
      <c r="G349" s="40">
        <v>140.03333333333336</v>
      </c>
      <c r="H349" s="40">
        <v>146.03333333333336</v>
      </c>
      <c r="I349" s="40">
        <v>147.41666666666669</v>
      </c>
      <c r="J349" s="40">
        <v>149.03333333333336</v>
      </c>
      <c r="K349" s="31">
        <v>145.80000000000001</v>
      </c>
      <c r="L349" s="31">
        <v>142.80000000000001</v>
      </c>
      <c r="M349" s="31">
        <v>75.419049999999999</v>
      </c>
      <c r="N349" s="1"/>
      <c r="O349" s="1"/>
    </row>
    <row r="350" spans="1:15" ht="12.75" customHeight="1">
      <c r="A350" s="31">
        <v>340</v>
      </c>
      <c r="B350" s="31" t="s">
        <v>464</v>
      </c>
      <c r="C350" s="31">
        <v>256.85000000000002</v>
      </c>
      <c r="D350" s="40">
        <v>258.16666666666669</v>
      </c>
      <c r="E350" s="40">
        <v>254.98333333333335</v>
      </c>
      <c r="F350" s="40">
        <v>253.11666666666667</v>
      </c>
      <c r="G350" s="40">
        <v>249.93333333333334</v>
      </c>
      <c r="H350" s="40">
        <v>260.03333333333336</v>
      </c>
      <c r="I350" s="40">
        <v>263.21666666666664</v>
      </c>
      <c r="J350" s="40">
        <v>265.08333333333337</v>
      </c>
      <c r="K350" s="31">
        <v>261.35000000000002</v>
      </c>
      <c r="L350" s="31">
        <v>256.3</v>
      </c>
      <c r="M350" s="31">
        <v>5.2838900000000004</v>
      </c>
      <c r="N350" s="1"/>
      <c r="O350" s="1"/>
    </row>
    <row r="351" spans="1:15" ht="12.75" customHeight="1">
      <c r="A351" s="31">
        <v>341</v>
      </c>
      <c r="B351" s="31" t="s">
        <v>171</v>
      </c>
      <c r="C351" s="31">
        <v>136.65</v>
      </c>
      <c r="D351" s="40">
        <v>136.25</v>
      </c>
      <c r="E351" s="40">
        <v>134.75</v>
      </c>
      <c r="F351" s="40">
        <v>132.85</v>
      </c>
      <c r="G351" s="40">
        <v>131.35</v>
      </c>
      <c r="H351" s="40">
        <v>138.15</v>
      </c>
      <c r="I351" s="40">
        <v>139.65</v>
      </c>
      <c r="J351" s="40">
        <v>141.55000000000001</v>
      </c>
      <c r="K351" s="31">
        <v>137.75</v>
      </c>
      <c r="L351" s="31">
        <v>134.35</v>
      </c>
      <c r="M351" s="31">
        <v>114.18813</v>
      </c>
      <c r="N351" s="1"/>
      <c r="O351" s="1"/>
    </row>
    <row r="352" spans="1:15" ht="12.75" customHeight="1">
      <c r="A352" s="31">
        <v>342</v>
      </c>
      <c r="B352" s="31" t="s">
        <v>270</v>
      </c>
      <c r="C352" s="31">
        <v>957.25</v>
      </c>
      <c r="D352" s="40">
        <v>964.06666666666661</v>
      </c>
      <c r="E352" s="40">
        <v>942.18333333333317</v>
      </c>
      <c r="F352" s="40">
        <v>927.11666666666656</v>
      </c>
      <c r="G352" s="40">
        <v>905.23333333333312</v>
      </c>
      <c r="H352" s="40">
        <v>979.13333333333321</v>
      </c>
      <c r="I352" s="40">
        <v>1001.0166666666667</v>
      </c>
      <c r="J352" s="40">
        <v>1016.0833333333333</v>
      </c>
      <c r="K352" s="31">
        <v>985.95</v>
      </c>
      <c r="L352" s="31">
        <v>949</v>
      </c>
      <c r="M352" s="31">
        <v>12.1783</v>
      </c>
      <c r="N352" s="1"/>
      <c r="O352" s="1"/>
    </row>
    <row r="353" spans="1:15" ht="12.75" customHeight="1">
      <c r="A353" s="31">
        <v>343</v>
      </c>
      <c r="B353" s="31" t="s">
        <v>469</v>
      </c>
      <c r="C353" s="31">
        <v>4465.75</v>
      </c>
      <c r="D353" s="40">
        <v>4470.2166666666662</v>
      </c>
      <c r="E353" s="40">
        <v>4445.9333333333325</v>
      </c>
      <c r="F353" s="40">
        <v>4426.1166666666659</v>
      </c>
      <c r="G353" s="40">
        <v>4401.8333333333321</v>
      </c>
      <c r="H353" s="40">
        <v>4490.0333333333328</v>
      </c>
      <c r="I353" s="40">
        <v>4514.3166666666675</v>
      </c>
      <c r="J353" s="40">
        <v>4534.1333333333332</v>
      </c>
      <c r="K353" s="31">
        <v>4494.5</v>
      </c>
      <c r="L353" s="31">
        <v>4450.3999999999996</v>
      </c>
      <c r="M353" s="31">
        <v>0.84528000000000003</v>
      </c>
      <c r="N353" s="1"/>
      <c r="O353" s="1"/>
    </row>
    <row r="354" spans="1:15" ht="12.75" customHeight="1">
      <c r="A354" s="31">
        <v>344</v>
      </c>
      <c r="B354" s="31" t="s">
        <v>271</v>
      </c>
      <c r="C354" s="31">
        <v>216.65</v>
      </c>
      <c r="D354" s="40">
        <v>219.23333333333335</v>
      </c>
      <c r="E354" s="40">
        <v>213.51666666666671</v>
      </c>
      <c r="F354" s="40">
        <v>210.38333333333335</v>
      </c>
      <c r="G354" s="40">
        <v>204.66666666666671</v>
      </c>
      <c r="H354" s="40">
        <v>222.3666666666667</v>
      </c>
      <c r="I354" s="40">
        <v>228.08333333333334</v>
      </c>
      <c r="J354" s="40">
        <v>231.2166666666667</v>
      </c>
      <c r="K354" s="31">
        <v>224.95</v>
      </c>
      <c r="L354" s="31">
        <v>216.1</v>
      </c>
      <c r="M354" s="31">
        <v>12.13208</v>
      </c>
      <c r="N354" s="1"/>
      <c r="O354" s="1"/>
    </row>
    <row r="355" spans="1:15" ht="12.75" customHeight="1">
      <c r="A355" s="31">
        <v>345</v>
      </c>
      <c r="B355" s="31" t="s">
        <v>172</v>
      </c>
      <c r="C355" s="31">
        <v>153.5</v>
      </c>
      <c r="D355" s="40">
        <v>154.46666666666667</v>
      </c>
      <c r="E355" s="40">
        <v>152.08333333333334</v>
      </c>
      <c r="F355" s="40">
        <v>150.66666666666669</v>
      </c>
      <c r="G355" s="40">
        <v>148.28333333333336</v>
      </c>
      <c r="H355" s="40">
        <v>155.88333333333333</v>
      </c>
      <c r="I355" s="40">
        <v>158.26666666666665</v>
      </c>
      <c r="J355" s="40">
        <v>159.68333333333331</v>
      </c>
      <c r="K355" s="31">
        <v>156.85</v>
      </c>
      <c r="L355" s="31">
        <v>153.05000000000001</v>
      </c>
      <c r="M355" s="31">
        <v>141.58749</v>
      </c>
      <c r="N355" s="1"/>
      <c r="O355" s="1"/>
    </row>
    <row r="356" spans="1:15" ht="12.75" customHeight="1">
      <c r="A356" s="31">
        <v>346</v>
      </c>
      <c r="B356" s="31" t="s">
        <v>470</v>
      </c>
      <c r="C356" s="31">
        <v>371.7</v>
      </c>
      <c r="D356" s="40">
        <v>372.56666666666661</v>
      </c>
      <c r="E356" s="40">
        <v>367.28333333333319</v>
      </c>
      <c r="F356" s="40">
        <v>362.86666666666656</v>
      </c>
      <c r="G356" s="40">
        <v>357.58333333333314</v>
      </c>
      <c r="H356" s="40">
        <v>376.98333333333323</v>
      </c>
      <c r="I356" s="40">
        <v>382.26666666666665</v>
      </c>
      <c r="J356" s="40">
        <v>386.68333333333328</v>
      </c>
      <c r="K356" s="31">
        <v>377.85</v>
      </c>
      <c r="L356" s="31">
        <v>368.15</v>
      </c>
      <c r="M356" s="31">
        <v>1.7433099999999999</v>
      </c>
      <c r="N356" s="1"/>
      <c r="O356" s="1"/>
    </row>
    <row r="357" spans="1:15" ht="12.75" customHeight="1">
      <c r="A357" s="31">
        <v>347</v>
      </c>
      <c r="B357" s="31" t="s">
        <v>173</v>
      </c>
      <c r="C357" s="31">
        <v>40186.949999999997</v>
      </c>
      <c r="D357" s="40">
        <v>39930.65</v>
      </c>
      <c r="E357" s="40">
        <v>39281.300000000003</v>
      </c>
      <c r="F357" s="40">
        <v>38375.65</v>
      </c>
      <c r="G357" s="40">
        <v>37726.300000000003</v>
      </c>
      <c r="H357" s="40">
        <v>40836.300000000003</v>
      </c>
      <c r="I357" s="40">
        <v>41485.649999999994</v>
      </c>
      <c r="J357" s="40">
        <v>42391.3</v>
      </c>
      <c r="K357" s="31">
        <v>40580</v>
      </c>
      <c r="L357" s="31">
        <v>39025</v>
      </c>
      <c r="M357" s="31">
        <v>0.66159000000000001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2711.1</v>
      </c>
      <c r="D358" s="40">
        <v>2738.9333333333329</v>
      </c>
      <c r="E358" s="40">
        <v>2650.4666666666658</v>
      </c>
      <c r="F358" s="40">
        <v>2589.833333333333</v>
      </c>
      <c r="G358" s="40">
        <v>2501.3666666666659</v>
      </c>
      <c r="H358" s="40">
        <v>2799.5666666666657</v>
      </c>
      <c r="I358" s="40">
        <v>2888.0333333333328</v>
      </c>
      <c r="J358" s="40">
        <v>2948.6666666666656</v>
      </c>
      <c r="K358" s="31">
        <v>2827.4</v>
      </c>
      <c r="L358" s="31">
        <v>2678.3</v>
      </c>
      <c r="M358" s="31">
        <v>6.9521199999999999</v>
      </c>
      <c r="N358" s="1"/>
      <c r="O358" s="1"/>
    </row>
    <row r="359" spans="1:15" ht="12.75" customHeight="1">
      <c r="A359" s="31">
        <v>349</v>
      </c>
      <c r="B359" s="31" t="s">
        <v>474</v>
      </c>
      <c r="C359" s="31">
        <v>4130.55</v>
      </c>
      <c r="D359" s="40">
        <v>4133.0666666666666</v>
      </c>
      <c r="E359" s="40">
        <v>4097.4833333333336</v>
      </c>
      <c r="F359" s="40">
        <v>4064.416666666667</v>
      </c>
      <c r="G359" s="40">
        <v>4028.8333333333339</v>
      </c>
      <c r="H359" s="40">
        <v>4166.1333333333332</v>
      </c>
      <c r="I359" s="40">
        <v>4201.7166666666672</v>
      </c>
      <c r="J359" s="40">
        <v>4234.7833333333328</v>
      </c>
      <c r="K359" s="31">
        <v>4168.6499999999996</v>
      </c>
      <c r="L359" s="31">
        <v>4100</v>
      </c>
      <c r="M359" s="31">
        <v>0.89593999999999996</v>
      </c>
      <c r="N359" s="1"/>
      <c r="O359" s="1"/>
    </row>
    <row r="360" spans="1:15" ht="12.75" customHeight="1">
      <c r="A360" s="31">
        <v>350</v>
      </c>
      <c r="B360" s="31" t="s">
        <v>175</v>
      </c>
      <c r="C360" s="31">
        <v>236.9</v>
      </c>
      <c r="D360" s="40">
        <v>236.68333333333331</v>
      </c>
      <c r="E360" s="40">
        <v>234.36666666666662</v>
      </c>
      <c r="F360" s="40">
        <v>231.83333333333331</v>
      </c>
      <c r="G360" s="40">
        <v>229.51666666666662</v>
      </c>
      <c r="H360" s="40">
        <v>239.21666666666661</v>
      </c>
      <c r="I360" s="40">
        <v>241.53333333333327</v>
      </c>
      <c r="J360" s="40">
        <v>244.06666666666661</v>
      </c>
      <c r="K360" s="31">
        <v>239</v>
      </c>
      <c r="L360" s="31">
        <v>234.15</v>
      </c>
      <c r="M360" s="31">
        <v>37.213470000000001</v>
      </c>
      <c r="N360" s="1"/>
      <c r="O360" s="1"/>
    </row>
    <row r="361" spans="1:15" ht="12.75" customHeight="1">
      <c r="A361" s="31">
        <v>351</v>
      </c>
      <c r="B361" s="31" t="s">
        <v>176</v>
      </c>
      <c r="C361" s="31">
        <v>139.5</v>
      </c>
      <c r="D361" s="40">
        <v>138.70000000000002</v>
      </c>
      <c r="E361" s="40">
        <v>136.80000000000004</v>
      </c>
      <c r="F361" s="40">
        <v>134.10000000000002</v>
      </c>
      <c r="G361" s="40">
        <v>132.20000000000005</v>
      </c>
      <c r="H361" s="40">
        <v>141.40000000000003</v>
      </c>
      <c r="I361" s="40">
        <v>143.30000000000001</v>
      </c>
      <c r="J361" s="40">
        <v>146.00000000000003</v>
      </c>
      <c r="K361" s="31">
        <v>140.6</v>
      </c>
      <c r="L361" s="31">
        <v>136</v>
      </c>
      <c r="M361" s="31">
        <v>58.775399999999998</v>
      </c>
      <c r="N361" s="1"/>
      <c r="O361" s="1"/>
    </row>
    <row r="362" spans="1:15" ht="12.75" customHeight="1">
      <c r="A362" s="31">
        <v>352</v>
      </c>
      <c r="B362" s="31" t="s">
        <v>177</v>
      </c>
      <c r="C362" s="31">
        <v>5140.3</v>
      </c>
      <c r="D362" s="40">
        <v>5158.3499999999995</v>
      </c>
      <c r="E362" s="40">
        <v>5096.9499999999989</v>
      </c>
      <c r="F362" s="40">
        <v>5053.5999999999995</v>
      </c>
      <c r="G362" s="40">
        <v>4992.1999999999989</v>
      </c>
      <c r="H362" s="40">
        <v>5201.6999999999989</v>
      </c>
      <c r="I362" s="40">
        <v>5263.0999999999985</v>
      </c>
      <c r="J362" s="40">
        <v>5306.4499999999989</v>
      </c>
      <c r="K362" s="31">
        <v>5219.75</v>
      </c>
      <c r="L362" s="31">
        <v>5115</v>
      </c>
      <c r="M362" s="31">
        <v>0.18951000000000001</v>
      </c>
      <c r="N362" s="1"/>
      <c r="O362" s="1"/>
    </row>
    <row r="363" spans="1:15" ht="12.75" customHeight="1">
      <c r="A363" s="31">
        <v>353</v>
      </c>
      <c r="B363" s="31" t="s">
        <v>274</v>
      </c>
      <c r="C363" s="31">
        <v>14644.95</v>
      </c>
      <c r="D363" s="40">
        <v>14647.983333333332</v>
      </c>
      <c r="E363" s="40">
        <v>14496.966666666664</v>
      </c>
      <c r="F363" s="40">
        <v>14348.983333333332</v>
      </c>
      <c r="G363" s="40">
        <v>14197.966666666664</v>
      </c>
      <c r="H363" s="40">
        <v>14795.966666666664</v>
      </c>
      <c r="I363" s="40">
        <v>14946.98333333333</v>
      </c>
      <c r="J363" s="40">
        <v>15094.966666666664</v>
      </c>
      <c r="K363" s="31">
        <v>14799</v>
      </c>
      <c r="L363" s="31">
        <v>14500</v>
      </c>
      <c r="M363" s="31">
        <v>0.20863999999999999</v>
      </c>
      <c r="N363" s="1"/>
      <c r="O363" s="1"/>
    </row>
    <row r="364" spans="1:15" ht="12.75" customHeight="1">
      <c r="A364" s="31">
        <v>354</v>
      </c>
      <c r="B364" s="31" t="s">
        <v>481</v>
      </c>
      <c r="C364" s="31">
        <v>5174.3</v>
      </c>
      <c r="D364" s="40">
        <v>5235.0999999999995</v>
      </c>
      <c r="E364" s="40">
        <v>5088.4999999999991</v>
      </c>
      <c r="F364" s="40">
        <v>5002.7</v>
      </c>
      <c r="G364" s="40">
        <v>4856.0999999999995</v>
      </c>
      <c r="H364" s="40">
        <v>5320.8999999999987</v>
      </c>
      <c r="I364" s="40">
        <v>5467.4999999999991</v>
      </c>
      <c r="J364" s="40">
        <v>5553.2999999999984</v>
      </c>
      <c r="K364" s="31">
        <v>5381.7</v>
      </c>
      <c r="L364" s="31">
        <v>5149.3</v>
      </c>
      <c r="M364" s="31">
        <v>0.21007999999999999</v>
      </c>
      <c r="N364" s="1"/>
      <c r="O364" s="1"/>
    </row>
    <row r="365" spans="1:15" ht="12.75" customHeight="1">
      <c r="A365" s="31">
        <v>355</v>
      </c>
      <c r="B365" s="31" t="s">
        <v>475</v>
      </c>
      <c r="C365" s="31">
        <v>232.05</v>
      </c>
      <c r="D365" s="40">
        <v>233.13333333333335</v>
      </c>
      <c r="E365" s="40">
        <v>227.9666666666667</v>
      </c>
      <c r="F365" s="40">
        <v>223.88333333333335</v>
      </c>
      <c r="G365" s="40">
        <v>218.7166666666667</v>
      </c>
      <c r="H365" s="40">
        <v>237.2166666666667</v>
      </c>
      <c r="I365" s="40">
        <v>242.38333333333338</v>
      </c>
      <c r="J365" s="40">
        <v>246.4666666666667</v>
      </c>
      <c r="K365" s="31">
        <v>238.3</v>
      </c>
      <c r="L365" s="31">
        <v>229.05</v>
      </c>
      <c r="M365" s="31">
        <v>14.52725</v>
      </c>
      <c r="N365" s="1"/>
      <c r="O365" s="1"/>
    </row>
    <row r="366" spans="1:15" ht="12.75" customHeight="1">
      <c r="A366" s="31">
        <v>356</v>
      </c>
      <c r="B366" s="31" t="s">
        <v>476</v>
      </c>
      <c r="C366" s="31">
        <v>1087.4000000000001</v>
      </c>
      <c r="D366" s="40">
        <v>1073.0166666666667</v>
      </c>
      <c r="E366" s="40">
        <v>1036.0333333333333</v>
      </c>
      <c r="F366" s="40">
        <v>984.66666666666663</v>
      </c>
      <c r="G366" s="40">
        <v>947.68333333333328</v>
      </c>
      <c r="H366" s="40">
        <v>1124.3833333333332</v>
      </c>
      <c r="I366" s="40">
        <v>1161.3666666666663</v>
      </c>
      <c r="J366" s="40">
        <v>1212.7333333333333</v>
      </c>
      <c r="K366" s="31">
        <v>1110</v>
      </c>
      <c r="L366" s="31">
        <v>1021.65</v>
      </c>
      <c r="M366" s="31">
        <v>1.4446399999999999</v>
      </c>
      <c r="N366" s="1"/>
      <c r="O366" s="1"/>
    </row>
    <row r="367" spans="1:15" ht="12.75" customHeight="1">
      <c r="A367" s="31">
        <v>357</v>
      </c>
      <c r="B367" s="31" t="s">
        <v>178</v>
      </c>
      <c r="C367" s="31">
        <v>2474</v>
      </c>
      <c r="D367" s="40">
        <v>2443.3333333333335</v>
      </c>
      <c r="E367" s="40">
        <v>2406.666666666667</v>
      </c>
      <c r="F367" s="40">
        <v>2339.3333333333335</v>
      </c>
      <c r="G367" s="40">
        <v>2302.666666666667</v>
      </c>
      <c r="H367" s="40">
        <v>2510.666666666667</v>
      </c>
      <c r="I367" s="40">
        <v>2547.3333333333339</v>
      </c>
      <c r="J367" s="40">
        <v>2614.666666666667</v>
      </c>
      <c r="K367" s="31">
        <v>2480</v>
      </c>
      <c r="L367" s="31">
        <v>2376</v>
      </c>
      <c r="M367" s="31">
        <v>21.64902</v>
      </c>
      <c r="N367" s="1"/>
      <c r="O367" s="1"/>
    </row>
    <row r="368" spans="1:15" ht="12.75" customHeight="1">
      <c r="A368" s="31">
        <v>358</v>
      </c>
      <c r="B368" s="31" t="s">
        <v>179</v>
      </c>
      <c r="C368" s="31">
        <v>2749.3</v>
      </c>
      <c r="D368" s="40">
        <v>2754.5833333333335</v>
      </c>
      <c r="E368" s="40">
        <v>2724.166666666667</v>
      </c>
      <c r="F368" s="40">
        <v>2699.0333333333333</v>
      </c>
      <c r="G368" s="40">
        <v>2668.6166666666668</v>
      </c>
      <c r="H368" s="40">
        <v>2779.7166666666672</v>
      </c>
      <c r="I368" s="40">
        <v>2810.1333333333341</v>
      </c>
      <c r="J368" s="40">
        <v>2835.2666666666673</v>
      </c>
      <c r="K368" s="31">
        <v>2785</v>
      </c>
      <c r="L368" s="31">
        <v>2729.45</v>
      </c>
      <c r="M368" s="31">
        <v>2.4256099999999998</v>
      </c>
      <c r="N368" s="1"/>
      <c r="O368" s="1"/>
    </row>
    <row r="369" spans="1:15" ht="12.75" customHeight="1">
      <c r="A369" s="31">
        <v>359</v>
      </c>
      <c r="B369" s="31" t="s">
        <v>180</v>
      </c>
      <c r="C369" s="31">
        <v>41.85</v>
      </c>
      <c r="D369" s="40">
        <v>41.983333333333341</v>
      </c>
      <c r="E369" s="40">
        <v>41.51666666666668</v>
      </c>
      <c r="F369" s="40">
        <v>41.183333333333337</v>
      </c>
      <c r="G369" s="40">
        <v>40.716666666666676</v>
      </c>
      <c r="H369" s="40">
        <v>42.316666666666684</v>
      </c>
      <c r="I369" s="40">
        <v>42.783333333333339</v>
      </c>
      <c r="J369" s="40">
        <v>43.116666666666688</v>
      </c>
      <c r="K369" s="31">
        <v>42.45</v>
      </c>
      <c r="L369" s="31">
        <v>41.65</v>
      </c>
      <c r="M369" s="31">
        <v>355.49696999999998</v>
      </c>
      <c r="N369" s="1"/>
      <c r="O369" s="1"/>
    </row>
    <row r="370" spans="1:15" ht="12.75" customHeight="1">
      <c r="A370" s="31">
        <v>360</v>
      </c>
      <c r="B370" s="31" t="s">
        <v>472</v>
      </c>
      <c r="C370" s="31">
        <v>459.1</v>
      </c>
      <c r="D370" s="40">
        <v>461.68333333333339</v>
      </c>
      <c r="E370" s="40">
        <v>453.06666666666678</v>
      </c>
      <c r="F370" s="40">
        <v>447.03333333333336</v>
      </c>
      <c r="G370" s="40">
        <v>438.41666666666674</v>
      </c>
      <c r="H370" s="40">
        <v>467.71666666666681</v>
      </c>
      <c r="I370" s="40">
        <v>476.33333333333337</v>
      </c>
      <c r="J370" s="40">
        <v>482.36666666666684</v>
      </c>
      <c r="K370" s="31">
        <v>470.3</v>
      </c>
      <c r="L370" s="31">
        <v>455.65</v>
      </c>
      <c r="M370" s="31">
        <v>1.60297</v>
      </c>
      <c r="N370" s="1"/>
      <c r="O370" s="1"/>
    </row>
    <row r="371" spans="1:15" ht="12.75" customHeight="1">
      <c r="A371" s="31">
        <v>361</v>
      </c>
      <c r="B371" s="31" t="s">
        <v>473</v>
      </c>
      <c r="C371" s="31">
        <v>337.45</v>
      </c>
      <c r="D371" s="40">
        <v>338.31666666666666</v>
      </c>
      <c r="E371" s="40">
        <v>334.13333333333333</v>
      </c>
      <c r="F371" s="40">
        <v>330.81666666666666</v>
      </c>
      <c r="G371" s="40">
        <v>326.63333333333333</v>
      </c>
      <c r="H371" s="40">
        <v>341.63333333333333</v>
      </c>
      <c r="I371" s="40">
        <v>345.81666666666661</v>
      </c>
      <c r="J371" s="40">
        <v>349.13333333333333</v>
      </c>
      <c r="K371" s="31">
        <v>342.5</v>
      </c>
      <c r="L371" s="31">
        <v>335</v>
      </c>
      <c r="M371" s="31">
        <v>2.1958099999999998</v>
      </c>
      <c r="N371" s="1"/>
      <c r="O371" s="1"/>
    </row>
    <row r="372" spans="1:15" ht="12.75" customHeight="1">
      <c r="A372" s="31">
        <v>362</v>
      </c>
      <c r="B372" s="31" t="s">
        <v>272</v>
      </c>
      <c r="C372" s="31">
        <v>2499.4</v>
      </c>
      <c r="D372" s="40">
        <v>2491.4500000000003</v>
      </c>
      <c r="E372" s="40">
        <v>2466.9500000000007</v>
      </c>
      <c r="F372" s="40">
        <v>2434.5000000000005</v>
      </c>
      <c r="G372" s="40">
        <v>2410.0000000000009</v>
      </c>
      <c r="H372" s="40">
        <v>2523.9000000000005</v>
      </c>
      <c r="I372" s="40">
        <v>2548.3999999999996</v>
      </c>
      <c r="J372" s="40">
        <v>2580.8500000000004</v>
      </c>
      <c r="K372" s="31">
        <v>2515.9499999999998</v>
      </c>
      <c r="L372" s="31">
        <v>2459</v>
      </c>
      <c r="M372" s="31">
        <v>4.3432500000000003</v>
      </c>
      <c r="N372" s="1"/>
      <c r="O372" s="1"/>
    </row>
    <row r="373" spans="1:15" ht="12.75" customHeight="1">
      <c r="A373" s="31">
        <v>363</v>
      </c>
      <c r="B373" s="31" t="s">
        <v>477</v>
      </c>
      <c r="C373" s="31">
        <v>926.55</v>
      </c>
      <c r="D373" s="40">
        <v>927.43333333333339</v>
      </c>
      <c r="E373" s="40">
        <v>904.86666666666679</v>
      </c>
      <c r="F373" s="40">
        <v>883.18333333333339</v>
      </c>
      <c r="G373" s="40">
        <v>860.61666666666679</v>
      </c>
      <c r="H373" s="40">
        <v>949.11666666666679</v>
      </c>
      <c r="I373" s="40">
        <v>971.68333333333339</v>
      </c>
      <c r="J373" s="40">
        <v>993.36666666666679</v>
      </c>
      <c r="K373" s="31">
        <v>950</v>
      </c>
      <c r="L373" s="31">
        <v>905.75</v>
      </c>
      <c r="M373" s="31">
        <v>0.99248999999999998</v>
      </c>
      <c r="N373" s="1"/>
      <c r="O373" s="1"/>
    </row>
    <row r="374" spans="1:15" ht="12.75" customHeight="1">
      <c r="A374" s="31">
        <v>364</v>
      </c>
      <c r="B374" s="31" t="s">
        <v>478</v>
      </c>
      <c r="C374" s="31">
        <v>1721.05</v>
      </c>
      <c r="D374" s="40">
        <v>1724.3833333333332</v>
      </c>
      <c r="E374" s="40">
        <v>1703.6666666666665</v>
      </c>
      <c r="F374" s="40">
        <v>1686.2833333333333</v>
      </c>
      <c r="G374" s="40">
        <v>1665.5666666666666</v>
      </c>
      <c r="H374" s="40">
        <v>1741.7666666666664</v>
      </c>
      <c r="I374" s="40">
        <v>1762.4833333333331</v>
      </c>
      <c r="J374" s="40">
        <v>1779.8666666666663</v>
      </c>
      <c r="K374" s="31">
        <v>1745.1</v>
      </c>
      <c r="L374" s="31">
        <v>1707</v>
      </c>
      <c r="M374" s="31">
        <v>0.64778999999999998</v>
      </c>
      <c r="N374" s="1"/>
      <c r="O374" s="1"/>
    </row>
    <row r="375" spans="1:15" ht="12.75" customHeight="1">
      <c r="A375" s="31">
        <v>365</v>
      </c>
      <c r="B375" s="31" t="s">
        <v>871</v>
      </c>
      <c r="C375" s="31">
        <v>179.2</v>
      </c>
      <c r="D375" s="40">
        <v>179.5333333333333</v>
      </c>
      <c r="E375" s="40">
        <v>175.86666666666662</v>
      </c>
      <c r="F375" s="40">
        <v>172.5333333333333</v>
      </c>
      <c r="G375" s="40">
        <v>168.86666666666662</v>
      </c>
      <c r="H375" s="40">
        <v>182.86666666666662</v>
      </c>
      <c r="I375" s="40">
        <v>186.5333333333333</v>
      </c>
      <c r="J375" s="40">
        <v>189.86666666666662</v>
      </c>
      <c r="K375" s="31">
        <v>183.2</v>
      </c>
      <c r="L375" s="31">
        <v>176.2</v>
      </c>
      <c r="M375" s="31">
        <v>81.873580000000004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182.15</v>
      </c>
      <c r="D376" s="40">
        <v>182.69999999999996</v>
      </c>
      <c r="E376" s="40">
        <v>180.14999999999992</v>
      </c>
      <c r="F376" s="40">
        <v>178.14999999999995</v>
      </c>
      <c r="G376" s="40">
        <v>175.59999999999991</v>
      </c>
      <c r="H376" s="40">
        <v>184.69999999999993</v>
      </c>
      <c r="I376" s="40">
        <v>187.24999999999994</v>
      </c>
      <c r="J376" s="40">
        <v>189.24999999999994</v>
      </c>
      <c r="K376" s="31">
        <v>185.25</v>
      </c>
      <c r="L376" s="31">
        <v>180.7</v>
      </c>
      <c r="M376" s="31">
        <v>66.385159999999999</v>
      </c>
      <c r="N376" s="1"/>
      <c r="O376" s="1"/>
    </row>
    <row r="377" spans="1:15" ht="12.75" customHeight="1">
      <c r="A377" s="31">
        <v>367</v>
      </c>
      <c r="B377" s="31" t="s">
        <v>291</v>
      </c>
      <c r="C377" s="31">
        <v>2315.9499999999998</v>
      </c>
      <c r="D377" s="40">
        <v>2340.3666666666668</v>
      </c>
      <c r="E377" s="40">
        <v>2280.7333333333336</v>
      </c>
      <c r="F377" s="40">
        <v>2245.5166666666669</v>
      </c>
      <c r="G377" s="40">
        <v>2185.8833333333337</v>
      </c>
      <c r="H377" s="40">
        <v>2375.5833333333335</v>
      </c>
      <c r="I377" s="40">
        <v>2435.2166666666667</v>
      </c>
      <c r="J377" s="40">
        <v>2470.4333333333334</v>
      </c>
      <c r="K377" s="31">
        <v>2400</v>
      </c>
      <c r="L377" s="31">
        <v>2305.15</v>
      </c>
      <c r="M377" s="31">
        <v>0.37243999999999999</v>
      </c>
      <c r="N377" s="1"/>
      <c r="O377" s="1"/>
    </row>
    <row r="378" spans="1:15" ht="12.75" customHeight="1">
      <c r="A378" s="31">
        <v>368</v>
      </c>
      <c r="B378" s="31" t="s">
        <v>872</v>
      </c>
      <c r="C378" s="31">
        <v>376.15</v>
      </c>
      <c r="D378" s="40">
        <v>378.13333333333338</v>
      </c>
      <c r="E378" s="40">
        <v>371.26666666666677</v>
      </c>
      <c r="F378" s="40">
        <v>366.38333333333338</v>
      </c>
      <c r="G378" s="40">
        <v>359.51666666666677</v>
      </c>
      <c r="H378" s="40">
        <v>383.01666666666677</v>
      </c>
      <c r="I378" s="40">
        <v>389.88333333333344</v>
      </c>
      <c r="J378" s="40">
        <v>394.76666666666677</v>
      </c>
      <c r="K378" s="31">
        <v>385</v>
      </c>
      <c r="L378" s="31">
        <v>373.25</v>
      </c>
      <c r="M378" s="31">
        <v>8.6258499999999998</v>
      </c>
      <c r="N378" s="1"/>
      <c r="O378" s="1"/>
    </row>
    <row r="379" spans="1:15" ht="12.75" customHeight="1">
      <c r="A379" s="31">
        <v>369</v>
      </c>
      <c r="B379" s="31" t="s">
        <v>273</v>
      </c>
      <c r="C379" s="31">
        <v>495.7</v>
      </c>
      <c r="D379" s="40">
        <v>502.33333333333331</v>
      </c>
      <c r="E379" s="40">
        <v>485.86666666666667</v>
      </c>
      <c r="F379" s="40">
        <v>476.03333333333336</v>
      </c>
      <c r="G379" s="40">
        <v>459.56666666666672</v>
      </c>
      <c r="H379" s="40">
        <v>512.16666666666663</v>
      </c>
      <c r="I379" s="40">
        <v>528.63333333333321</v>
      </c>
      <c r="J379" s="40">
        <v>538.46666666666658</v>
      </c>
      <c r="K379" s="31">
        <v>518.79999999999995</v>
      </c>
      <c r="L379" s="31">
        <v>492.5</v>
      </c>
      <c r="M379" s="31">
        <v>10.789070000000001</v>
      </c>
      <c r="N379" s="1"/>
      <c r="O379" s="1"/>
    </row>
    <row r="380" spans="1:15" ht="12.75" customHeight="1">
      <c r="A380" s="31">
        <v>370</v>
      </c>
      <c r="B380" s="31" t="s">
        <v>479</v>
      </c>
      <c r="C380" s="31">
        <v>835.85</v>
      </c>
      <c r="D380" s="40">
        <v>842.01666666666677</v>
      </c>
      <c r="E380" s="40">
        <v>824.43333333333351</v>
      </c>
      <c r="F380" s="40">
        <v>813.01666666666677</v>
      </c>
      <c r="G380" s="40">
        <v>795.43333333333351</v>
      </c>
      <c r="H380" s="40">
        <v>853.43333333333351</v>
      </c>
      <c r="I380" s="40">
        <v>871.01666666666677</v>
      </c>
      <c r="J380" s="40">
        <v>882.43333333333351</v>
      </c>
      <c r="K380" s="31">
        <v>859.6</v>
      </c>
      <c r="L380" s="31">
        <v>830.6</v>
      </c>
      <c r="M380" s="31">
        <v>8.1140000000000008</v>
      </c>
      <c r="N380" s="1"/>
      <c r="O380" s="1"/>
    </row>
    <row r="381" spans="1:15" ht="12.75" customHeight="1">
      <c r="A381" s="31">
        <v>371</v>
      </c>
      <c r="B381" s="31" t="s">
        <v>480</v>
      </c>
      <c r="C381" s="31">
        <v>137.94999999999999</v>
      </c>
      <c r="D381" s="40">
        <v>138.05000000000001</v>
      </c>
      <c r="E381" s="40">
        <v>136.20000000000002</v>
      </c>
      <c r="F381" s="40">
        <v>134.45000000000002</v>
      </c>
      <c r="G381" s="40">
        <v>132.60000000000002</v>
      </c>
      <c r="H381" s="40">
        <v>139.80000000000001</v>
      </c>
      <c r="I381" s="40">
        <v>141.65000000000003</v>
      </c>
      <c r="J381" s="40">
        <v>143.4</v>
      </c>
      <c r="K381" s="31">
        <v>139.9</v>
      </c>
      <c r="L381" s="31">
        <v>136.30000000000001</v>
      </c>
      <c r="M381" s="31">
        <v>5.60215</v>
      </c>
      <c r="N381" s="1"/>
      <c r="O381" s="1"/>
    </row>
    <row r="382" spans="1:15" ht="12.75" customHeight="1">
      <c r="A382" s="31">
        <v>372</v>
      </c>
      <c r="B382" s="31" t="s">
        <v>183</v>
      </c>
      <c r="C382" s="31">
        <v>1716.5</v>
      </c>
      <c r="D382" s="40">
        <v>1736.6000000000001</v>
      </c>
      <c r="E382" s="40">
        <v>1679.9000000000003</v>
      </c>
      <c r="F382" s="40">
        <v>1643.3000000000002</v>
      </c>
      <c r="G382" s="40">
        <v>1586.6000000000004</v>
      </c>
      <c r="H382" s="40">
        <v>1773.2000000000003</v>
      </c>
      <c r="I382" s="40">
        <v>1829.9</v>
      </c>
      <c r="J382" s="40">
        <v>1866.5000000000002</v>
      </c>
      <c r="K382" s="31">
        <v>1793.3</v>
      </c>
      <c r="L382" s="31">
        <v>1700</v>
      </c>
      <c r="M382" s="31">
        <v>6.3972300000000004</v>
      </c>
      <c r="N382" s="1"/>
      <c r="O382" s="1"/>
    </row>
    <row r="383" spans="1:15" ht="12.75" customHeight="1">
      <c r="A383" s="31">
        <v>373</v>
      </c>
      <c r="B383" s="31" t="s">
        <v>482</v>
      </c>
      <c r="C383" s="31">
        <v>939.65</v>
      </c>
      <c r="D383" s="40">
        <v>927</v>
      </c>
      <c r="E383" s="40">
        <v>909</v>
      </c>
      <c r="F383" s="40">
        <v>878.35</v>
      </c>
      <c r="G383" s="40">
        <v>860.35</v>
      </c>
      <c r="H383" s="40">
        <v>957.65</v>
      </c>
      <c r="I383" s="40">
        <v>975.65</v>
      </c>
      <c r="J383" s="40">
        <v>1006.3</v>
      </c>
      <c r="K383" s="31">
        <v>945</v>
      </c>
      <c r="L383" s="31">
        <v>896.35</v>
      </c>
      <c r="M383" s="31">
        <v>4.36449</v>
      </c>
      <c r="N383" s="1"/>
      <c r="O383" s="1"/>
    </row>
    <row r="384" spans="1:15" ht="12.75" customHeight="1">
      <c r="A384" s="31">
        <v>374</v>
      </c>
      <c r="B384" s="31" t="s">
        <v>484</v>
      </c>
      <c r="C384" s="31">
        <v>1078.8</v>
      </c>
      <c r="D384" s="40">
        <v>1084.4833333333333</v>
      </c>
      <c r="E384" s="40">
        <v>1064.3166666666666</v>
      </c>
      <c r="F384" s="40">
        <v>1049.8333333333333</v>
      </c>
      <c r="G384" s="40">
        <v>1029.6666666666665</v>
      </c>
      <c r="H384" s="40">
        <v>1098.9666666666667</v>
      </c>
      <c r="I384" s="40">
        <v>1119.1333333333332</v>
      </c>
      <c r="J384" s="40">
        <v>1133.6166666666668</v>
      </c>
      <c r="K384" s="31">
        <v>1104.6500000000001</v>
      </c>
      <c r="L384" s="31">
        <v>1070</v>
      </c>
      <c r="M384" s="31">
        <v>1.3602099999999999</v>
      </c>
      <c r="N384" s="1"/>
      <c r="O384" s="1"/>
    </row>
    <row r="385" spans="1:15" ht="12.75" customHeight="1">
      <c r="A385" s="31">
        <v>375</v>
      </c>
      <c r="B385" s="31" t="s">
        <v>873</v>
      </c>
      <c r="C385" s="31">
        <v>126.85</v>
      </c>
      <c r="D385" s="40">
        <v>126.25</v>
      </c>
      <c r="E385" s="40">
        <v>125</v>
      </c>
      <c r="F385" s="40">
        <v>123.15</v>
      </c>
      <c r="G385" s="40">
        <v>121.9</v>
      </c>
      <c r="H385" s="40">
        <v>128.1</v>
      </c>
      <c r="I385" s="40">
        <v>129.35</v>
      </c>
      <c r="J385" s="40">
        <v>131.19999999999999</v>
      </c>
      <c r="K385" s="31">
        <v>127.5</v>
      </c>
      <c r="L385" s="31">
        <v>124.4</v>
      </c>
      <c r="M385" s="31">
        <v>10.86567</v>
      </c>
      <c r="N385" s="1"/>
      <c r="O385" s="1"/>
    </row>
    <row r="386" spans="1:15" ht="12.75" customHeight="1">
      <c r="A386" s="31">
        <v>376</v>
      </c>
      <c r="B386" s="31" t="s">
        <v>486</v>
      </c>
      <c r="C386" s="31">
        <v>217.4</v>
      </c>
      <c r="D386" s="40">
        <v>218.56666666666669</v>
      </c>
      <c r="E386" s="40">
        <v>215.33333333333337</v>
      </c>
      <c r="F386" s="40">
        <v>213.26666666666668</v>
      </c>
      <c r="G386" s="40">
        <v>210.03333333333336</v>
      </c>
      <c r="H386" s="40">
        <v>220.63333333333338</v>
      </c>
      <c r="I386" s="40">
        <v>223.86666666666667</v>
      </c>
      <c r="J386" s="40">
        <v>225.93333333333339</v>
      </c>
      <c r="K386" s="31">
        <v>221.8</v>
      </c>
      <c r="L386" s="31">
        <v>216.5</v>
      </c>
      <c r="M386" s="31">
        <v>8.4881100000000007</v>
      </c>
      <c r="N386" s="1"/>
      <c r="O386" s="1"/>
    </row>
    <row r="387" spans="1:15" ht="12.75" customHeight="1">
      <c r="A387" s="31">
        <v>377</v>
      </c>
      <c r="B387" s="31" t="s">
        <v>487</v>
      </c>
      <c r="C387" s="31">
        <v>640.45000000000005</v>
      </c>
      <c r="D387" s="40">
        <v>642.33333333333337</v>
      </c>
      <c r="E387" s="40">
        <v>635.11666666666679</v>
      </c>
      <c r="F387" s="40">
        <v>629.78333333333342</v>
      </c>
      <c r="G387" s="40">
        <v>622.56666666666683</v>
      </c>
      <c r="H387" s="40">
        <v>647.66666666666674</v>
      </c>
      <c r="I387" s="40">
        <v>654.88333333333321</v>
      </c>
      <c r="J387" s="40">
        <v>660.2166666666667</v>
      </c>
      <c r="K387" s="31">
        <v>649.54999999999995</v>
      </c>
      <c r="L387" s="31">
        <v>637</v>
      </c>
      <c r="M387" s="31">
        <v>6.2887399999999998</v>
      </c>
      <c r="N387" s="1"/>
      <c r="O387" s="1"/>
    </row>
    <row r="388" spans="1:15" ht="12.75" customHeight="1">
      <c r="A388" s="31">
        <v>378</v>
      </c>
      <c r="B388" s="31" t="s">
        <v>488</v>
      </c>
      <c r="C388" s="31">
        <v>269.14999999999998</v>
      </c>
      <c r="D388" s="40">
        <v>269.06666666666666</v>
      </c>
      <c r="E388" s="40">
        <v>267.13333333333333</v>
      </c>
      <c r="F388" s="40">
        <v>265.11666666666667</v>
      </c>
      <c r="G388" s="40">
        <v>263.18333333333334</v>
      </c>
      <c r="H388" s="40">
        <v>271.08333333333331</v>
      </c>
      <c r="I388" s="40">
        <v>273.01666666666659</v>
      </c>
      <c r="J388" s="40">
        <v>275.0333333333333</v>
      </c>
      <c r="K388" s="31">
        <v>271</v>
      </c>
      <c r="L388" s="31">
        <v>267.05</v>
      </c>
      <c r="M388" s="31">
        <v>1.4834499999999999</v>
      </c>
      <c r="N388" s="1"/>
      <c r="O388" s="1"/>
    </row>
    <row r="389" spans="1:15" ht="12.75" customHeight="1">
      <c r="A389" s="31">
        <v>379</v>
      </c>
      <c r="B389" s="31" t="s">
        <v>184</v>
      </c>
      <c r="C389" s="31">
        <v>1065.25</v>
      </c>
      <c r="D389" s="40">
        <v>1063.5</v>
      </c>
      <c r="E389" s="40">
        <v>1052.75</v>
      </c>
      <c r="F389" s="40">
        <v>1040.25</v>
      </c>
      <c r="G389" s="40">
        <v>1029.5</v>
      </c>
      <c r="H389" s="40">
        <v>1076</v>
      </c>
      <c r="I389" s="40">
        <v>1086.75</v>
      </c>
      <c r="J389" s="40">
        <v>1099.25</v>
      </c>
      <c r="K389" s="31">
        <v>1074.25</v>
      </c>
      <c r="L389" s="31">
        <v>1051</v>
      </c>
      <c r="M389" s="31">
        <v>2.2159399999999998</v>
      </c>
      <c r="N389" s="1"/>
      <c r="O389" s="1"/>
    </row>
    <row r="390" spans="1:15" ht="12.75" customHeight="1">
      <c r="A390" s="31">
        <v>380</v>
      </c>
      <c r="B390" s="31" t="s">
        <v>490</v>
      </c>
      <c r="C390" s="31">
        <v>2164.4499999999998</v>
      </c>
      <c r="D390" s="40">
        <v>2170.2166666666667</v>
      </c>
      <c r="E390" s="40">
        <v>2130.4333333333334</v>
      </c>
      <c r="F390" s="40">
        <v>2096.4166666666665</v>
      </c>
      <c r="G390" s="40">
        <v>2056.6333333333332</v>
      </c>
      <c r="H390" s="40">
        <v>2204.2333333333336</v>
      </c>
      <c r="I390" s="40">
        <v>2244.0166666666673</v>
      </c>
      <c r="J390" s="40">
        <v>2278.0333333333338</v>
      </c>
      <c r="K390" s="31">
        <v>2210</v>
      </c>
      <c r="L390" s="31">
        <v>2136.1999999999998</v>
      </c>
      <c r="M390" s="31">
        <v>0.19417000000000001</v>
      </c>
      <c r="N390" s="1"/>
      <c r="O390" s="1"/>
    </row>
    <row r="391" spans="1:15" ht="12.75" customHeight="1">
      <c r="A391" s="31">
        <v>381</v>
      </c>
      <c r="B391" s="31" t="s">
        <v>185</v>
      </c>
      <c r="C391" s="31">
        <v>211.6</v>
      </c>
      <c r="D391" s="40">
        <v>213.35</v>
      </c>
      <c r="E391" s="40">
        <v>207.25</v>
      </c>
      <c r="F391" s="40">
        <v>202.9</v>
      </c>
      <c r="G391" s="40">
        <v>196.8</v>
      </c>
      <c r="H391" s="40">
        <v>217.7</v>
      </c>
      <c r="I391" s="40">
        <v>223.79999999999995</v>
      </c>
      <c r="J391" s="40">
        <v>228.14999999999998</v>
      </c>
      <c r="K391" s="31">
        <v>219.45</v>
      </c>
      <c r="L391" s="31">
        <v>209</v>
      </c>
      <c r="M391" s="31">
        <v>84.615250000000003</v>
      </c>
      <c r="N391" s="1"/>
      <c r="O391" s="1"/>
    </row>
    <row r="392" spans="1:15" ht="12.75" customHeight="1">
      <c r="A392" s="31">
        <v>382</v>
      </c>
      <c r="B392" s="31" t="s">
        <v>489</v>
      </c>
      <c r="C392" s="31">
        <v>79.349999999999994</v>
      </c>
      <c r="D392" s="40">
        <v>79.55</v>
      </c>
      <c r="E392" s="40">
        <v>78.8</v>
      </c>
      <c r="F392" s="40">
        <v>78.25</v>
      </c>
      <c r="G392" s="40">
        <v>77.5</v>
      </c>
      <c r="H392" s="40">
        <v>80.099999999999994</v>
      </c>
      <c r="I392" s="40">
        <v>80.849999999999994</v>
      </c>
      <c r="J392" s="40">
        <v>81.399999999999991</v>
      </c>
      <c r="K392" s="31">
        <v>80.3</v>
      </c>
      <c r="L392" s="31">
        <v>79</v>
      </c>
      <c r="M392" s="31">
        <v>15.019310000000001</v>
      </c>
      <c r="N392" s="1"/>
      <c r="O392" s="1"/>
    </row>
    <row r="393" spans="1:15" ht="12.75" customHeight="1">
      <c r="A393" s="31">
        <v>383</v>
      </c>
      <c r="B393" s="31" t="s">
        <v>186</v>
      </c>
      <c r="C393" s="31">
        <v>149.80000000000001</v>
      </c>
      <c r="D393" s="40">
        <v>149.53333333333333</v>
      </c>
      <c r="E393" s="40">
        <v>147.36666666666667</v>
      </c>
      <c r="F393" s="40">
        <v>144.93333333333334</v>
      </c>
      <c r="G393" s="40">
        <v>142.76666666666668</v>
      </c>
      <c r="H393" s="40">
        <v>151.96666666666667</v>
      </c>
      <c r="I393" s="40">
        <v>154.13333333333335</v>
      </c>
      <c r="J393" s="40">
        <v>156.56666666666666</v>
      </c>
      <c r="K393" s="31">
        <v>151.69999999999999</v>
      </c>
      <c r="L393" s="31">
        <v>147.1</v>
      </c>
      <c r="M393" s="31">
        <v>42.573810000000002</v>
      </c>
      <c r="N393" s="1"/>
      <c r="O393" s="1"/>
    </row>
    <row r="394" spans="1:15" ht="12.75" customHeight="1">
      <c r="A394" s="31">
        <v>384</v>
      </c>
      <c r="B394" s="31" t="s">
        <v>491</v>
      </c>
      <c r="C394" s="31">
        <v>153.5</v>
      </c>
      <c r="D394" s="40">
        <v>153.5</v>
      </c>
      <c r="E394" s="40">
        <v>152.19999999999999</v>
      </c>
      <c r="F394" s="40">
        <v>150.89999999999998</v>
      </c>
      <c r="G394" s="40">
        <v>149.59999999999997</v>
      </c>
      <c r="H394" s="40">
        <v>154.80000000000001</v>
      </c>
      <c r="I394" s="40">
        <v>156.10000000000002</v>
      </c>
      <c r="J394" s="40">
        <v>157.40000000000003</v>
      </c>
      <c r="K394" s="31">
        <v>154.80000000000001</v>
      </c>
      <c r="L394" s="31">
        <v>152.19999999999999</v>
      </c>
      <c r="M394" s="31">
        <v>36.989699999999999</v>
      </c>
      <c r="N394" s="1"/>
      <c r="O394" s="1"/>
    </row>
    <row r="395" spans="1:15" ht="12.75" customHeight="1">
      <c r="A395" s="31">
        <v>385</v>
      </c>
      <c r="B395" s="31" t="s">
        <v>492</v>
      </c>
      <c r="C395" s="31">
        <v>1360.8</v>
      </c>
      <c r="D395" s="40">
        <v>1367.7166666666665</v>
      </c>
      <c r="E395" s="40">
        <v>1344.333333333333</v>
      </c>
      <c r="F395" s="40">
        <v>1327.8666666666666</v>
      </c>
      <c r="G395" s="40">
        <v>1304.4833333333331</v>
      </c>
      <c r="H395" s="40">
        <v>1384.1833333333329</v>
      </c>
      <c r="I395" s="40">
        <v>1407.5666666666666</v>
      </c>
      <c r="J395" s="40">
        <v>1424.0333333333328</v>
      </c>
      <c r="K395" s="31">
        <v>1391.1</v>
      </c>
      <c r="L395" s="31">
        <v>1351.25</v>
      </c>
      <c r="M395" s="31">
        <v>1.1066</v>
      </c>
      <c r="N395" s="1"/>
      <c r="O395" s="1"/>
    </row>
    <row r="396" spans="1:15" ht="12.75" customHeight="1">
      <c r="A396" s="31">
        <v>386</v>
      </c>
      <c r="B396" s="31" t="s">
        <v>187</v>
      </c>
      <c r="C396" s="31">
        <v>2554.5500000000002</v>
      </c>
      <c r="D396" s="40">
        <v>2553.5333333333333</v>
      </c>
      <c r="E396" s="40">
        <v>2536.5666666666666</v>
      </c>
      <c r="F396" s="40">
        <v>2518.5833333333335</v>
      </c>
      <c r="G396" s="40">
        <v>2501.6166666666668</v>
      </c>
      <c r="H396" s="40">
        <v>2571.5166666666664</v>
      </c>
      <c r="I396" s="40">
        <v>2588.4833333333327</v>
      </c>
      <c r="J396" s="40">
        <v>2606.4666666666662</v>
      </c>
      <c r="K396" s="31">
        <v>2570.5</v>
      </c>
      <c r="L396" s="31">
        <v>2535.5500000000002</v>
      </c>
      <c r="M396" s="31">
        <v>49.484220000000001</v>
      </c>
      <c r="N396" s="1"/>
      <c r="O396" s="1"/>
    </row>
    <row r="397" spans="1:15" ht="12.75" customHeight="1">
      <c r="A397" s="31">
        <v>387</v>
      </c>
      <c r="B397" s="31" t="s">
        <v>874</v>
      </c>
      <c r="C397" s="31">
        <v>349.8</v>
      </c>
      <c r="D397" s="40">
        <v>349.38333333333338</v>
      </c>
      <c r="E397" s="40">
        <v>345.96666666666675</v>
      </c>
      <c r="F397" s="40">
        <v>342.13333333333338</v>
      </c>
      <c r="G397" s="40">
        <v>338.71666666666675</v>
      </c>
      <c r="H397" s="40">
        <v>353.21666666666675</v>
      </c>
      <c r="I397" s="40">
        <v>356.63333333333338</v>
      </c>
      <c r="J397" s="40">
        <v>360.46666666666675</v>
      </c>
      <c r="K397" s="31">
        <v>352.8</v>
      </c>
      <c r="L397" s="31">
        <v>345.55</v>
      </c>
      <c r="M397" s="31">
        <v>0.64081999999999995</v>
      </c>
      <c r="N397" s="1"/>
      <c r="O397" s="1"/>
    </row>
    <row r="398" spans="1:15" ht="12.75" customHeight="1">
      <c r="A398" s="31">
        <v>388</v>
      </c>
      <c r="B398" s="31" t="s">
        <v>483</v>
      </c>
      <c r="C398" s="31">
        <v>286.3</v>
      </c>
      <c r="D398" s="40">
        <v>288</v>
      </c>
      <c r="E398" s="40">
        <v>283.55</v>
      </c>
      <c r="F398" s="40">
        <v>280.8</v>
      </c>
      <c r="G398" s="40">
        <v>276.35000000000002</v>
      </c>
      <c r="H398" s="40">
        <v>290.75</v>
      </c>
      <c r="I398" s="40">
        <v>295.20000000000005</v>
      </c>
      <c r="J398" s="40">
        <v>297.95</v>
      </c>
      <c r="K398" s="31">
        <v>292.45</v>
      </c>
      <c r="L398" s="31">
        <v>285.25</v>
      </c>
      <c r="M398" s="31">
        <v>1.35985</v>
      </c>
      <c r="N398" s="1"/>
      <c r="O398" s="1"/>
    </row>
    <row r="399" spans="1:15" ht="12.75" customHeight="1">
      <c r="A399" s="31">
        <v>389</v>
      </c>
      <c r="B399" s="31" t="s">
        <v>493</v>
      </c>
      <c r="C399" s="31">
        <v>1388.75</v>
      </c>
      <c r="D399" s="40">
        <v>1391.6499999999999</v>
      </c>
      <c r="E399" s="40">
        <v>1372.9499999999998</v>
      </c>
      <c r="F399" s="40">
        <v>1357.1499999999999</v>
      </c>
      <c r="G399" s="40">
        <v>1338.4499999999998</v>
      </c>
      <c r="H399" s="40">
        <v>1407.4499999999998</v>
      </c>
      <c r="I399" s="40">
        <v>1426.15</v>
      </c>
      <c r="J399" s="40">
        <v>1441.9499999999998</v>
      </c>
      <c r="K399" s="31">
        <v>1410.35</v>
      </c>
      <c r="L399" s="31">
        <v>1375.85</v>
      </c>
      <c r="M399" s="31">
        <v>0.8831</v>
      </c>
      <c r="N399" s="1"/>
      <c r="O399" s="1"/>
    </row>
    <row r="400" spans="1:15" ht="12.75" customHeight="1">
      <c r="A400" s="31">
        <v>390</v>
      </c>
      <c r="B400" s="31" t="s">
        <v>494</v>
      </c>
      <c r="C400" s="31">
        <v>1952.15</v>
      </c>
      <c r="D400" s="40">
        <v>1959.2833333333335</v>
      </c>
      <c r="E400" s="40">
        <v>1939.916666666667</v>
      </c>
      <c r="F400" s="40">
        <v>1927.6833333333334</v>
      </c>
      <c r="G400" s="40">
        <v>1908.3166666666668</v>
      </c>
      <c r="H400" s="40">
        <v>1971.5166666666671</v>
      </c>
      <c r="I400" s="40">
        <v>1990.8833333333334</v>
      </c>
      <c r="J400" s="40">
        <v>2003.1166666666672</v>
      </c>
      <c r="K400" s="31">
        <v>1978.65</v>
      </c>
      <c r="L400" s="31">
        <v>1947.05</v>
      </c>
      <c r="M400" s="31">
        <v>0.55694999999999995</v>
      </c>
      <c r="N400" s="1"/>
      <c r="O400" s="1"/>
    </row>
    <row r="401" spans="1:15" ht="12.75" customHeight="1">
      <c r="A401" s="31">
        <v>391</v>
      </c>
      <c r="B401" s="31" t="s">
        <v>485</v>
      </c>
      <c r="C401" s="31">
        <v>38.450000000000003</v>
      </c>
      <c r="D401" s="40">
        <v>38.550000000000004</v>
      </c>
      <c r="E401" s="40">
        <v>37.900000000000006</v>
      </c>
      <c r="F401" s="40">
        <v>37.35</v>
      </c>
      <c r="G401" s="40">
        <v>36.700000000000003</v>
      </c>
      <c r="H401" s="40">
        <v>39.100000000000009</v>
      </c>
      <c r="I401" s="40">
        <v>39.75</v>
      </c>
      <c r="J401" s="40">
        <v>40.300000000000011</v>
      </c>
      <c r="K401" s="31">
        <v>39.200000000000003</v>
      </c>
      <c r="L401" s="31">
        <v>38</v>
      </c>
      <c r="M401" s="31">
        <v>109.21237000000001</v>
      </c>
      <c r="N401" s="1"/>
      <c r="O401" s="1"/>
    </row>
    <row r="402" spans="1:15" ht="12.75" customHeight="1">
      <c r="A402" s="31">
        <v>392</v>
      </c>
      <c r="B402" s="31" t="s">
        <v>188</v>
      </c>
      <c r="C402" s="31">
        <v>117</v>
      </c>
      <c r="D402" s="40">
        <v>117.53333333333335</v>
      </c>
      <c r="E402" s="40">
        <v>115.86666666666669</v>
      </c>
      <c r="F402" s="40">
        <v>114.73333333333335</v>
      </c>
      <c r="G402" s="40">
        <v>113.06666666666669</v>
      </c>
      <c r="H402" s="40">
        <v>118.66666666666669</v>
      </c>
      <c r="I402" s="40">
        <v>120.33333333333334</v>
      </c>
      <c r="J402" s="40">
        <v>121.46666666666668</v>
      </c>
      <c r="K402" s="31">
        <v>119.2</v>
      </c>
      <c r="L402" s="31">
        <v>116.4</v>
      </c>
      <c r="M402" s="31">
        <v>257.49009999999998</v>
      </c>
      <c r="N402" s="1"/>
      <c r="O402" s="1"/>
    </row>
    <row r="403" spans="1:15" ht="12.75" customHeight="1">
      <c r="A403" s="31">
        <v>393</v>
      </c>
      <c r="B403" s="31" t="s">
        <v>276</v>
      </c>
      <c r="C403" s="31">
        <v>8022.35</v>
      </c>
      <c r="D403" s="40">
        <v>8004.1166666666659</v>
      </c>
      <c r="E403" s="40">
        <v>7973.2333333333318</v>
      </c>
      <c r="F403" s="40">
        <v>7924.1166666666659</v>
      </c>
      <c r="G403" s="40">
        <v>7893.2333333333318</v>
      </c>
      <c r="H403" s="40">
        <v>8053.2333333333318</v>
      </c>
      <c r="I403" s="40">
        <v>8084.116666666665</v>
      </c>
      <c r="J403" s="40">
        <v>8133.2333333333318</v>
      </c>
      <c r="K403" s="31">
        <v>8035</v>
      </c>
      <c r="L403" s="31">
        <v>7955</v>
      </c>
      <c r="M403" s="31">
        <v>0.10961</v>
      </c>
      <c r="N403" s="1"/>
      <c r="O403" s="1"/>
    </row>
    <row r="404" spans="1:15" ht="12.75" customHeight="1">
      <c r="A404" s="31">
        <v>394</v>
      </c>
      <c r="B404" s="31" t="s">
        <v>275</v>
      </c>
      <c r="C404" s="31">
        <v>1073.95</v>
      </c>
      <c r="D404" s="40">
        <v>1069.6333333333332</v>
      </c>
      <c r="E404" s="40">
        <v>1062.2666666666664</v>
      </c>
      <c r="F404" s="40">
        <v>1050.5833333333333</v>
      </c>
      <c r="G404" s="40">
        <v>1043.2166666666665</v>
      </c>
      <c r="H404" s="40">
        <v>1081.3166666666664</v>
      </c>
      <c r="I404" s="40">
        <v>1088.6833333333332</v>
      </c>
      <c r="J404" s="40">
        <v>1100.3666666666663</v>
      </c>
      <c r="K404" s="31">
        <v>1077</v>
      </c>
      <c r="L404" s="31">
        <v>1057.95</v>
      </c>
      <c r="M404" s="31">
        <v>9.0075199999999995</v>
      </c>
      <c r="N404" s="1"/>
      <c r="O404" s="1"/>
    </row>
    <row r="405" spans="1:15" ht="12.75" customHeight="1">
      <c r="A405" s="31">
        <v>395</v>
      </c>
      <c r="B405" s="31" t="s">
        <v>189</v>
      </c>
      <c r="C405" s="31">
        <v>1153.2</v>
      </c>
      <c r="D405" s="40">
        <v>1165.1333333333334</v>
      </c>
      <c r="E405" s="40">
        <v>1138.166666666667</v>
      </c>
      <c r="F405" s="40">
        <v>1123.1333333333334</v>
      </c>
      <c r="G405" s="40">
        <v>1096.166666666667</v>
      </c>
      <c r="H405" s="40">
        <v>1180.166666666667</v>
      </c>
      <c r="I405" s="40">
        <v>1207.1333333333337</v>
      </c>
      <c r="J405" s="40">
        <v>1222.166666666667</v>
      </c>
      <c r="K405" s="31">
        <v>1192.0999999999999</v>
      </c>
      <c r="L405" s="31">
        <v>1150.0999999999999</v>
      </c>
      <c r="M405" s="31">
        <v>12.710789999999999</v>
      </c>
      <c r="N405" s="1"/>
      <c r="O405" s="1"/>
    </row>
    <row r="406" spans="1:15" ht="12.75" customHeight="1">
      <c r="A406" s="31">
        <v>396</v>
      </c>
      <c r="B406" s="31" t="s">
        <v>190</v>
      </c>
      <c r="C406" s="31">
        <v>509.6</v>
      </c>
      <c r="D406" s="40">
        <v>513.18333333333339</v>
      </c>
      <c r="E406" s="40">
        <v>503.51666666666677</v>
      </c>
      <c r="F406" s="40">
        <v>497.43333333333339</v>
      </c>
      <c r="G406" s="40">
        <v>487.76666666666677</v>
      </c>
      <c r="H406" s="40">
        <v>519.26666666666677</v>
      </c>
      <c r="I406" s="40">
        <v>528.93333333333328</v>
      </c>
      <c r="J406" s="40">
        <v>535.01666666666677</v>
      </c>
      <c r="K406" s="31">
        <v>522.85</v>
      </c>
      <c r="L406" s="31">
        <v>507.1</v>
      </c>
      <c r="M406" s="31">
        <v>230.86897999999999</v>
      </c>
      <c r="N406" s="1"/>
      <c r="O406" s="1"/>
    </row>
    <row r="407" spans="1:15" ht="12.75" customHeight="1">
      <c r="A407" s="31">
        <v>397</v>
      </c>
      <c r="B407" s="31" t="s">
        <v>498</v>
      </c>
      <c r="C407" s="31">
        <v>8045.1</v>
      </c>
      <c r="D407" s="40">
        <v>8081.0333333333328</v>
      </c>
      <c r="E407" s="40">
        <v>7964.0666666666657</v>
      </c>
      <c r="F407" s="40">
        <v>7883.0333333333328</v>
      </c>
      <c r="G407" s="40">
        <v>7766.0666666666657</v>
      </c>
      <c r="H407" s="40">
        <v>8162.0666666666657</v>
      </c>
      <c r="I407" s="40">
        <v>8279.0333333333328</v>
      </c>
      <c r="J407" s="40">
        <v>8360.0666666666657</v>
      </c>
      <c r="K407" s="31">
        <v>8198</v>
      </c>
      <c r="L407" s="31">
        <v>8000</v>
      </c>
      <c r="M407" s="31">
        <v>0.17291999999999999</v>
      </c>
      <c r="N407" s="1"/>
      <c r="O407" s="1"/>
    </row>
    <row r="408" spans="1:15" ht="12.75" customHeight="1">
      <c r="A408" s="31">
        <v>398</v>
      </c>
      <c r="B408" s="31" t="s">
        <v>499</v>
      </c>
      <c r="C408" s="31">
        <v>118.05</v>
      </c>
      <c r="D408" s="40">
        <v>120.03333333333335</v>
      </c>
      <c r="E408" s="40">
        <v>114.11666666666669</v>
      </c>
      <c r="F408" s="40">
        <v>110.18333333333334</v>
      </c>
      <c r="G408" s="40">
        <v>104.26666666666668</v>
      </c>
      <c r="H408" s="40">
        <v>123.9666666666667</v>
      </c>
      <c r="I408" s="40">
        <v>129.88333333333335</v>
      </c>
      <c r="J408" s="40">
        <v>133.81666666666672</v>
      </c>
      <c r="K408" s="31">
        <v>125.95</v>
      </c>
      <c r="L408" s="31">
        <v>116.1</v>
      </c>
      <c r="M408" s="31">
        <v>12.18215</v>
      </c>
      <c r="N408" s="1"/>
      <c r="O408" s="1"/>
    </row>
    <row r="409" spans="1:15" ht="12.75" customHeight="1">
      <c r="A409" s="31">
        <v>399</v>
      </c>
      <c r="B409" s="31" t="s">
        <v>504</v>
      </c>
      <c r="C409" s="31">
        <v>135.4</v>
      </c>
      <c r="D409" s="40">
        <v>135.70000000000002</v>
      </c>
      <c r="E409" s="40">
        <v>132.50000000000003</v>
      </c>
      <c r="F409" s="40">
        <v>129.60000000000002</v>
      </c>
      <c r="G409" s="40">
        <v>126.40000000000003</v>
      </c>
      <c r="H409" s="40">
        <v>138.60000000000002</v>
      </c>
      <c r="I409" s="40">
        <v>141.80000000000001</v>
      </c>
      <c r="J409" s="40">
        <v>144.70000000000002</v>
      </c>
      <c r="K409" s="31">
        <v>138.9</v>
      </c>
      <c r="L409" s="31">
        <v>132.80000000000001</v>
      </c>
      <c r="M409" s="31">
        <v>18.42811</v>
      </c>
      <c r="N409" s="1"/>
      <c r="O409" s="1"/>
    </row>
    <row r="410" spans="1:15" ht="12.75" customHeight="1">
      <c r="A410" s="31">
        <v>400</v>
      </c>
      <c r="B410" s="31" t="s">
        <v>500</v>
      </c>
      <c r="C410" s="31">
        <v>184.05</v>
      </c>
      <c r="D410" s="40">
        <v>186.46666666666667</v>
      </c>
      <c r="E410" s="40">
        <v>180.68333333333334</v>
      </c>
      <c r="F410" s="40">
        <v>177.31666666666666</v>
      </c>
      <c r="G410" s="40">
        <v>171.53333333333333</v>
      </c>
      <c r="H410" s="40">
        <v>189.83333333333334</v>
      </c>
      <c r="I410" s="40">
        <v>195.6166666666667</v>
      </c>
      <c r="J410" s="40">
        <v>198.98333333333335</v>
      </c>
      <c r="K410" s="31">
        <v>192.25</v>
      </c>
      <c r="L410" s="31">
        <v>183.1</v>
      </c>
      <c r="M410" s="31">
        <v>17.308309999999999</v>
      </c>
      <c r="N410" s="1"/>
      <c r="O410" s="1"/>
    </row>
    <row r="411" spans="1:15" ht="12.75" customHeight="1">
      <c r="A411" s="31">
        <v>401</v>
      </c>
      <c r="B411" s="31" t="s">
        <v>502</v>
      </c>
      <c r="C411" s="31">
        <v>2735.65</v>
      </c>
      <c r="D411" s="40">
        <v>2738.0499999999997</v>
      </c>
      <c r="E411" s="40">
        <v>2658.0999999999995</v>
      </c>
      <c r="F411" s="40">
        <v>2580.5499999999997</v>
      </c>
      <c r="G411" s="40">
        <v>2500.5999999999995</v>
      </c>
      <c r="H411" s="40">
        <v>2815.5999999999995</v>
      </c>
      <c r="I411" s="40">
        <v>2895.5499999999993</v>
      </c>
      <c r="J411" s="40">
        <v>2973.0999999999995</v>
      </c>
      <c r="K411" s="31">
        <v>2818</v>
      </c>
      <c r="L411" s="31">
        <v>2660.5</v>
      </c>
      <c r="M411" s="31">
        <v>0.27176</v>
      </c>
      <c r="N411" s="1"/>
      <c r="O411" s="1"/>
    </row>
    <row r="412" spans="1:15" ht="12.75" customHeight="1">
      <c r="A412" s="31">
        <v>402</v>
      </c>
      <c r="B412" s="31" t="s">
        <v>501</v>
      </c>
      <c r="C412" s="31">
        <v>330.55</v>
      </c>
      <c r="D412" s="40">
        <v>331.21666666666664</v>
      </c>
      <c r="E412" s="40">
        <v>327.68333333333328</v>
      </c>
      <c r="F412" s="40">
        <v>324.81666666666666</v>
      </c>
      <c r="G412" s="40">
        <v>321.2833333333333</v>
      </c>
      <c r="H412" s="40">
        <v>334.08333333333326</v>
      </c>
      <c r="I412" s="40">
        <v>337.61666666666667</v>
      </c>
      <c r="J412" s="40">
        <v>340.48333333333323</v>
      </c>
      <c r="K412" s="31">
        <v>334.75</v>
      </c>
      <c r="L412" s="31">
        <v>328.35</v>
      </c>
      <c r="M412" s="31">
        <v>0.84270999999999996</v>
      </c>
      <c r="N412" s="1"/>
      <c r="O412" s="1"/>
    </row>
    <row r="413" spans="1:15" ht="12.75" customHeight="1">
      <c r="A413" s="31">
        <v>403</v>
      </c>
      <c r="B413" s="31" t="s">
        <v>503</v>
      </c>
      <c r="C413" s="31">
        <v>567.29999999999995</v>
      </c>
      <c r="D413" s="40">
        <v>569.93333333333328</v>
      </c>
      <c r="E413" s="40">
        <v>560.36666666666656</v>
      </c>
      <c r="F413" s="40">
        <v>553.43333333333328</v>
      </c>
      <c r="G413" s="40">
        <v>543.86666666666656</v>
      </c>
      <c r="H413" s="40">
        <v>576.86666666666656</v>
      </c>
      <c r="I413" s="40">
        <v>586.43333333333339</v>
      </c>
      <c r="J413" s="40">
        <v>593.36666666666656</v>
      </c>
      <c r="K413" s="31">
        <v>579.5</v>
      </c>
      <c r="L413" s="31">
        <v>563</v>
      </c>
      <c r="M413" s="31">
        <v>1.1631100000000001</v>
      </c>
      <c r="N413" s="1"/>
      <c r="O413" s="1"/>
    </row>
    <row r="414" spans="1:15" ht="12.75" customHeight="1">
      <c r="A414" s="31">
        <v>404</v>
      </c>
      <c r="B414" s="31" t="s">
        <v>191</v>
      </c>
      <c r="C414" s="31">
        <v>29010.55</v>
      </c>
      <c r="D414" s="40">
        <v>29052.983333333334</v>
      </c>
      <c r="E414" s="40">
        <v>28807.566666666666</v>
      </c>
      <c r="F414" s="40">
        <v>28604.583333333332</v>
      </c>
      <c r="G414" s="40">
        <v>28359.166666666664</v>
      </c>
      <c r="H414" s="40">
        <v>29255.966666666667</v>
      </c>
      <c r="I414" s="40">
        <v>29501.383333333331</v>
      </c>
      <c r="J414" s="40">
        <v>29704.366666666669</v>
      </c>
      <c r="K414" s="31">
        <v>29298.400000000001</v>
      </c>
      <c r="L414" s="31">
        <v>28850</v>
      </c>
      <c r="M414" s="31">
        <v>0.18576000000000001</v>
      </c>
      <c r="N414" s="1"/>
      <c r="O414" s="1"/>
    </row>
    <row r="415" spans="1:15" ht="12.75" customHeight="1">
      <c r="A415" s="31">
        <v>405</v>
      </c>
      <c r="B415" s="31" t="s">
        <v>505</v>
      </c>
      <c r="C415" s="31">
        <v>2097.4499999999998</v>
      </c>
      <c r="D415" s="40">
        <v>2111.7999999999997</v>
      </c>
      <c r="E415" s="40">
        <v>2056.2999999999993</v>
      </c>
      <c r="F415" s="40">
        <v>2015.1499999999996</v>
      </c>
      <c r="G415" s="40">
        <v>1959.6499999999992</v>
      </c>
      <c r="H415" s="40">
        <v>2152.9499999999994</v>
      </c>
      <c r="I415" s="40">
        <v>2208.4500000000003</v>
      </c>
      <c r="J415" s="40">
        <v>2249.5999999999995</v>
      </c>
      <c r="K415" s="31">
        <v>2167.3000000000002</v>
      </c>
      <c r="L415" s="31">
        <v>2070.65</v>
      </c>
      <c r="M415" s="31">
        <v>0.38486999999999999</v>
      </c>
      <c r="N415" s="1"/>
      <c r="O415" s="1"/>
    </row>
    <row r="416" spans="1:15" ht="12.75" customHeight="1">
      <c r="A416" s="31">
        <v>406</v>
      </c>
      <c r="B416" s="31" t="s">
        <v>192</v>
      </c>
      <c r="C416" s="31">
        <v>2397.5</v>
      </c>
      <c r="D416" s="40">
        <v>2387.4333333333329</v>
      </c>
      <c r="E416" s="40">
        <v>2367.9166666666661</v>
      </c>
      <c r="F416" s="40">
        <v>2338.333333333333</v>
      </c>
      <c r="G416" s="40">
        <v>2318.8166666666662</v>
      </c>
      <c r="H416" s="40">
        <v>2417.016666666666</v>
      </c>
      <c r="I416" s="40">
        <v>2436.5333333333333</v>
      </c>
      <c r="J416" s="40">
        <v>2466.1166666666659</v>
      </c>
      <c r="K416" s="31">
        <v>2406.9499999999998</v>
      </c>
      <c r="L416" s="31">
        <v>2357.85</v>
      </c>
      <c r="M416" s="31">
        <v>2.33636</v>
      </c>
      <c r="N416" s="1"/>
      <c r="O416" s="1"/>
    </row>
    <row r="417" spans="1:15" ht="12.75" customHeight="1">
      <c r="A417" s="31">
        <v>407</v>
      </c>
      <c r="B417" s="31" t="s">
        <v>495</v>
      </c>
      <c r="C417" s="31">
        <v>469.95</v>
      </c>
      <c r="D417" s="40">
        <v>469.41666666666669</v>
      </c>
      <c r="E417" s="40">
        <v>463.83333333333337</v>
      </c>
      <c r="F417" s="40">
        <v>457.7166666666667</v>
      </c>
      <c r="G417" s="40">
        <v>452.13333333333338</v>
      </c>
      <c r="H417" s="40">
        <v>475.53333333333336</v>
      </c>
      <c r="I417" s="40">
        <v>481.11666666666673</v>
      </c>
      <c r="J417" s="40">
        <v>487.23333333333335</v>
      </c>
      <c r="K417" s="31">
        <v>475</v>
      </c>
      <c r="L417" s="31">
        <v>463.3</v>
      </c>
      <c r="M417" s="31">
        <v>1.35097</v>
      </c>
      <c r="N417" s="1"/>
      <c r="O417" s="1"/>
    </row>
    <row r="418" spans="1:15" ht="12.75" customHeight="1">
      <c r="A418" s="31">
        <v>408</v>
      </c>
      <c r="B418" s="31" t="s">
        <v>496</v>
      </c>
      <c r="C418" s="31">
        <v>29.9</v>
      </c>
      <c r="D418" s="40">
        <v>30.083333333333332</v>
      </c>
      <c r="E418" s="40">
        <v>29.666666666666664</v>
      </c>
      <c r="F418" s="40">
        <v>29.433333333333334</v>
      </c>
      <c r="G418" s="40">
        <v>29.016666666666666</v>
      </c>
      <c r="H418" s="40">
        <v>30.316666666666663</v>
      </c>
      <c r="I418" s="40">
        <v>30.733333333333327</v>
      </c>
      <c r="J418" s="40">
        <v>30.966666666666661</v>
      </c>
      <c r="K418" s="31">
        <v>30.5</v>
      </c>
      <c r="L418" s="31">
        <v>29.85</v>
      </c>
      <c r="M418" s="31">
        <v>20.592169999999999</v>
      </c>
      <c r="N418" s="1"/>
      <c r="O418" s="1"/>
    </row>
    <row r="419" spans="1:15" ht="12.75" customHeight="1">
      <c r="A419" s="31">
        <v>409</v>
      </c>
      <c r="B419" s="31" t="s">
        <v>497</v>
      </c>
      <c r="C419" s="31">
        <v>3869.75</v>
      </c>
      <c r="D419" s="40">
        <v>3887.9166666666665</v>
      </c>
      <c r="E419" s="40">
        <v>3829.833333333333</v>
      </c>
      <c r="F419" s="40">
        <v>3789.9166666666665</v>
      </c>
      <c r="G419" s="40">
        <v>3731.833333333333</v>
      </c>
      <c r="H419" s="40">
        <v>3927.833333333333</v>
      </c>
      <c r="I419" s="40">
        <v>3985.9166666666661</v>
      </c>
      <c r="J419" s="40">
        <v>4025.833333333333</v>
      </c>
      <c r="K419" s="31">
        <v>3946</v>
      </c>
      <c r="L419" s="31">
        <v>3848</v>
      </c>
      <c r="M419" s="31">
        <v>0.20487</v>
      </c>
      <c r="N419" s="1"/>
      <c r="O419" s="1"/>
    </row>
    <row r="420" spans="1:15" ht="12.75" customHeight="1">
      <c r="A420" s="31">
        <v>410</v>
      </c>
      <c r="B420" s="31" t="s">
        <v>506</v>
      </c>
      <c r="C420" s="31">
        <v>898.1</v>
      </c>
      <c r="D420" s="40">
        <v>900.88333333333333</v>
      </c>
      <c r="E420" s="40">
        <v>887.36666666666667</v>
      </c>
      <c r="F420" s="40">
        <v>876.63333333333333</v>
      </c>
      <c r="G420" s="40">
        <v>863.11666666666667</v>
      </c>
      <c r="H420" s="40">
        <v>911.61666666666667</v>
      </c>
      <c r="I420" s="40">
        <v>925.13333333333333</v>
      </c>
      <c r="J420" s="40">
        <v>935.86666666666667</v>
      </c>
      <c r="K420" s="31">
        <v>914.4</v>
      </c>
      <c r="L420" s="31">
        <v>890.15</v>
      </c>
      <c r="M420" s="31">
        <v>3.8981400000000002</v>
      </c>
      <c r="N420" s="1"/>
      <c r="O420" s="1"/>
    </row>
    <row r="421" spans="1:15" ht="12.75" customHeight="1">
      <c r="A421" s="31">
        <v>411</v>
      </c>
      <c r="B421" s="31" t="s">
        <v>508</v>
      </c>
      <c r="C421" s="31">
        <v>1248.6500000000001</v>
      </c>
      <c r="D421" s="40">
        <v>1282.8999999999999</v>
      </c>
      <c r="E421" s="40">
        <v>1195.7999999999997</v>
      </c>
      <c r="F421" s="40">
        <v>1142.9499999999998</v>
      </c>
      <c r="G421" s="40">
        <v>1055.8499999999997</v>
      </c>
      <c r="H421" s="40">
        <v>1335.7499999999998</v>
      </c>
      <c r="I421" s="40">
        <v>1422.8499999999997</v>
      </c>
      <c r="J421" s="40">
        <v>1475.6999999999998</v>
      </c>
      <c r="K421" s="31">
        <v>1370</v>
      </c>
      <c r="L421" s="31">
        <v>1230.05</v>
      </c>
      <c r="M421" s="31">
        <v>4.5996300000000003</v>
      </c>
      <c r="N421" s="1"/>
      <c r="O421" s="1"/>
    </row>
    <row r="422" spans="1:15" ht="12.75" customHeight="1">
      <c r="A422" s="31">
        <v>412</v>
      </c>
      <c r="B422" s="31" t="s">
        <v>507</v>
      </c>
      <c r="C422" s="31">
        <v>2531.75</v>
      </c>
      <c r="D422" s="40">
        <v>2579.6</v>
      </c>
      <c r="E422" s="40">
        <v>2430.1999999999998</v>
      </c>
      <c r="F422" s="40">
        <v>2328.65</v>
      </c>
      <c r="G422" s="40">
        <v>2179.25</v>
      </c>
      <c r="H422" s="40">
        <v>2681.1499999999996</v>
      </c>
      <c r="I422" s="40">
        <v>2830.55</v>
      </c>
      <c r="J422" s="40">
        <v>2932.0999999999995</v>
      </c>
      <c r="K422" s="31">
        <v>2729</v>
      </c>
      <c r="L422" s="31">
        <v>2478.0500000000002</v>
      </c>
      <c r="M422" s="31">
        <v>3.6701100000000002</v>
      </c>
      <c r="N422" s="1"/>
      <c r="O422" s="1"/>
    </row>
    <row r="423" spans="1:15" ht="12.75" customHeight="1">
      <c r="A423" s="31">
        <v>413</v>
      </c>
      <c r="B423" s="31" t="s">
        <v>509</v>
      </c>
      <c r="C423" s="31">
        <v>866.25</v>
      </c>
      <c r="D423" s="40">
        <v>865.9666666666667</v>
      </c>
      <c r="E423" s="40">
        <v>852.03333333333342</v>
      </c>
      <c r="F423" s="40">
        <v>837.81666666666672</v>
      </c>
      <c r="G423" s="40">
        <v>823.88333333333344</v>
      </c>
      <c r="H423" s="40">
        <v>880.18333333333339</v>
      </c>
      <c r="I423" s="40">
        <v>894.11666666666679</v>
      </c>
      <c r="J423" s="40">
        <v>908.33333333333337</v>
      </c>
      <c r="K423" s="31">
        <v>879.9</v>
      </c>
      <c r="L423" s="31">
        <v>851.75</v>
      </c>
      <c r="M423" s="31">
        <v>1.9750300000000001</v>
      </c>
      <c r="N423" s="1"/>
      <c r="O423" s="1"/>
    </row>
    <row r="424" spans="1:15" ht="12.75" customHeight="1">
      <c r="A424" s="31">
        <v>414</v>
      </c>
      <c r="B424" s="31" t="s">
        <v>510</v>
      </c>
      <c r="C424" s="31">
        <v>533.65</v>
      </c>
      <c r="D424" s="40">
        <v>538.23333333333323</v>
      </c>
      <c r="E424" s="40">
        <v>525.51666666666642</v>
      </c>
      <c r="F424" s="40">
        <v>517.38333333333321</v>
      </c>
      <c r="G424" s="40">
        <v>504.6666666666664</v>
      </c>
      <c r="H424" s="40">
        <v>546.36666666666645</v>
      </c>
      <c r="I424" s="40">
        <v>559.08333333333337</v>
      </c>
      <c r="J424" s="40">
        <v>567.21666666666647</v>
      </c>
      <c r="K424" s="31">
        <v>550.95000000000005</v>
      </c>
      <c r="L424" s="31">
        <v>530.1</v>
      </c>
      <c r="M424" s="31">
        <v>0.22714999999999999</v>
      </c>
      <c r="N424" s="1"/>
      <c r="O424" s="1"/>
    </row>
    <row r="425" spans="1:15" ht="12.75" customHeight="1">
      <c r="A425" s="31">
        <v>415</v>
      </c>
      <c r="B425" s="31" t="s">
        <v>518</v>
      </c>
      <c r="C425" s="31">
        <v>265.35000000000002</v>
      </c>
      <c r="D425" s="40">
        <v>267.03333333333336</v>
      </c>
      <c r="E425" s="40">
        <v>262.31666666666672</v>
      </c>
      <c r="F425" s="40">
        <v>259.28333333333336</v>
      </c>
      <c r="G425" s="40">
        <v>254.56666666666672</v>
      </c>
      <c r="H425" s="40">
        <v>270.06666666666672</v>
      </c>
      <c r="I425" s="40">
        <v>274.7833333333333</v>
      </c>
      <c r="J425" s="40">
        <v>277.81666666666672</v>
      </c>
      <c r="K425" s="31">
        <v>271.75</v>
      </c>
      <c r="L425" s="31">
        <v>264</v>
      </c>
      <c r="M425" s="31">
        <v>2.1910099999999999</v>
      </c>
      <c r="N425" s="1"/>
      <c r="O425" s="1"/>
    </row>
    <row r="426" spans="1:15" ht="12.75" customHeight="1">
      <c r="A426" s="31">
        <v>416</v>
      </c>
      <c r="B426" s="31" t="s">
        <v>511</v>
      </c>
      <c r="C426" s="31">
        <v>73.2</v>
      </c>
      <c r="D426" s="40">
        <v>73.266666666666666</v>
      </c>
      <c r="E426" s="40">
        <v>72.233333333333334</v>
      </c>
      <c r="F426" s="40">
        <v>71.266666666666666</v>
      </c>
      <c r="G426" s="40">
        <v>70.233333333333334</v>
      </c>
      <c r="H426" s="40">
        <v>74.233333333333334</v>
      </c>
      <c r="I426" s="40">
        <v>75.266666666666666</v>
      </c>
      <c r="J426" s="40">
        <v>76.233333333333334</v>
      </c>
      <c r="K426" s="31">
        <v>74.3</v>
      </c>
      <c r="L426" s="31">
        <v>72.3</v>
      </c>
      <c r="M426" s="31">
        <v>23.177769999999999</v>
      </c>
      <c r="N426" s="1"/>
      <c r="O426" s="1"/>
    </row>
    <row r="427" spans="1:15" ht="12.75" customHeight="1">
      <c r="A427" s="31">
        <v>417</v>
      </c>
      <c r="B427" s="31" t="s">
        <v>193</v>
      </c>
      <c r="C427" s="31">
        <v>2125.6</v>
      </c>
      <c r="D427" s="40">
        <v>2127.5666666666671</v>
      </c>
      <c r="E427" s="40">
        <v>2098.1333333333341</v>
      </c>
      <c r="F427" s="40">
        <v>2070.666666666667</v>
      </c>
      <c r="G427" s="40">
        <v>2041.233333333334</v>
      </c>
      <c r="H427" s="40">
        <v>2155.0333333333342</v>
      </c>
      <c r="I427" s="40">
        <v>2184.4666666666676</v>
      </c>
      <c r="J427" s="40">
        <v>2211.9333333333343</v>
      </c>
      <c r="K427" s="31">
        <v>2157</v>
      </c>
      <c r="L427" s="31">
        <v>2100.1</v>
      </c>
      <c r="M427" s="31">
        <v>6.3540000000000001</v>
      </c>
      <c r="N427" s="1"/>
      <c r="O427" s="1"/>
    </row>
    <row r="428" spans="1:15" ht="12.75" customHeight="1">
      <c r="A428" s="31">
        <v>418</v>
      </c>
      <c r="B428" s="31" t="s">
        <v>194</v>
      </c>
      <c r="C428" s="31">
        <v>1636.3</v>
      </c>
      <c r="D428" s="40">
        <v>1626.8333333333333</v>
      </c>
      <c r="E428" s="40">
        <v>1610.6666666666665</v>
      </c>
      <c r="F428" s="40">
        <v>1585.0333333333333</v>
      </c>
      <c r="G428" s="40">
        <v>1568.8666666666666</v>
      </c>
      <c r="H428" s="40">
        <v>1652.4666666666665</v>
      </c>
      <c r="I428" s="40">
        <v>1668.633333333333</v>
      </c>
      <c r="J428" s="40">
        <v>1694.2666666666664</v>
      </c>
      <c r="K428" s="31">
        <v>1643</v>
      </c>
      <c r="L428" s="31">
        <v>1601.2</v>
      </c>
      <c r="M428" s="31">
        <v>10.130050000000001</v>
      </c>
      <c r="N428" s="1"/>
      <c r="O428" s="1"/>
    </row>
    <row r="429" spans="1:15" ht="12.75" customHeight="1">
      <c r="A429" s="31">
        <v>419</v>
      </c>
      <c r="B429" s="31" t="s">
        <v>515</v>
      </c>
      <c r="C429" s="31">
        <v>487.25</v>
      </c>
      <c r="D429" s="40">
        <v>494.73333333333335</v>
      </c>
      <c r="E429" s="40">
        <v>477.51666666666671</v>
      </c>
      <c r="F429" s="40">
        <v>467.78333333333336</v>
      </c>
      <c r="G429" s="40">
        <v>450.56666666666672</v>
      </c>
      <c r="H429" s="40">
        <v>504.4666666666667</v>
      </c>
      <c r="I429" s="40">
        <v>521.68333333333339</v>
      </c>
      <c r="J429" s="40">
        <v>531.41666666666674</v>
      </c>
      <c r="K429" s="31">
        <v>511.95</v>
      </c>
      <c r="L429" s="31">
        <v>485</v>
      </c>
      <c r="M429" s="31">
        <v>24.669160000000002</v>
      </c>
      <c r="N429" s="1"/>
      <c r="O429" s="1"/>
    </row>
    <row r="430" spans="1:15" ht="12.75" customHeight="1">
      <c r="A430" s="31">
        <v>420</v>
      </c>
      <c r="B430" s="31" t="s">
        <v>512</v>
      </c>
      <c r="C430" s="31">
        <v>102.6</v>
      </c>
      <c r="D430" s="40">
        <v>103.08333333333333</v>
      </c>
      <c r="E430" s="40">
        <v>101.91666666666666</v>
      </c>
      <c r="F430" s="40">
        <v>101.23333333333333</v>
      </c>
      <c r="G430" s="40">
        <v>100.06666666666666</v>
      </c>
      <c r="H430" s="40">
        <v>103.76666666666665</v>
      </c>
      <c r="I430" s="40">
        <v>104.93333333333331</v>
      </c>
      <c r="J430" s="40">
        <v>105.61666666666665</v>
      </c>
      <c r="K430" s="31">
        <v>104.25</v>
      </c>
      <c r="L430" s="31">
        <v>102.4</v>
      </c>
      <c r="M430" s="31">
        <v>1.3615299999999999</v>
      </c>
      <c r="N430" s="1"/>
      <c r="O430" s="1"/>
    </row>
    <row r="431" spans="1:15" ht="12.75" customHeight="1">
      <c r="A431" s="31">
        <v>421</v>
      </c>
      <c r="B431" s="31" t="s">
        <v>514</v>
      </c>
      <c r="C431" s="31">
        <v>267.64999999999998</v>
      </c>
      <c r="D431" s="40">
        <v>269.18333333333334</v>
      </c>
      <c r="E431" s="40">
        <v>265.56666666666666</v>
      </c>
      <c r="F431" s="40">
        <v>263.48333333333335</v>
      </c>
      <c r="G431" s="40">
        <v>259.86666666666667</v>
      </c>
      <c r="H431" s="40">
        <v>271.26666666666665</v>
      </c>
      <c r="I431" s="40">
        <v>274.88333333333333</v>
      </c>
      <c r="J431" s="40">
        <v>276.96666666666664</v>
      </c>
      <c r="K431" s="31">
        <v>272.8</v>
      </c>
      <c r="L431" s="31">
        <v>267.10000000000002</v>
      </c>
      <c r="M431" s="31">
        <v>1.98611</v>
      </c>
      <c r="N431" s="1"/>
      <c r="O431" s="1"/>
    </row>
    <row r="432" spans="1:15" ht="12.75" customHeight="1">
      <c r="A432" s="31">
        <v>422</v>
      </c>
      <c r="B432" s="31" t="s">
        <v>516</v>
      </c>
      <c r="C432" s="31">
        <v>598.9</v>
      </c>
      <c r="D432" s="40">
        <v>599.61666666666667</v>
      </c>
      <c r="E432" s="40">
        <v>594.2833333333333</v>
      </c>
      <c r="F432" s="40">
        <v>589.66666666666663</v>
      </c>
      <c r="G432" s="40">
        <v>584.33333333333326</v>
      </c>
      <c r="H432" s="40">
        <v>604.23333333333335</v>
      </c>
      <c r="I432" s="40">
        <v>609.56666666666661</v>
      </c>
      <c r="J432" s="40">
        <v>614.18333333333339</v>
      </c>
      <c r="K432" s="31">
        <v>604.95000000000005</v>
      </c>
      <c r="L432" s="31">
        <v>595</v>
      </c>
      <c r="M432" s="31">
        <v>0.57850000000000001</v>
      </c>
      <c r="N432" s="1"/>
      <c r="O432" s="1"/>
    </row>
    <row r="433" spans="1:15" ht="12.75" customHeight="1">
      <c r="A433" s="31">
        <v>423</v>
      </c>
      <c r="B433" s="31" t="s">
        <v>517</v>
      </c>
      <c r="C433" s="31">
        <v>382.65</v>
      </c>
      <c r="D433" s="40">
        <v>384.2166666666667</v>
      </c>
      <c r="E433" s="40">
        <v>379.43333333333339</v>
      </c>
      <c r="F433" s="40">
        <v>376.2166666666667</v>
      </c>
      <c r="G433" s="40">
        <v>371.43333333333339</v>
      </c>
      <c r="H433" s="40">
        <v>387.43333333333339</v>
      </c>
      <c r="I433" s="40">
        <v>392.2166666666667</v>
      </c>
      <c r="J433" s="40">
        <v>395.43333333333339</v>
      </c>
      <c r="K433" s="31">
        <v>389</v>
      </c>
      <c r="L433" s="31">
        <v>381</v>
      </c>
      <c r="M433" s="31">
        <v>1.47235</v>
      </c>
      <c r="N433" s="1"/>
      <c r="O433" s="1"/>
    </row>
    <row r="434" spans="1:15" ht="12.75" customHeight="1">
      <c r="A434" s="31">
        <v>424</v>
      </c>
      <c r="B434" s="31" t="s">
        <v>519</v>
      </c>
      <c r="C434" s="31">
        <v>2434.6999999999998</v>
      </c>
      <c r="D434" s="40">
        <v>2443.25</v>
      </c>
      <c r="E434" s="40">
        <v>2406.4499999999998</v>
      </c>
      <c r="F434" s="40">
        <v>2378.1999999999998</v>
      </c>
      <c r="G434" s="40">
        <v>2341.3999999999996</v>
      </c>
      <c r="H434" s="40">
        <v>2471.5</v>
      </c>
      <c r="I434" s="40">
        <v>2508.3000000000002</v>
      </c>
      <c r="J434" s="40">
        <v>2536.5500000000002</v>
      </c>
      <c r="K434" s="31">
        <v>2480.0500000000002</v>
      </c>
      <c r="L434" s="31">
        <v>2415</v>
      </c>
      <c r="M434" s="31">
        <v>0.12490999999999999</v>
      </c>
      <c r="N434" s="1"/>
      <c r="O434" s="1"/>
    </row>
    <row r="435" spans="1:15" ht="12.75" customHeight="1">
      <c r="A435" s="31">
        <v>425</v>
      </c>
      <c r="B435" s="31" t="s">
        <v>520</v>
      </c>
      <c r="C435" s="31">
        <v>825.15</v>
      </c>
      <c r="D435" s="40">
        <v>834.5</v>
      </c>
      <c r="E435" s="40">
        <v>808.05</v>
      </c>
      <c r="F435" s="40">
        <v>790.94999999999993</v>
      </c>
      <c r="G435" s="40">
        <v>764.49999999999989</v>
      </c>
      <c r="H435" s="40">
        <v>851.6</v>
      </c>
      <c r="I435" s="40">
        <v>878.05000000000007</v>
      </c>
      <c r="J435" s="40">
        <v>895.15000000000009</v>
      </c>
      <c r="K435" s="31">
        <v>860.95</v>
      </c>
      <c r="L435" s="31">
        <v>817.4</v>
      </c>
      <c r="M435" s="31">
        <v>1.80078</v>
      </c>
      <c r="N435" s="1"/>
      <c r="O435" s="1"/>
    </row>
    <row r="436" spans="1:15" ht="12.75" customHeight="1">
      <c r="A436" s="31">
        <v>426</v>
      </c>
      <c r="B436" s="31" t="s">
        <v>195</v>
      </c>
      <c r="C436" s="31">
        <v>794.85</v>
      </c>
      <c r="D436" s="40">
        <v>799.13333333333333</v>
      </c>
      <c r="E436" s="40">
        <v>787.81666666666661</v>
      </c>
      <c r="F436" s="40">
        <v>780.7833333333333</v>
      </c>
      <c r="G436" s="40">
        <v>769.46666666666658</v>
      </c>
      <c r="H436" s="40">
        <v>806.16666666666663</v>
      </c>
      <c r="I436" s="40">
        <v>817.48333333333346</v>
      </c>
      <c r="J436" s="40">
        <v>824.51666666666665</v>
      </c>
      <c r="K436" s="31">
        <v>810.45</v>
      </c>
      <c r="L436" s="31">
        <v>792.1</v>
      </c>
      <c r="M436" s="31">
        <v>21.07377</v>
      </c>
      <c r="N436" s="1"/>
      <c r="O436" s="1"/>
    </row>
    <row r="437" spans="1:15" ht="12.75" customHeight="1">
      <c r="A437" s="31">
        <v>427</v>
      </c>
      <c r="B437" s="31" t="s">
        <v>521</v>
      </c>
      <c r="C437" s="31">
        <v>470.45</v>
      </c>
      <c r="D437" s="40">
        <v>472.5333333333333</v>
      </c>
      <c r="E437" s="40">
        <v>461.91666666666663</v>
      </c>
      <c r="F437" s="40">
        <v>453.38333333333333</v>
      </c>
      <c r="G437" s="40">
        <v>442.76666666666665</v>
      </c>
      <c r="H437" s="40">
        <v>481.06666666666661</v>
      </c>
      <c r="I437" s="40">
        <v>491.68333333333328</v>
      </c>
      <c r="J437" s="40">
        <v>500.21666666666658</v>
      </c>
      <c r="K437" s="31">
        <v>483.15</v>
      </c>
      <c r="L437" s="31">
        <v>464</v>
      </c>
      <c r="M437" s="31">
        <v>11.62772</v>
      </c>
      <c r="N437" s="1"/>
      <c r="O437" s="1"/>
    </row>
    <row r="438" spans="1:15" ht="12.75" customHeight="1">
      <c r="A438" s="31">
        <v>428</v>
      </c>
      <c r="B438" s="31" t="s">
        <v>196</v>
      </c>
      <c r="C438" s="31">
        <v>567.29999999999995</v>
      </c>
      <c r="D438" s="40">
        <v>568.13333333333333</v>
      </c>
      <c r="E438" s="40">
        <v>559.76666666666665</v>
      </c>
      <c r="F438" s="40">
        <v>552.23333333333335</v>
      </c>
      <c r="G438" s="40">
        <v>543.86666666666667</v>
      </c>
      <c r="H438" s="40">
        <v>575.66666666666663</v>
      </c>
      <c r="I438" s="40">
        <v>584.03333333333319</v>
      </c>
      <c r="J438" s="40">
        <v>591.56666666666661</v>
      </c>
      <c r="K438" s="31">
        <v>576.5</v>
      </c>
      <c r="L438" s="31">
        <v>560.6</v>
      </c>
      <c r="M438" s="31">
        <v>8.5403300000000009</v>
      </c>
      <c r="N438" s="1"/>
      <c r="O438" s="1"/>
    </row>
    <row r="439" spans="1:15" ht="12.75" customHeight="1">
      <c r="A439" s="31">
        <v>429</v>
      </c>
      <c r="B439" s="31" t="s">
        <v>524</v>
      </c>
      <c r="C439" s="31">
        <v>677.25</v>
      </c>
      <c r="D439" s="40">
        <v>675.08333333333337</v>
      </c>
      <c r="E439" s="40">
        <v>662.16666666666674</v>
      </c>
      <c r="F439" s="40">
        <v>647.08333333333337</v>
      </c>
      <c r="G439" s="40">
        <v>634.16666666666674</v>
      </c>
      <c r="H439" s="40">
        <v>690.16666666666674</v>
      </c>
      <c r="I439" s="40">
        <v>703.08333333333348</v>
      </c>
      <c r="J439" s="40">
        <v>718.16666666666674</v>
      </c>
      <c r="K439" s="31">
        <v>688</v>
      </c>
      <c r="L439" s="31">
        <v>660</v>
      </c>
      <c r="M439" s="31">
        <v>0.44934000000000002</v>
      </c>
      <c r="N439" s="1"/>
      <c r="O439" s="1"/>
    </row>
    <row r="440" spans="1:15" ht="12.75" customHeight="1">
      <c r="A440" s="31">
        <v>430</v>
      </c>
      <c r="B440" s="31" t="s">
        <v>522</v>
      </c>
      <c r="C440" s="31">
        <v>362.65</v>
      </c>
      <c r="D440" s="40">
        <v>362.59999999999997</v>
      </c>
      <c r="E440" s="40">
        <v>358.04999999999995</v>
      </c>
      <c r="F440" s="40">
        <v>353.45</v>
      </c>
      <c r="G440" s="40">
        <v>348.9</v>
      </c>
      <c r="H440" s="40">
        <v>367.19999999999993</v>
      </c>
      <c r="I440" s="40">
        <v>371.75</v>
      </c>
      <c r="J440" s="40">
        <v>376.34999999999991</v>
      </c>
      <c r="K440" s="31">
        <v>367.15</v>
      </c>
      <c r="L440" s="31">
        <v>358</v>
      </c>
      <c r="M440" s="31">
        <v>1.21953</v>
      </c>
      <c r="N440" s="1"/>
      <c r="O440" s="1"/>
    </row>
    <row r="441" spans="1:15" ht="12.75" customHeight="1">
      <c r="A441" s="31">
        <v>431</v>
      </c>
      <c r="B441" s="31" t="s">
        <v>523</v>
      </c>
      <c r="C441" s="31">
        <v>2338.15</v>
      </c>
      <c r="D441" s="40">
        <v>2359.6833333333334</v>
      </c>
      <c r="E441" s="40">
        <v>2290.4666666666667</v>
      </c>
      <c r="F441" s="40">
        <v>2242.7833333333333</v>
      </c>
      <c r="G441" s="40">
        <v>2173.5666666666666</v>
      </c>
      <c r="H441" s="40">
        <v>2407.3666666666668</v>
      </c>
      <c r="I441" s="40">
        <v>2476.5833333333339</v>
      </c>
      <c r="J441" s="40">
        <v>2524.2666666666669</v>
      </c>
      <c r="K441" s="31">
        <v>2428.9</v>
      </c>
      <c r="L441" s="31">
        <v>2312</v>
      </c>
      <c r="M441" s="31">
        <v>1.62036</v>
      </c>
      <c r="N441" s="1"/>
      <c r="O441" s="1"/>
    </row>
    <row r="442" spans="1:15" ht="12.75" customHeight="1">
      <c r="A442" s="31">
        <v>432</v>
      </c>
      <c r="B442" s="31" t="s">
        <v>525</v>
      </c>
      <c r="C442" s="31">
        <v>519.1</v>
      </c>
      <c r="D442" s="40">
        <v>516.5</v>
      </c>
      <c r="E442" s="40">
        <v>508.6</v>
      </c>
      <c r="F442" s="40">
        <v>498.1</v>
      </c>
      <c r="G442" s="40">
        <v>490.20000000000005</v>
      </c>
      <c r="H442" s="40">
        <v>527</v>
      </c>
      <c r="I442" s="40">
        <v>534.90000000000009</v>
      </c>
      <c r="J442" s="40">
        <v>545.4</v>
      </c>
      <c r="K442" s="31">
        <v>524.4</v>
      </c>
      <c r="L442" s="31">
        <v>506</v>
      </c>
      <c r="M442" s="31">
        <v>2.19232</v>
      </c>
      <c r="N442" s="1"/>
      <c r="O442" s="1"/>
    </row>
    <row r="443" spans="1:15" ht="12.75" customHeight="1">
      <c r="A443" s="31">
        <v>433</v>
      </c>
      <c r="B443" s="31" t="s">
        <v>526</v>
      </c>
      <c r="C443" s="31">
        <v>7.1</v>
      </c>
      <c r="D443" s="40">
        <v>7.0666666666666664</v>
      </c>
      <c r="E443" s="40">
        <v>7.0333333333333332</v>
      </c>
      <c r="F443" s="40">
        <v>6.9666666666666668</v>
      </c>
      <c r="G443" s="40">
        <v>6.9333333333333336</v>
      </c>
      <c r="H443" s="40">
        <v>7.1333333333333329</v>
      </c>
      <c r="I443" s="40">
        <v>7.1666666666666661</v>
      </c>
      <c r="J443" s="40">
        <v>7.2333333333333325</v>
      </c>
      <c r="K443" s="31">
        <v>7.1</v>
      </c>
      <c r="L443" s="31">
        <v>7</v>
      </c>
      <c r="M443" s="31">
        <v>140.38609</v>
      </c>
      <c r="N443" s="1"/>
      <c r="O443" s="1"/>
    </row>
    <row r="444" spans="1:15" ht="12.75" customHeight="1">
      <c r="A444" s="31">
        <v>434</v>
      </c>
      <c r="B444" s="31" t="s">
        <v>513</v>
      </c>
      <c r="C444" s="31">
        <v>437.85</v>
      </c>
      <c r="D444" s="40">
        <v>436.81666666666666</v>
      </c>
      <c r="E444" s="40">
        <v>430.0333333333333</v>
      </c>
      <c r="F444" s="40">
        <v>422.21666666666664</v>
      </c>
      <c r="G444" s="40">
        <v>415.43333333333328</v>
      </c>
      <c r="H444" s="40">
        <v>444.63333333333333</v>
      </c>
      <c r="I444" s="40">
        <v>451.41666666666674</v>
      </c>
      <c r="J444" s="40">
        <v>459.23333333333335</v>
      </c>
      <c r="K444" s="31">
        <v>443.6</v>
      </c>
      <c r="L444" s="31">
        <v>429</v>
      </c>
      <c r="M444" s="31">
        <v>5.8020399999999999</v>
      </c>
      <c r="N444" s="1"/>
      <c r="O444" s="1"/>
    </row>
    <row r="445" spans="1:15" ht="12.75" customHeight="1">
      <c r="A445" s="31">
        <v>435</v>
      </c>
      <c r="B445" s="31" t="s">
        <v>527</v>
      </c>
      <c r="C445" s="31">
        <v>1045.2</v>
      </c>
      <c r="D445" s="40">
        <v>1044.4833333333333</v>
      </c>
      <c r="E445" s="40">
        <v>1034.1166666666668</v>
      </c>
      <c r="F445" s="40">
        <v>1023.0333333333335</v>
      </c>
      <c r="G445" s="40">
        <v>1012.666666666667</v>
      </c>
      <c r="H445" s="40">
        <v>1055.5666666666666</v>
      </c>
      <c r="I445" s="40">
        <v>1065.9333333333329</v>
      </c>
      <c r="J445" s="40">
        <v>1077.0166666666664</v>
      </c>
      <c r="K445" s="31">
        <v>1054.8499999999999</v>
      </c>
      <c r="L445" s="31">
        <v>1033.4000000000001</v>
      </c>
      <c r="M445" s="31">
        <v>0.15365999999999999</v>
      </c>
      <c r="N445" s="1"/>
      <c r="O445" s="1"/>
    </row>
    <row r="446" spans="1:15" ht="12.75" customHeight="1">
      <c r="A446" s="31">
        <v>436</v>
      </c>
      <c r="B446" s="31" t="s">
        <v>277</v>
      </c>
      <c r="C446" s="31">
        <v>545.6</v>
      </c>
      <c r="D446" s="40">
        <v>546.18333333333328</v>
      </c>
      <c r="E446" s="40">
        <v>540.96666666666658</v>
      </c>
      <c r="F446" s="40">
        <v>536.33333333333326</v>
      </c>
      <c r="G446" s="40">
        <v>531.11666666666656</v>
      </c>
      <c r="H446" s="40">
        <v>550.81666666666661</v>
      </c>
      <c r="I446" s="40">
        <v>556.0333333333333</v>
      </c>
      <c r="J446" s="40">
        <v>560.66666666666663</v>
      </c>
      <c r="K446" s="31">
        <v>551.4</v>
      </c>
      <c r="L446" s="31">
        <v>541.54999999999995</v>
      </c>
      <c r="M446" s="31">
        <v>3.0793599999999999</v>
      </c>
      <c r="N446" s="1"/>
      <c r="O446" s="1"/>
    </row>
    <row r="447" spans="1:15" ht="12.75" customHeight="1">
      <c r="A447" s="31">
        <v>437</v>
      </c>
      <c r="B447" s="31" t="s">
        <v>532</v>
      </c>
      <c r="C447" s="31">
        <v>1214.45</v>
      </c>
      <c r="D447" s="40">
        <v>1195.4166666666667</v>
      </c>
      <c r="E447" s="40">
        <v>1176.3833333333334</v>
      </c>
      <c r="F447" s="40">
        <v>1138.3166666666666</v>
      </c>
      <c r="G447" s="40">
        <v>1119.2833333333333</v>
      </c>
      <c r="H447" s="40">
        <v>1233.4833333333336</v>
      </c>
      <c r="I447" s="40">
        <v>1252.5166666666669</v>
      </c>
      <c r="J447" s="40">
        <v>1290.5833333333337</v>
      </c>
      <c r="K447" s="31">
        <v>1214.45</v>
      </c>
      <c r="L447" s="31">
        <v>1157.3499999999999</v>
      </c>
      <c r="M447" s="31">
        <v>2.2207300000000001</v>
      </c>
      <c r="N447" s="1"/>
      <c r="O447" s="1"/>
    </row>
    <row r="448" spans="1:15" ht="12.75" customHeight="1">
      <c r="A448" s="31">
        <v>438</v>
      </c>
      <c r="B448" s="31" t="s">
        <v>533</v>
      </c>
      <c r="C448" s="31">
        <v>15878.05</v>
      </c>
      <c r="D448" s="40">
        <v>15972.699999999999</v>
      </c>
      <c r="E448" s="40">
        <v>15745.399999999998</v>
      </c>
      <c r="F448" s="40">
        <v>15612.749999999998</v>
      </c>
      <c r="G448" s="40">
        <v>15385.449999999997</v>
      </c>
      <c r="H448" s="40">
        <v>16105.349999999999</v>
      </c>
      <c r="I448" s="40">
        <v>16332.649999999998</v>
      </c>
      <c r="J448" s="40">
        <v>16465.3</v>
      </c>
      <c r="K448" s="31">
        <v>16200</v>
      </c>
      <c r="L448" s="31">
        <v>15840.05</v>
      </c>
      <c r="M448" s="31">
        <v>2.0150000000000001E-2</v>
      </c>
      <c r="N448" s="1"/>
      <c r="O448" s="1"/>
    </row>
    <row r="449" spans="1:15" ht="12.75" customHeight="1">
      <c r="A449" s="31">
        <v>439</v>
      </c>
      <c r="B449" s="31" t="s">
        <v>197</v>
      </c>
      <c r="C449" s="31">
        <v>925.35</v>
      </c>
      <c r="D449" s="40">
        <v>930.2833333333333</v>
      </c>
      <c r="E449" s="40">
        <v>914.06666666666661</v>
      </c>
      <c r="F449" s="40">
        <v>902.7833333333333</v>
      </c>
      <c r="G449" s="40">
        <v>886.56666666666661</v>
      </c>
      <c r="H449" s="40">
        <v>941.56666666666661</v>
      </c>
      <c r="I449" s="40">
        <v>957.7833333333333</v>
      </c>
      <c r="J449" s="40">
        <v>969.06666666666661</v>
      </c>
      <c r="K449" s="31">
        <v>946.5</v>
      </c>
      <c r="L449" s="31">
        <v>919</v>
      </c>
      <c r="M449" s="31">
        <v>11.55179</v>
      </c>
      <c r="N449" s="1"/>
      <c r="O449" s="1"/>
    </row>
    <row r="450" spans="1:15" ht="12.75" customHeight="1">
      <c r="A450" s="31">
        <v>440</v>
      </c>
      <c r="B450" s="31" t="s">
        <v>534</v>
      </c>
      <c r="C450" s="31">
        <v>219.7</v>
      </c>
      <c r="D450" s="40">
        <v>220.78333333333333</v>
      </c>
      <c r="E450" s="40">
        <v>217.31666666666666</v>
      </c>
      <c r="F450" s="40">
        <v>214.93333333333334</v>
      </c>
      <c r="G450" s="40">
        <v>211.46666666666667</v>
      </c>
      <c r="H450" s="40">
        <v>223.16666666666666</v>
      </c>
      <c r="I450" s="40">
        <v>226.6333333333333</v>
      </c>
      <c r="J450" s="40">
        <v>229.01666666666665</v>
      </c>
      <c r="K450" s="31">
        <v>224.25</v>
      </c>
      <c r="L450" s="31">
        <v>218.4</v>
      </c>
      <c r="M450" s="31">
        <v>13.757809999999999</v>
      </c>
      <c r="N450" s="1"/>
      <c r="O450" s="1"/>
    </row>
    <row r="451" spans="1:15" ht="12.75" customHeight="1">
      <c r="A451" s="31">
        <v>441</v>
      </c>
      <c r="B451" s="31" t="s">
        <v>535</v>
      </c>
      <c r="C451" s="31">
        <v>1237.7</v>
      </c>
      <c r="D451" s="40">
        <v>1247</v>
      </c>
      <c r="E451" s="40">
        <v>1224</v>
      </c>
      <c r="F451" s="40">
        <v>1210.3</v>
      </c>
      <c r="G451" s="40">
        <v>1187.3</v>
      </c>
      <c r="H451" s="40">
        <v>1260.7</v>
      </c>
      <c r="I451" s="40">
        <v>1283.7</v>
      </c>
      <c r="J451" s="40">
        <v>1297.4000000000001</v>
      </c>
      <c r="K451" s="31">
        <v>1270</v>
      </c>
      <c r="L451" s="31">
        <v>1233.3</v>
      </c>
      <c r="M451" s="31">
        <v>2.41188</v>
      </c>
      <c r="N451" s="1"/>
      <c r="O451" s="1"/>
    </row>
    <row r="452" spans="1:15" ht="12.75" customHeight="1">
      <c r="A452" s="31">
        <v>442</v>
      </c>
      <c r="B452" s="31" t="s">
        <v>198</v>
      </c>
      <c r="C452" s="31">
        <v>837.65</v>
      </c>
      <c r="D452" s="40">
        <v>834.4</v>
      </c>
      <c r="E452" s="40">
        <v>826.65</v>
      </c>
      <c r="F452" s="40">
        <v>815.65</v>
      </c>
      <c r="G452" s="40">
        <v>807.9</v>
      </c>
      <c r="H452" s="40">
        <v>845.4</v>
      </c>
      <c r="I452" s="40">
        <v>853.15</v>
      </c>
      <c r="J452" s="40">
        <v>864.15</v>
      </c>
      <c r="K452" s="31">
        <v>842.15</v>
      </c>
      <c r="L452" s="31">
        <v>823.4</v>
      </c>
      <c r="M452" s="31">
        <v>14.11243</v>
      </c>
      <c r="N452" s="1"/>
      <c r="O452" s="1"/>
    </row>
    <row r="453" spans="1:15" ht="12.75" customHeight="1">
      <c r="A453" s="31">
        <v>443</v>
      </c>
      <c r="B453" s="31" t="s">
        <v>278</v>
      </c>
      <c r="C453" s="31">
        <v>6591.8</v>
      </c>
      <c r="D453" s="40">
        <v>6544.8833333333341</v>
      </c>
      <c r="E453" s="40">
        <v>6450.8666666666686</v>
      </c>
      <c r="F453" s="40">
        <v>6309.9333333333343</v>
      </c>
      <c r="G453" s="40">
        <v>6215.9166666666688</v>
      </c>
      <c r="H453" s="40">
        <v>6685.8166666666684</v>
      </c>
      <c r="I453" s="40">
        <v>6779.833333333333</v>
      </c>
      <c r="J453" s="40">
        <v>6920.7666666666682</v>
      </c>
      <c r="K453" s="31">
        <v>6638.9</v>
      </c>
      <c r="L453" s="31">
        <v>6403.95</v>
      </c>
      <c r="M453" s="31">
        <v>2.8576600000000001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503.45</v>
      </c>
      <c r="D454" s="40">
        <v>507.81666666666666</v>
      </c>
      <c r="E454" s="40">
        <v>496.63333333333333</v>
      </c>
      <c r="F454" s="40">
        <v>489.81666666666666</v>
      </c>
      <c r="G454" s="40">
        <v>478.63333333333333</v>
      </c>
      <c r="H454" s="40">
        <v>514.63333333333333</v>
      </c>
      <c r="I454" s="40">
        <v>525.81666666666661</v>
      </c>
      <c r="J454" s="40">
        <v>532.63333333333333</v>
      </c>
      <c r="K454" s="31">
        <v>519</v>
      </c>
      <c r="L454" s="31">
        <v>501</v>
      </c>
      <c r="M454" s="31">
        <v>292.56213000000002</v>
      </c>
      <c r="N454" s="1"/>
      <c r="O454" s="1"/>
    </row>
    <row r="455" spans="1:15" ht="12.75" customHeight="1">
      <c r="A455" s="31">
        <v>445</v>
      </c>
      <c r="B455" s="31" t="s">
        <v>536</v>
      </c>
      <c r="C455" s="31">
        <v>286.64999999999998</v>
      </c>
      <c r="D455" s="40">
        <v>288.18333333333334</v>
      </c>
      <c r="E455" s="40">
        <v>278.4666666666667</v>
      </c>
      <c r="F455" s="40">
        <v>270.28333333333336</v>
      </c>
      <c r="G455" s="40">
        <v>260.56666666666672</v>
      </c>
      <c r="H455" s="40">
        <v>296.36666666666667</v>
      </c>
      <c r="I455" s="40">
        <v>306.08333333333326</v>
      </c>
      <c r="J455" s="40">
        <v>314.26666666666665</v>
      </c>
      <c r="K455" s="31">
        <v>297.89999999999998</v>
      </c>
      <c r="L455" s="31">
        <v>280</v>
      </c>
      <c r="M455" s="31">
        <v>77.996520000000004</v>
      </c>
      <c r="N455" s="1"/>
      <c r="O455" s="1"/>
    </row>
    <row r="456" spans="1:15" ht="12.75" customHeight="1">
      <c r="A456" s="31">
        <v>446</v>
      </c>
      <c r="B456" s="31" t="s">
        <v>200</v>
      </c>
      <c r="C456" s="31">
        <v>239.75</v>
      </c>
      <c r="D456" s="40">
        <v>238.86666666666667</v>
      </c>
      <c r="E456" s="40">
        <v>236.43333333333334</v>
      </c>
      <c r="F456" s="40">
        <v>233.11666666666667</v>
      </c>
      <c r="G456" s="40">
        <v>230.68333333333334</v>
      </c>
      <c r="H456" s="40">
        <v>242.18333333333334</v>
      </c>
      <c r="I456" s="40">
        <v>244.61666666666667</v>
      </c>
      <c r="J456" s="40">
        <v>247.93333333333334</v>
      </c>
      <c r="K456" s="31">
        <v>241.3</v>
      </c>
      <c r="L456" s="31">
        <v>235.55</v>
      </c>
      <c r="M456" s="31">
        <v>504.33665999999999</v>
      </c>
      <c r="N456" s="1"/>
      <c r="O456" s="1"/>
    </row>
    <row r="457" spans="1:15" ht="12.75" customHeight="1">
      <c r="A457" s="31">
        <v>447</v>
      </c>
      <c r="B457" s="31" t="s">
        <v>201</v>
      </c>
      <c r="C457" s="31">
        <v>1299.5999999999999</v>
      </c>
      <c r="D457" s="40">
        <v>1304.1499999999999</v>
      </c>
      <c r="E457" s="40">
        <v>1283.7999999999997</v>
      </c>
      <c r="F457" s="40">
        <v>1267.9999999999998</v>
      </c>
      <c r="G457" s="40">
        <v>1247.6499999999996</v>
      </c>
      <c r="H457" s="40">
        <v>1319.9499999999998</v>
      </c>
      <c r="I457" s="40">
        <v>1340.2999999999997</v>
      </c>
      <c r="J457" s="40">
        <v>1356.1</v>
      </c>
      <c r="K457" s="31">
        <v>1324.5</v>
      </c>
      <c r="L457" s="31">
        <v>1288.3499999999999</v>
      </c>
      <c r="M457" s="31">
        <v>136.6386</v>
      </c>
      <c r="N457" s="1"/>
      <c r="O457" s="1"/>
    </row>
    <row r="458" spans="1:15" ht="12.75" customHeight="1">
      <c r="A458" s="31">
        <v>448</v>
      </c>
      <c r="B458" s="31" t="s">
        <v>875</v>
      </c>
      <c r="C458" s="31">
        <v>845.7</v>
      </c>
      <c r="D458" s="40">
        <v>845.9</v>
      </c>
      <c r="E458" s="40">
        <v>839.8</v>
      </c>
      <c r="F458" s="40">
        <v>833.9</v>
      </c>
      <c r="G458" s="40">
        <v>827.8</v>
      </c>
      <c r="H458" s="40">
        <v>851.8</v>
      </c>
      <c r="I458" s="40">
        <v>857.90000000000009</v>
      </c>
      <c r="J458" s="40">
        <v>863.8</v>
      </c>
      <c r="K458" s="31">
        <v>852</v>
      </c>
      <c r="L458" s="31">
        <v>840</v>
      </c>
      <c r="M458" s="31">
        <v>0.19106999999999999</v>
      </c>
      <c r="N458" s="1"/>
      <c r="O458" s="1"/>
    </row>
    <row r="459" spans="1:15" ht="12.75" customHeight="1">
      <c r="A459" s="31">
        <v>449</v>
      </c>
      <c r="B459" s="31" t="s">
        <v>528</v>
      </c>
      <c r="C459" s="31">
        <v>1942.6</v>
      </c>
      <c r="D459" s="40">
        <v>1942.1833333333334</v>
      </c>
      <c r="E459" s="40">
        <v>1915.4166666666667</v>
      </c>
      <c r="F459" s="40">
        <v>1888.2333333333333</v>
      </c>
      <c r="G459" s="40">
        <v>1861.4666666666667</v>
      </c>
      <c r="H459" s="40">
        <v>1969.3666666666668</v>
      </c>
      <c r="I459" s="40">
        <v>1996.1333333333332</v>
      </c>
      <c r="J459" s="40">
        <v>2023.3166666666668</v>
      </c>
      <c r="K459" s="31">
        <v>1968.95</v>
      </c>
      <c r="L459" s="31">
        <v>1915</v>
      </c>
      <c r="M459" s="31">
        <v>0.28420000000000001</v>
      </c>
      <c r="N459" s="1"/>
      <c r="O459" s="1"/>
    </row>
    <row r="460" spans="1:15" ht="12.75" customHeight="1">
      <c r="A460" s="31">
        <v>450</v>
      </c>
      <c r="B460" s="31" t="s">
        <v>529</v>
      </c>
      <c r="C460" s="31">
        <v>825.2</v>
      </c>
      <c r="D460" s="40">
        <v>823.4</v>
      </c>
      <c r="E460" s="40">
        <v>801.8</v>
      </c>
      <c r="F460" s="40">
        <v>778.4</v>
      </c>
      <c r="G460" s="40">
        <v>756.8</v>
      </c>
      <c r="H460" s="40">
        <v>846.8</v>
      </c>
      <c r="I460" s="40">
        <v>868.40000000000009</v>
      </c>
      <c r="J460" s="40">
        <v>891.8</v>
      </c>
      <c r="K460" s="31">
        <v>845</v>
      </c>
      <c r="L460" s="31">
        <v>800</v>
      </c>
      <c r="M460" s="31">
        <v>1.9983299999999999</v>
      </c>
      <c r="N460" s="1"/>
      <c r="O460" s="1"/>
    </row>
    <row r="461" spans="1:15" ht="12.75" customHeight="1">
      <c r="A461" s="31">
        <v>451</v>
      </c>
      <c r="B461" s="31" t="s">
        <v>202</v>
      </c>
      <c r="C461" s="31">
        <v>3488.2</v>
      </c>
      <c r="D461" s="40">
        <v>3478.0833333333335</v>
      </c>
      <c r="E461" s="40">
        <v>3446.1166666666668</v>
      </c>
      <c r="F461" s="40">
        <v>3404.0333333333333</v>
      </c>
      <c r="G461" s="40">
        <v>3372.0666666666666</v>
      </c>
      <c r="H461" s="40">
        <v>3520.166666666667</v>
      </c>
      <c r="I461" s="40">
        <v>3552.1333333333332</v>
      </c>
      <c r="J461" s="40">
        <v>3594.2166666666672</v>
      </c>
      <c r="K461" s="31">
        <v>3510.05</v>
      </c>
      <c r="L461" s="31">
        <v>3436</v>
      </c>
      <c r="M461" s="31">
        <v>12.845140000000001</v>
      </c>
      <c r="N461" s="1"/>
      <c r="O461" s="1"/>
    </row>
    <row r="462" spans="1:15" ht="12.75" customHeight="1">
      <c r="A462" s="31">
        <v>452</v>
      </c>
      <c r="B462" s="31" t="s">
        <v>537</v>
      </c>
      <c r="C462" s="31">
        <v>4664.3999999999996</v>
      </c>
      <c r="D462" s="40">
        <v>4673.1499999999996</v>
      </c>
      <c r="E462" s="40">
        <v>4616.3499999999995</v>
      </c>
      <c r="F462" s="40">
        <v>4568.3</v>
      </c>
      <c r="G462" s="40">
        <v>4511.5</v>
      </c>
      <c r="H462" s="40">
        <v>4721.1999999999989</v>
      </c>
      <c r="I462" s="40">
        <v>4777.9999999999982</v>
      </c>
      <c r="J462" s="40">
        <v>4826.0499999999984</v>
      </c>
      <c r="K462" s="31">
        <v>4729.95</v>
      </c>
      <c r="L462" s="31">
        <v>4625.1000000000004</v>
      </c>
      <c r="M462" s="31">
        <v>0.31828000000000001</v>
      </c>
      <c r="N462" s="1"/>
      <c r="O462" s="1"/>
    </row>
    <row r="463" spans="1:15" ht="12.75" customHeight="1">
      <c r="A463" s="31">
        <v>453</v>
      </c>
      <c r="B463" s="31" t="s">
        <v>203</v>
      </c>
      <c r="C463" s="31">
        <v>1521.95</v>
      </c>
      <c r="D463" s="40">
        <v>1532.3166666666666</v>
      </c>
      <c r="E463" s="40">
        <v>1504.6333333333332</v>
      </c>
      <c r="F463" s="40">
        <v>1487.3166666666666</v>
      </c>
      <c r="G463" s="40">
        <v>1459.6333333333332</v>
      </c>
      <c r="H463" s="40">
        <v>1549.6333333333332</v>
      </c>
      <c r="I463" s="40">
        <v>1577.3166666666666</v>
      </c>
      <c r="J463" s="40">
        <v>1594.6333333333332</v>
      </c>
      <c r="K463" s="31">
        <v>1560</v>
      </c>
      <c r="L463" s="31">
        <v>1515</v>
      </c>
      <c r="M463" s="31">
        <v>30.275649999999999</v>
      </c>
      <c r="N463" s="1"/>
      <c r="O463" s="1"/>
    </row>
    <row r="464" spans="1:15" ht="12.75" customHeight="1">
      <c r="A464" s="31">
        <v>454</v>
      </c>
      <c r="B464" s="31" t="s">
        <v>539</v>
      </c>
      <c r="C464" s="31">
        <v>1522.85</v>
      </c>
      <c r="D464" s="40">
        <v>1500.6166666666668</v>
      </c>
      <c r="E464" s="40">
        <v>1442.2333333333336</v>
      </c>
      <c r="F464" s="40">
        <v>1361.6166666666668</v>
      </c>
      <c r="G464" s="40">
        <v>1303.2333333333336</v>
      </c>
      <c r="H464" s="40">
        <v>1581.2333333333336</v>
      </c>
      <c r="I464" s="40">
        <v>1639.6166666666668</v>
      </c>
      <c r="J464" s="40">
        <v>1720.2333333333336</v>
      </c>
      <c r="K464" s="31">
        <v>1559</v>
      </c>
      <c r="L464" s="31">
        <v>1420</v>
      </c>
      <c r="M464" s="31">
        <v>20.744250000000001</v>
      </c>
      <c r="N464" s="1"/>
      <c r="O464" s="1"/>
    </row>
    <row r="465" spans="1:15" ht="12.75" customHeight="1">
      <c r="A465" s="31">
        <v>455</v>
      </c>
      <c r="B465" s="31" t="s">
        <v>540</v>
      </c>
      <c r="C465" s="31">
        <v>1118</v>
      </c>
      <c r="D465" s="40">
        <v>1118.1333333333332</v>
      </c>
      <c r="E465" s="40">
        <v>1108.9166666666665</v>
      </c>
      <c r="F465" s="40">
        <v>1099.8333333333333</v>
      </c>
      <c r="G465" s="40">
        <v>1090.6166666666666</v>
      </c>
      <c r="H465" s="40">
        <v>1127.2166666666665</v>
      </c>
      <c r="I465" s="40">
        <v>1136.4333333333332</v>
      </c>
      <c r="J465" s="40">
        <v>1145.5166666666664</v>
      </c>
      <c r="K465" s="31">
        <v>1127.3499999999999</v>
      </c>
      <c r="L465" s="31">
        <v>1109.05</v>
      </c>
      <c r="M465" s="31">
        <v>0.73577000000000004</v>
      </c>
      <c r="N465" s="1"/>
      <c r="O465" s="1"/>
    </row>
    <row r="466" spans="1:15" ht="12.75" customHeight="1">
      <c r="A466" s="31">
        <v>456</v>
      </c>
      <c r="B466" s="31" t="s">
        <v>544</v>
      </c>
      <c r="C466" s="31">
        <v>1711.1</v>
      </c>
      <c r="D466" s="40">
        <v>1710.0166666666667</v>
      </c>
      <c r="E466" s="40">
        <v>1691.6333333333332</v>
      </c>
      <c r="F466" s="40">
        <v>1672.1666666666665</v>
      </c>
      <c r="G466" s="40">
        <v>1653.7833333333331</v>
      </c>
      <c r="H466" s="40">
        <v>1729.4833333333333</v>
      </c>
      <c r="I466" s="40">
        <v>1747.866666666667</v>
      </c>
      <c r="J466" s="40">
        <v>1767.3333333333335</v>
      </c>
      <c r="K466" s="31">
        <v>1728.4</v>
      </c>
      <c r="L466" s="31">
        <v>1690.55</v>
      </c>
      <c r="M466" s="31">
        <v>0.81191999999999998</v>
      </c>
      <c r="N466" s="1"/>
      <c r="O466" s="1"/>
    </row>
    <row r="467" spans="1:15" ht="12.75" customHeight="1">
      <c r="A467" s="31">
        <v>457</v>
      </c>
      <c r="B467" s="31" t="s">
        <v>541</v>
      </c>
      <c r="C467" s="31">
        <v>1976.4</v>
      </c>
      <c r="D467" s="40">
        <v>1946.4666666666665</v>
      </c>
      <c r="E467" s="40">
        <v>1895.9333333333329</v>
      </c>
      <c r="F467" s="40">
        <v>1815.4666666666665</v>
      </c>
      <c r="G467" s="40">
        <v>1764.9333333333329</v>
      </c>
      <c r="H467" s="40">
        <v>2026.9333333333329</v>
      </c>
      <c r="I467" s="40">
        <v>2077.4666666666662</v>
      </c>
      <c r="J467" s="40">
        <v>2157.9333333333329</v>
      </c>
      <c r="K467" s="31">
        <v>1997</v>
      </c>
      <c r="L467" s="31">
        <v>1866</v>
      </c>
      <c r="M467" s="31">
        <v>4.8003600000000004</v>
      </c>
      <c r="N467" s="1"/>
      <c r="O467" s="1"/>
    </row>
    <row r="468" spans="1:15" ht="12.75" customHeight="1">
      <c r="A468" s="31">
        <v>458</v>
      </c>
      <c r="B468" s="31" t="s">
        <v>204</v>
      </c>
      <c r="C468" s="31">
        <v>2528.1</v>
      </c>
      <c r="D468" s="40">
        <v>2515.7333333333331</v>
      </c>
      <c r="E468" s="40">
        <v>2488.6666666666661</v>
      </c>
      <c r="F468" s="40">
        <v>2449.2333333333331</v>
      </c>
      <c r="G468" s="40">
        <v>2422.1666666666661</v>
      </c>
      <c r="H468" s="40">
        <v>2555.1666666666661</v>
      </c>
      <c r="I468" s="40">
        <v>2582.2333333333327</v>
      </c>
      <c r="J468" s="40">
        <v>2621.6666666666661</v>
      </c>
      <c r="K468" s="31">
        <v>2542.8000000000002</v>
      </c>
      <c r="L468" s="31">
        <v>2476.3000000000002</v>
      </c>
      <c r="M468" s="31">
        <v>17.260100000000001</v>
      </c>
      <c r="N468" s="1"/>
      <c r="O468" s="1"/>
    </row>
    <row r="469" spans="1:15" ht="12.75" customHeight="1">
      <c r="A469" s="31">
        <v>459</v>
      </c>
      <c r="B469" s="31" t="s">
        <v>205</v>
      </c>
      <c r="C469" s="31">
        <v>2834.6</v>
      </c>
      <c r="D469" s="40">
        <v>2847.8833333333332</v>
      </c>
      <c r="E469" s="40">
        <v>2796.9666666666662</v>
      </c>
      <c r="F469" s="40">
        <v>2759.333333333333</v>
      </c>
      <c r="G469" s="40">
        <v>2708.4166666666661</v>
      </c>
      <c r="H469" s="40">
        <v>2885.5166666666664</v>
      </c>
      <c r="I469" s="40">
        <v>2936.4333333333334</v>
      </c>
      <c r="J469" s="40">
        <v>2974.0666666666666</v>
      </c>
      <c r="K469" s="31">
        <v>2898.8</v>
      </c>
      <c r="L469" s="31">
        <v>2810.25</v>
      </c>
      <c r="M469" s="31">
        <v>3.15774</v>
      </c>
      <c r="N469" s="1"/>
      <c r="O469" s="1"/>
    </row>
    <row r="470" spans="1:15" ht="12.75" customHeight="1">
      <c r="A470" s="31">
        <v>460</v>
      </c>
      <c r="B470" s="31" t="s">
        <v>206</v>
      </c>
      <c r="C470" s="31">
        <v>535.29999999999995</v>
      </c>
      <c r="D470" s="40">
        <v>535.5333333333333</v>
      </c>
      <c r="E470" s="40">
        <v>530.01666666666665</v>
      </c>
      <c r="F470" s="40">
        <v>524.73333333333335</v>
      </c>
      <c r="G470" s="40">
        <v>519.2166666666667</v>
      </c>
      <c r="H470" s="40">
        <v>540.81666666666661</v>
      </c>
      <c r="I470" s="40">
        <v>546.33333333333326</v>
      </c>
      <c r="J470" s="40">
        <v>551.61666666666656</v>
      </c>
      <c r="K470" s="31">
        <v>541.04999999999995</v>
      </c>
      <c r="L470" s="31">
        <v>530.25</v>
      </c>
      <c r="M470" s="31">
        <v>5.3771599999999999</v>
      </c>
      <c r="N470" s="1"/>
      <c r="O470" s="1"/>
    </row>
    <row r="471" spans="1:15" ht="12.75" customHeight="1">
      <c r="A471" s="31">
        <v>461</v>
      </c>
      <c r="B471" s="31" t="s">
        <v>207</v>
      </c>
      <c r="C471" s="31">
        <v>1147.2</v>
      </c>
      <c r="D471" s="40">
        <v>1141.3333333333335</v>
      </c>
      <c r="E471" s="40">
        <v>1127.0166666666669</v>
      </c>
      <c r="F471" s="40">
        <v>1106.8333333333335</v>
      </c>
      <c r="G471" s="40">
        <v>1092.5166666666669</v>
      </c>
      <c r="H471" s="40">
        <v>1161.5166666666669</v>
      </c>
      <c r="I471" s="40">
        <v>1175.8333333333335</v>
      </c>
      <c r="J471" s="40">
        <v>1196.0166666666669</v>
      </c>
      <c r="K471" s="31">
        <v>1155.6500000000001</v>
      </c>
      <c r="L471" s="31">
        <v>1121.1500000000001</v>
      </c>
      <c r="M471" s="31">
        <v>9.7970699999999997</v>
      </c>
      <c r="N471" s="1"/>
      <c r="O471" s="1"/>
    </row>
    <row r="472" spans="1:15" ht="12.75" customHeight="1">
      <c r="A472" s="31">
        <v>462</v>
      </c>
      <c r="B472" s="31" t="s">
        <v>542</v>
      </c>
      <c r="C472" s="31">
        <v>39.65</v>
      </c>
      <c r="D472" s="40">
        <v>39.816666666666663</v>
      </c>
      <c r="E472" s="40">
        <v>39.433333333333323</v>
      </c>
      <c r="F472" s="40">
        <v>39.216666666666661</v>
      </c>
      <c r="G472" s="40">
        <v>38.833333333333321</v>
      </c>
      <c r="H472" s="40">
        <v>40.033333333333324</v>
      </c>
      <c r="I472" s="40">
        <v>40.416666666666664</v>
      </c>
      <c r="J472" s="40">
        <v>40.633333333333326</v>
      </c>
      <c r="K472" s="31">
        <v>40.200000000000003</v>
      </c>
      <c r="L472" s="31">
        <v>39.6</v>
      </c>
      <c r="M472" s="31">
        <v>94.437110000000004</v>
      </c>
      <c r="N472" s="1"/>
      <c r="O472" s="1"/>
    </row>
    <row r="473" spans="1:15" ht="12.75" customHeight="1">
      <c r="A473" s="31">
        <v>463</v>
      </c>
      <c r="B473" s="31" t="s">
        <v>543</v>
      </c>
      <c r="C473" s="31">
        <v>221.4</v>
      </c>
      <c r="D473" s="40">
        <v>221.95000000000002</v>
      </c>
      <c r="E473" s="40">
        <v>214.80000000000004</v>
      </c>
      <c r="F473" s="40">
        <v>208.20000000000002</v>
      </c>
      <c r="G473" s="40">
        <v>201.05000000000004</v>
      </c>
      <c r="H473" s="40">
        <v>228.55000000000004</v>
      </c>
      <c r="I473" s="40">
        <v>235.70000000000002</v>
      </c>
      <c r="J473" s="40">
        <v>242.30000000000004</v>
      </c>
      <c r="K473" s="31">
        <v>229.1</v>
      </c>
      <c r="L473" s="31">
        <v>215.35</v>
      </c>
      <c r="M473" s="31">
        <v>23.656490000000002</v>
      </c>
      <c r="N473" s="1"/>
      <c r="O473" s="1"/>
    </row>
    <row r="474" spans="1:15" ht="12.75" customHeight="1">
      <c r="A474" s="31">
        <v>464</v>
      </c>
      <c r="B474" s="31" t="s">
        <v>530</v>
      </c>
      <c r="C474" s="31">
        <v>11075.8</v>
      </c>
      <c r="D474" s="40">
        <v>11214.6</v>
      </c>
      <c r="E474" s="40">
        <v>10831.2</v>
      </c>
      <c r="F474" s="40">
        <v>10586.6</v>
      </c>
      <c r="G474" s="40">
        <v>10203.200000000001</v>
      </c>
      <c r="H474" s="40">
        <v>11459.2</v>
      </c>
      <c r="I474" s="40">
        <v>11842.599999999999</v>
      </c>
      <c r="J474" s="40">
        <v>12087.2</v>
      </c>
      <c r="K474" s="31">
        <v>11598</v>
      </c>
      <c r="L474" s="31">
        <v>10970</v>
      </c>
      <c r="M474" s="31">
        <v>0.25307000000000002</v>
      </c>
      <c r="N474" s="1"/>
      <c r="O474" s="1"/>
    </row>
    <row r="475" spans="1:15" ht="12.75" customHeight="1">
      <c r="A475" s="31">
        <v>465</v>
      </c>
      <c r="B475" s="31" t="s">
        <v>876</v>
      </c>
      <c r="C475" s="31">
        <v>69.400000000000006</v>
      </c>
      <c r="D475" s="40">
        <v>70.350000000000009</v>
      </c>
      <c r="E475" s="40">
        <v>68.450000000000017</v>
      </c>
      <c r="F475" s="40">
        <v>67.500000000000014</v>
      </c>
      <c r="G475" s="40">
        <v>65.600000000000023</v>
      </c>
      <c r="H475" s="40">
        <v>71.300000000000011</v>
      </c>
      <c r="I475" s="40">
        <v>73.200000000000017</v>
      </c>
      <c r="J475" s="40">
        <v>74.150000000000006</v>
      </c>
      <c r="K475" s="31">
        <v>72.25</v>
      </c>
      <c r="L475" s="31">
        <v>69.400000000000006</v>
      </c>
      <c r="M475" s="31">
        <v>62.37585</v>
      </c>
      <c r="N475" s="1"/>
      <c r="O475" s="1"/>
    </row>
    <row r="476" spans="1:15" ht="12.75" customHeight="1">
      <c r="A476" s="31">
        <v>466</v>
      </c>
      <c r="B476" s="31" t="s">
        <v>531</v>
      </c>
      <c r="C476" s="31">
        <v>46.75</v>
      </c>
      <c r="D476" s="40">
        <v>47.166666666666664</v>
      </c>
      <c r="E476" s="40">
        <v>45.833333333333329</v>
      </c>
      <c r="F476" s="40">
        <v>44.916666666666664</v>
      </c>
      <c r="G476" s="40">
        <v>43.583333333333329</v>
      </c>
      <c r="H476" s="40">
        <v>48.083333333333329</v>
      </c>
      <c r="I476" s="40">
        <v>49.416666666666657</v>
      </c>
      <c r="J476" s="40">
        <v>50.333333333333329</v>
      </c>
      <c r="K476" s="31">
        <v>48.5</v>
      </c>
      <c r="L476" s="31">
        <v>46.25</v>
      </c>
      <c r="M476" s="31">
        <v>96.577039999999997</v>
      </c>
      <c r="N476" s="1"/>
      <c r="O476" s="1"/>
    </row>
    <row r="477" spans="1:15" ht="12.75" customHeight="1">
      <c r="A477" s="31">
        <v>467</v>
      </c>
      <c r="B477" s="31" t="s">
        <v>208</v>
      </c>
      <c r="C477" s="31">
        <v>747.05</v>
      </c>
      <c r="D477" s="40">
        <v>751.96666666666658</v>
      </c>
      <c r="E477" s="40">
        <v>738.13333333333321</v>
      </c>
      <c r="F477" s="40">
        <v>729.21666666666658</v>
      </c>
      <c r="G477" s="40">
        <v>715.38333333333321</v>
      </c>
      <c r="H477" s="40">
        <v>760.88333333333321</v>
      </c>
      <c r="I477" s="40">
        <v>774.71666666666647</v>
      </c>
      <c r="J477" s="40">
        <v>783.63333333333321</v>
      </c>
      <c r="K477" s="31">
        <v>765.8</v>
      </c>
      <c r="L477" s="31">
        <v>743.05</v>
      </c>
      <c r="M477" s="31">
        <v>33.443060000000003</v>
      </c>
      <c r="N477" s="1"/>
      <c r="O477" s="1"/>
    </row>
    <row r="478" spans="1:15" ht="12.75" customHeight="1">
      <c r="A478" s="31">
        <v>468</v>
      </c>
      <c r="B478" s="31" t="s">
        <v>209</v>
      </c>
      <c r="C478" s="31">
        <v>1714.15</v>
      </c>
      <c r="D478" s="40">
        <v>1721.1666666666667</v>
      </c>
      <c r="E478" s="40">
        <v>1694.9333333333334</v>
      </c>
      <c r="F478" s="40">
        <v>1675.7166666666667</v>
      </c>
      <c r="G478" s="40">
        <v>1649.4833333333333</v>
      </c>
      <c r="H478" s="40">
        <v>1740.3833333333334</v>
      </c>
      <c r="I478" s="40">
        <v>1766.6166666666666</v>
      </c>
      <c r="J478" s="40">
        <v>1785.8333333333335</v>
      </c>
      <c r="K478" s="31">
        <v>1747.4</v>
      </c>
      <c r="L478" s="31">
        <v>1701.95</v>
      </c>
      <c r="M478" s="31">
        <v>2.5912000000000002</v>
      </c>
      <c r="N478" s="1"/>
      <c r="O478" s="1"/>
    </row>
    <row r="479" spans="1:15" ht="12.75" customHeight="1">
      <c r="A479" s="31">
        <v>469</v>
      </c>
      <c r="B479" s="31" t="s">
        <v>545</v>
      </c>
      <c r="C479" s="31">
        <v>14.25</v>
      </c>
      <c r="D479" s="40">
        <v>14.316666666666668</v>
      </c>
      <c r="E479" s="40">
        <v>14.133333333333336</v>
      </c>
      <c r="F479" s="40">
        <v>14.016666666666667</v>
      </c>
      <c r="G479" s="40">
        <v>13.833333333333336</v>
      </c>
      <c r="H479" s="40">
        <v>14.433333333333337</v>
      </c>
      <c r="I479" s="40">
        <v>14.616666666666671</v>
      </c>
      <c r="J479" s="40">
        <v>14.733333333333338</v>
      </c>
      <c r="K479" s="31">
        <v>14.5</v>
      </c>
      <c r="L479" s="31">
        <v>14.2</v>
      </c>
      <c r="M479" s="31">
        <v>37.977400000000003</v>
      </c>
      <c r="N479" s="1"/>
      <c r="O479" s="1"/>
    </row>
    <row r="480" spans="1:15" ht="12.75" customHeight="1">
      <c r="A480" s="31">
        <v>470</v>
      </c>
      <c r="B480" s="31" t="s">
        <v>546</v>
      </c>
      <c r="C480" s="31">
        <v>527.54999999999995</v>
      </c>
      <c r="D480" s="40">
        <v>527.58333333333337</v>
      </c>
      <c r="E480" s="40">
        <v>522.2166666666667</v>
      </c>
      <c r="F480" s="40">
        <v>516.88333333333333</v>
      </c>
      <c r="G480" s="40">
        <v>511.51666666666665</v>
      </c>
      <c r="H480" s="40">
        <v>532.91666666666674</v>
      </c>
      <c r="I480" s="40">
        <v>538.2833333333333</v>
      </c>
      <c r="J480" s="40">
        <v>543.61666666666679</v>
      </c>
      <c r="K480" s="31">
        <v>532.95000000000005</v>
      </c>
      <c r="L480" s="31">
        <v>522.25</v>
      </c>
      <c r="M480" s="31">
        <v>1.2045300000000001</v>
      </c>
      <c r="N480" s="1"/>
      <c r="O480" s="1"/>
    </row>
    <row r="481" spans="1:15" ht="12.75" customHeight="1">
      <c r="A481" s="31">
        <v>471</v>
      </c>
      <c r="B481" s="31" t="s">
        <v>548</v>
      </c>
      <c r="C481" s="31">
        <v>165.95</v>
      </c>
      <c r="D481" s="40">
        <v>167.61666666666667</v>
      </c>
      <c r="E481" s="40">
        <v>163.33333333333334</v>
      </c>
      <c r="F481" s="40">
        <v>160.71666666666667</v>
      </c>
      <c r="G481" s="40">
        <v>156.43333333333334</v>
      </c>
      <c r="H481" s="40">
        <v>170.23333333333335</v>
      </c>
      <c r="I481" s="40">
        <v>174.51666666666665</v>
      </c>
      <c r="J481" s="40">
        <v>177.13333333333335</v>
      </c>
      <c r="K481" s="31">
        <v>171.9</v>
      </c>
      <c r="L481" s="31">
        <v>165</v>
      </c>
      <c r="M481" s="31">
        <v>5.8457800000000004</v>
      </c>
      <c r="N481" s="1"/>
      <c r="O481" s="1"/>
    </row>
    <row r="482" spans="1:15" ht="12.75" customHeight="1">
      <c r="A482" s="31">
        <v>472</v>
      </c>
      <c r="B482" s="31" t="s">
        <v>549</v>
      </c>
      <c r="C482" s="31">
        <v>20.85</v>
      </c>
      <c r="D482" s="40">
        <v>21.033333333333331</v>
      </c>
      <c r="E482" s="40">
        <v>20.616666666666664</v>
      </c>
      <c r="F482" s="40">
        <v>20.383333333333333</v>
      </c>
      <c r="G482" s="40">
        <v>19.966666666666665</v>
      </c>
      <c r="H482" s="40">
        <v>21.266666666666662</v>
      </c>
      <c r="I482" s="40">
        <v>21.683333333333334</v>
      </c>
      <c r="J482" s="40">
        <v>21.916666666666661</v>
      </c>
      <c r="K482" s="31">
        <v>21.45</v>
      </c>
      <c r="L482" s="31">
        <v>20.8</v>
      </c>
      <c r="M482" s="31">
        <v>27.474160000000001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8050.65</v>
      </c>
      <c r="D483" s="40">
        <v>8065.833333333333</v>
      </c>
      <c r="E483" s="40">
        <v>7989.8166666666657</v>
      </c>
      <c r="F483" s="40">
        <v>7928.9833333333327</v>
      </c>
      <c r="G483" s="40">
        <v>7852.9666666666653</v>
      </c>
      <c r="H483" s="40">
        <v>8126.6666666666661</v>
      </c>
      <c r="I483" s="40">
        <v>8202.6833333333343</v>
      </c>
      <c r="J483" s="40">
        <v>8263.5166666666664</v>
      </c>
      <c r="K483" s="31">
        <v>8141.85</v>
      </c>
      <c r="L483" s="31">
        <v>8005</v>
      </c>
      <c r="M483" s="31">
        <v>1.25814</v>
      </c>
      <c r="N483" s="1"/>
      <c r="O483" s="1"/>
    </row>
    <row r="484" spans="1:15" ht="12.75" customHeight="1">
      <c r="A484" s="31">
        <v>474</v>
      </c>
      <c r="B484" s="31" t="s">
        <v>279</v>
      </c>
      <c r="C484" s="31">
        <v>49.6</v>
      </c>
      <c r="D484" s="40">
        <v>50.366666666666674</v>
      </c>
      <c r="E484" s="40">
        <v>48.283333333333346</v>
      </c>
      <c r="F484" s="40">
        <v>46.966666666666669</v>
      </c>
      <c r="G484" s="40">
        <v>44.88333333333334</v>
      </c>
      <c r="H484" s="40">
        <v>51.683333333333351</v>
      </c>
      <c r="I484" s="40">
        <v>53.76666666666668</v>
      </c>
      <c r="J484" s="40">
        <v>55.083333333333357</v>
      </c>
      <c r="K484" s="31">
        <v>52.45</v>
      </c>
      <c r="L484" s="31">
        <v>49.05</v>
      </c>
      <c r="M484" s="31">
        <v>255.22522000000001</v>
      </c>
      <c r="N484" s="1"/>
      <c r="O484" s="1"/>
    </row>
    <row r="485" spans="1:15" ht="12.75" customHeight="1">
      <c r="A485" s="31">
        <v>475</v>
      </c>
      <c r="B485" s="31" t="s">
        <v>211</v>
      </c>
      <c r="C485" s="31">
        <v>764.7</v>
      </c>
      <c r="D485" s="40">
        <v>767.7166666666667</v>
      </c>
      <c r="E485" s="40">
        <v>757.48333333333335</v>
      </c>
      <c r="F485" s="40">
        <v>750.26666666666665</v>
      </c>
      <c r="G485" s="40">
        <v>740.0333333333333</v>
      </c>
      <c r="H485" s="40">
        <v>774.93333333333339</v>
      </c>
      <c r="I485" s="40">
        <v>785.16666666666674</v>
      </c>
      <c r="J485" s="40">
        <v>792.38333333333344</v>
      </c>
      <c r="K485" s="31">
        <v>777.95</v>
      </c>
      <c r="L485" s="31">
        <v>760.5</v>
      </c>
      <c r="M485" s="31">
        <v>33.224150000000002</v>
      </c>
      <c r="N485" s="1"/>
      <c r="O485" s="1"/>
    </row>
    <row r="486" spans="1:15" ht="12.75" customHeight="1">
      <c r="A486" s="31">
        <v>476</v>
      </c>
      <c r="B486" s="31" t="s">
        <v>547</v>
      </c>
      <c r="C486" s="31">
        <v>1121.3499999999999</v>
      </c>
      <c r="D486" s="40">
        <v>1118.6499999999999</v>
      </c>
      <c r="E486" s="40">
        <v>1102.6999999999998</v>
      </c>
      <c r="F486" s="40">
        <v>1084.05</v>
      </c>
      <c r="G486" s="40">
        <v>1068.0999999999999</v>
      </c>
      <c r="H486" s="40">
        <v>1137.2999999999997</v>
      </c>
      <c r="I486" s="40">
        <v>1153.25</v>
      </c>
      <c r="J486" s="40">
        <v>1171.8999999999996</v>
      </c>
      <c r="K486" s="31">
        <v>1134.5999999999999</v>
      </c>
      <c r="L486" s="31">
        <v>1100</v>
      </c>
      <c r="M486" s="31">
        <v>2.6598099999999998</v>
      </c>
      <c r="N486" s="1"/>
      <c r="O486" s="1"/>
    </row>
    <row r="487" spans="1:15" ht="12.75" customHeight="1">
      <c r="A487" s="31">
        <v>477</v>
      </c>
      <c r="B487" s="31" t="s">
        <v>552</v>
      </c>
      <c r="C487" s="31">
        <v>548.1</v>
      </c>
      <c r="D487" s="40">
        <v>553.05000000000007</v>
      </c>
      <c r="E487" s="40">
        <v>539.05000000000018</v>
      </c>
      <c r="F487" s="40">
        <v>530.00000000000011</v>
      </c>
      <c r="G487" s="40">
        <v>516.00000000000023</v>
      </c>
      <c r="H487" s="40">
        <v>562.10000000000014</v>
      </c>
      <c r="I487" s="40">
        <v>576.09999999999991</v>
      </c>
      <c r="J487" s="40">
        <v>585.15000000000009</v>
      </c>
      <c r="K487" s="31">
        <v>567.04999999999995</v>
      </c>
      <c r="L487" s="31">
        <v>544</v>
      </c>
      <c r="M487" s="31">
        <v>1.7259199999999999</v>
      </c>
      <c r="N487" s="1"/>
      <c r="O487" s="1"/>
    </row>
    <row r="488" spans="1:15" ht="12.75" customHeight="1">
      <c r="A488" s="31">
        <v>478</v>
      </c>
      <c r="B488" s="31" t="s">
        <v>553</v>
      </c>
      <c r="C488" s="31">
        <v>37.6</v>
      </c>
      <c r="D488" s="40">
        <v>37.616666666666667</v>
      </c>
      <c r="E488" s="40">
        <v>37.333333333333336</v>
      </c>
      <c r="F488" s="40">
        <v>37.06666666666667</v>
      </c>
      <c r="G488" s="40">
        <v>36.783333333333339</v>
      </c>
      <c r="H488" s="40">
        <v>37.883333333333333</v>
      </c>
      <c r="I488" s="40">
        <v>38.166666666666664</v>
      </c>
      <c r="J488" s="40">
        <v>38.43333333333333</v>
      </c>
      <c r="K488" s="31">
        <v>37.9</v>
      </c>
      <c r="L488" s="31">
        <v>37.35</v>
      </c>
      <c r="M488" s="31">
        <v>27.351839999999999</v>
      </c>
      <c r="N488" s="1"/>
      <c r="O488" s="1"/>
    </row>
    <row r="489" spans="1:15" ht="12.75" customHeight="1">
      <c r="A489" s="31">
        <v>479</v>
      </c>
      <c r="B489" s="31" t="s">
        <v>554</v>
      </c>
      <c r="C489" s="31">
        <v>1297.75</v>
      </c>
      <c r="D489" s="40">
        <v>1299.3500000000001</v>
      </c>
      <c r="E489" s="40">
        <v>1283.7000000000003</v>
      </c>
      <c r="F489" s="40">
        <v>1269.6500000000001</v>
      </c>
      <c r="G489" s="40">
        <v>1254.0000000000002</v>
      </c>
      <c r="H489" s="40">
        <v>1313.4000000000003</v>
      </c>
      <c r="I489" s="40">
        <v>1329.0500000000004</v>
      </c>
      <c r="J489" s="40">
        <v>1343.1000000000004</v>
      </c>
      <c r="K489" s="31">
        <v>1315</v>
      </c>
      <c r="L489" s="31">
        <v>1285.3</v>
      </c>
      <c r="M489" s="31">
        <v>0.18573999999999999</v>
      </c>
      <c r="N489" s="1"/>
      <c r="O489" s="1"/>
    </row>
    <row r="490" spans="1:15" ht="12.75" customHeight="1">
      <c r="A490" s="31">
        <v>480</v>
      </c>
      <c r="B490" s="31" t="s">
        <v>556</v>
      </c>
      <c r="C490" s="31">
        <v>284.85000000000002</v>
      </c>
      <c r="D490" s="40">
        <v>286.03333333333336</v>
      </c>
      <c r="E490" s="40">
        <v>282.56666666666672</v>
      </c>
      <c r="F490" s="40">
        <v>280.28333333333336</v>
      </c>
      <c r="G490" s="40">
        <v>276.81666666666672</v>
      </c>
      <c r="H490" s="40">
        <v>288.31666666666672</v>
      </c>
      <c r="I490" s="40">
        <v>291.7833333333333</v>
      </c>
      <c r="J490" s="40">
        <v>294.06666666666672</v>
      </c>
      <c r="K490" s="31">
        <v>289.5</v>
      </c>
      <c r="L490" s="31">
        <v>283.75</v>
      </c>
      <c r="M490" s="31">
        <v>1.84781</v>
      </c>
      <c r="N490" s="1"/>
      <c r="O490" s="1"/>
    </row>
    <row r="491" spans="1:15" ht="12.75" customHeight="1">
      <c r="A491" s="31">
        <v>481</v>
      </c>
      <c r="B491" s="31" t="s">
        <v>281</v>
      </c>
      <c r="C491" s="31">
        <v>921.6</v>
      </c>
      <c r="D491" s="40">
        <v>929.7833333333333</v>
      </c>
      <c r="E491" s="40">
        <v>906.91666666666663</v>
      </c>
      <c r="F491" s="40">
        <v>892.23333333333335</v>
      </c>
      <c r="G491" s="40">
        <v>869.36666666666667</v>
      </c>
      <c r="H491" s="40">
        <v>944.46666666666658</v>
      </c>
      <c r="I491" s="40">
        <v>967.33333333333337</v>
      </c>
      <c r="J491" s="40">
        <v>982.01666666666654</v>
      </c>
      <c r="K491" s="31">
        <v>952.65</v>
      </c>
      <c r="L491" s="31">
        <v>915.1</v>
      </c>
      <c r="M491" s="31">
        <v>3.1419199999999998</v>
      </c>
      <c r="N491" s="1"/>
      <c r="O491" s="1"/>
    </row>
    <row r="492" spans="1:15" ht="12.75" customHeight="1">
      <c r="A492" s="31">
        <v>482</v>
      </c>
      <c r="B492" s="31" t="s">
        <v>212</v>
      </c>
      <c r="C492" s="31">
        <v>323.85000000000002</v>
      </c>
      <c r="D492" s="40">
        <v>322.61666666666667</v>
      </c>
      <c r="E492" s="40">
        <v>318.33333333333337</v>
      </c>
      <c r="F492" s="40">
        <v>312.81666666666672</v>
      </c>
      <c r="G492" s="40">
        <v>308.53333333333342</v>
      </c>
      <c r="H492" s="40">
        <v>328.13333333333333</v>
      </c>
      <c r="I492" s="40">
        <v>332.41666666666663</v>
      </c>
      <c r="J492" s="40">
        <v>337.93333333333328</v>
      </c>
      <c r="K492" s="31">
        <v>326.89999999999998</v>
      </c>
      <c r="L492" s="31">
        <v>317.10000000000002</v>
      </c>
      <c r="M492" s="31">
        <v>159.63978</v>
      </c>
      <c r="N492" s="1"/>
      <c r="O492" s="1"/>
    </row>
    <row r="493" spans="1:15" ht="12.75" customHeight="1">
      <c r="A493" s="31">
        <v>483</v>
      </c>
      <c r="B493" s="31" t="s">
        <v>557</v>
      </c>
      <c r="C493" s="31">
        <v>2783.4</v>
      </c>
      <c r="D493" s="40">
        <v>2785.0499999999997</v>
      </c>
      <c r="E493" s="40">
        <v>2760.3499999999995</v>
      </c>
      <c r="F493" s="40">
        <v>2737.2999999999997</v>
      </c>
      <c r="G493" s="40">
        <v>2712.5999999999995</v>
      </c>
      <c r="H493" s="40">
        <v>2808.0999999999995</v>
      </c>
      <c r="I493" s="40">
        <v>2832.7999999999993</v>
      </c>
      <c r="J493" s="40">
        <v>2855.8499999999995</v>
      </c>
      <c r="K493" s="31">
        <v>2809.75</v>
      </c>
      <c r="L493" s="31">
        <v>2762</v>
      </c>
      <c r="M493" s="31">
        <v>0.24754000000000001</v>
      </c>
      <c r="N493" s="1"/>
      <c r="O493" s="1"/>
    </row>
    <row r="494" spans="1:15" ht="12.75" customHeight="1">
      <c r="A494" s="31">
        <v>484</v>
      </c>
      <c r="B494" s="31" t="s">
        <v>280</v>
      </c>
      <c r="C494" s="31">
        <v>252.8</v>
      </c>
      <c r="D494" s="40">
        <v>253.45000000000002</v>
      </c>
      <c r="E494" s="40">
        <v>250.05</v>
      </c>
      <c r="F494" s="40">
        <v>247.29999999999998</v>
      </c>
      <c r="G494" s="40">
        <v>243.89999999999998</v>
      </c>
      <c r="H494" s="40">
        <v>256.20000000000005</v>
      </c>
      <c r="I494" s="40">
        <v>259.60000000000008</v>
      </c>
      <c r="J494" s="40">
        <v>262.35000000000008</v>
      </c>
      <c r="K494" s="31">
        <v>256.85000000000002</v>
      </c>
      <c r="L494" s="31">
        <v>250.7</v>
      </c>
      <c r="M494" s="31">
        <v>2.9597500000000001</v>
      </c>
      <c r="N494" s="1"/>
      <c r="O494" s="1"/>
    </row>
    <row r="495" spans="1:15" ht="12.75" customHeight="1">
      <c r="A495" s="31">
        <v>485</v>
      </c>
      <c r="B495" s="31" t="s">
        <v>558</v>
      </c>
      <c r="C495" s="31">
        <v>1978.8</v>
      </c>
      <c r="D495" s="40">
        <v>1967.3999999999999</v>
      </c>
      <c r="E495" s="40">
        <v>1931.3999999999996</v>
      </c>
      <c r="F495" s="40">
        <v>1883.9999999999998</v>
      </c>
      <c r="G495" s="40">
        <v>1847.9999999999995</v>
      </c>
      <c r="H495" s="40">
        <v>2014.7999999999997</v>
      </c>
      <c r="I495" s="40">
        <v>2050.8000000000002</v>
      </c>
      <c r="J495" s="40">
        <v>2098.1999999999998</v>
      </c>
      <c r="K495" s="31">
        <v>2003.4</v>
      </c>
      <c r="L495" s="31">
        <v>1920</v>
      </c>
      <c r="M495" s="31">
        <v>0.79891999999999996</v>
      </c>
      <c r="N495" s="1"/>
      <c r="O495" s="1"/>
    </row>
    <row r="496" spans="1:15" ht="12.75" customHeight="1">
      <c r="A496" s="31">
        <v>486</v>
      </c>
      <c r="B496" s="31" t="s">
        <v>551</v>
      </c>
      <c r="C496" s="31">
        <v>656.55</v>
      </c>
      <c r="D496" s="40">
        <v>653.85</v>
      </c>
      <c r="E496" s="40">
        <v>642.70000000000005</v>
      </c>
      <c r="F496" s="40">
        <v>628.85</v>
      </c>
      <c r="G496" s="40">
        <v>617.70000000000005</v>
      </c>
      <c r="H496" s="40">
        <v>667.7</v>
      </c>
      <c r="I496" s="40">
        <v>678.84999999999991</v>
      </c>
      <c r="J496" s="40">
        <v>692.7</v>
      </c>
      <c r="K496" s="31">
        <v>665</v>
      </c>
      <c r="L496" s="31">
        <v>640</v>
      </c>
      <c r="M496" s="31">
        <v>4.8394599999999999</v>
      </c>
      <c r="N496" s="1"/>
      <c r="O496" s="1"/>
    </row>
    <row r="497" spans="1:15" ht="12.75" customHeight="1">
      <c r="A497" s="31">
        <v>487</v>
      </c>
      <c r="B497" s="31" t="s">
        <v>550</v>
      </c>
      <c r="C497" s="31">
        <v>4261.8500000000004</v>
      </c>
      <c r="D497" s="40">
        <v>4442.3333333333339</v>
      </c>
      <c r="E497" s="40">
        <v>4035.8666666666677</v>
      </c>
      <c r="F497" s="40">
        <v>3809.8833333333341</v>
      </c>
      <c r="G497" s="40">
        <v>3403.4166666666679</v>
      </c>
      <c r="H497" s="40">
        <v>4668.3166666666675</v>
      </c>
      <c r="I497" s="40">
        <v>5074.7833333333347</v>
      </c>
      <c r="J497" s="40">
        <v>5300.7666666666673</v>
      </c>
      <c r="K497" s="31">
        <v>4848.8</v>
      </c>
      <c r="L497" s="31">
        <v>4216.3500000000004</v>
      </c>
      <c r="M497" s="31">
        <v>0.74163000000000001</v>
      </c>
      <c r="N497" s="1"/>
      <c r="O497" s="1"/>
    </row>
    <row r="498" spans="1:15" ht="12.75" customHeight="1">
      <c r="A498" s="31">
        <v>488</v>
      </c>
      <c r="B498" s="31" t="s">
        <v>213</v>
      </c>
      <c r="C498" s="31">
        <v>1248.9000000000001</v>
      </c>
      <c r="D498" s="40">
        <v>1250.1333333333334</v>
      </c>
      <c r="E498" s="40">
        <v>1234.2666666666669</v>
      </c>
      <c r="F498" s="40">
        <v>1219.6333333333334</v>
      </c>
      <c r="G498" s="40">
        <v>1203.7666666666669</v>
      </c>
      <c r="H498" s="40">
        <v>1264.7666666666669</v>
      </c>
      <c r="I498" s="40">
        <v>1280.6333333333332</v>
      </c>
      <c r="J498" s="40">
        <v>1295.2666666666669</v>
      </c>
      <c r="K498" s="31">
        <v>1266</v>
      </c>
      <c r="L498" s="31">
        <v>1235.5</v>
      </c>
      <c r="M498" s="31">
        <v>5.7947600000000001</v>
      </c>
      <c r="N498" s="1"/>
      <c r="O498" s="1"/>
    </row>
    <row r="499" spans="1:15" ht="12.75" customHeight="1">
      <c r="A499" s="31">
        <v>489</v>
      </c>
      <c r="B499" s="31" t="s">
        <v>555</v>
      </c>
      <c r="C499" s="31">
        <v>1980.95</v>
      </c>
      <c r="D499" s="40">
        <v>2008.9666666666665</v>
      </c>
      <c r="E499" s="40">
        <v>1938.4833333333331</v>
      </c>
      <c r="F499" s="40">
        <v>1896.0166666666667</v>
      </c>
      <c r="G499" s="40">
        <v>1825.5333333333333</v>
      </c>
      <c r="H499" s="40">
        <v>2051.4333333333329</v>
      </c>
      <c r="I499" s="40">
        <v>2121.9166666666661</v>
      </c>
      <c r="J499" s="40">
        <v>2164.3833333333328</v>
      </c>
      <c r="K499" s="31">
        <v>2079.4499999999998</v>
      </c>
      <c r="L499" s="31">
        <v>1966.5</v>
      </c>
      <c r="M499" s="31">
        <v>0.97165000000000001</v>
      </c>
      <c r="N499" s="1"/>
      <c r="O499" s="1"/>
    </row>
    <row r="500" spans="1:15" ht="12.75" customHeight="1">
      <c r="A500" s="31">
        <v>490</v>
      </c>
      <c r="B500" s="31" t="s">
        <v>559</v>
      </c>
      <c r="C500" s="31">
        <v>8101.95</v>
      </c>
      <c r="D500" s="40">
        <v>8099.4333333333334</v>
      </c>
      <c r="E500" s="40">
        <v>8010.916666666667</v>
      </c>
      <c r="F500" s="40">
        <v>7919.8833333333332</v>
      </c>
      <c r="G500" s="40">
        <v>7831.3666666666668</v>
      </c>
      <c r="H500" s="40">
        <v>8190.4666666666672</v>
      </c>
      <c r="I500" s="40">
        <v>8278.9833333333336</v>
      </c>
      <c r="J500" s="40">
        <v>8370.0166666666664</v>
      </c>
      <c r="K500" s="31">
        <v>8187.95</v>
      </c>
      <c r="L500" s="31">
        <v>8008.4</v>
      </c>
      <c r="M500" s="31">
        <v>0.14215</v>
      </c>
      <c r="N500" s="1"/>
      <c r="O500" s="1"/>
    </row>
    <row r="501" spans="1:15" ht="12.75" customHeight="1">
      <c r="A501" s="31">
        <v>491</v>
      </c>
      <c r="B501" s="31" t="s">
        <v>560</v>
      </c>
      <c r="C501" s="31">
        <v>139.85</v>
      </c>
      <c r="D501" s="40">
        <v>138.20000000000002</v>
      </c>
      <c r="E501" s="40">
        <v>135.40000000000003</v>
      </c>
      <c r="F501" s="40">
        <v>130.95000000000002</v>
      </c>
      <c r="G501" s="40">
        <v>128.15000000000003</v>
      </c>
      <c r="H501" s="40">
        <v>142.65000000000003</v>
      </c>
      <c r="I501" s="40">
        <v>145.45000000000005</v>
      </c>
      <c r="J501" s="40">
        <v>149.90000000000003</v>
      </c>
      <c r="K501" s="31">
        <v>141</v>
      </c>
      <c r="L501" s="31">
        <v>133.75</v>
      </c>
      <c r="M501" s="31">
        <v>30.73489</v>
      </c>
      <c r="N501" s="1"/>
      <c r="O501" s="1"/>
    </row>
    <row r="502" spans="1:15" ht="12.75" customHeight="1">
      <c r="A502" s="31">
        <v>492</v>
      </c>
      <c r="B502" s="31" t="s">
        <v>561</v>
      </c>
      <c r="C502" s="31">
        <v>140.05000000000001</v>
      </c>
      <c r="D502" s="40">
        <v>140.86666666666667</v>
      </c>
      <c r="E502" s="40">
        <v>138.18333333333334</v>
      </c>
      <c r="F502" s="40">
        <v>136.31666666666666</v>
      </c>
      <c r="G502" s="40">
        <v>133.63333333333333</v>
      </c>
      <c r="H502" s="40">
        <v>142.73333333333335</v>
      </c>
      <c r="I502" s="40">
        <v>145.41666666666669</v>
      </c>
      <c r="J502" s="40">
        <v>147.28333333333336</v>
      </c>
      <c r="K502" s="31">
        <v>143.55000000000001</v>
      </c>
      <c r="L502" s="31">
        <v>139</v>
      </c>
      <c r="M502" s="31">
        <v>8.7630099999999995</v>
      </c>
      <c r="N502" s="1"/>
      <c r="O502" s="1"/>
    </row>
    <row r="503" spans="1:15" ht="12.75" customHeight="1">
      <c r="A503" s="31">
        <v>493</v>
      </c>
      <c r="B503" s="31" t="s">
        <v>562</v>
      </c>
      <c r="C503" s="31">
        <v>579.6</v>
      </c>
      <c r="D503" s="40">
        <v>581</v>
      </c>
      <c r="E503" s="40">
        <v>573.85</v>
      </c>
      <c r="F503" s="40">
        <v>568.1</v>
      </c>
      <c r="G503" s="40">
        <v>560.95000000000005</v>
      </c>
      <c r="H503" s="40">
        <v>586.75</v>
      </c>
      <c r="I503" s="40">
        <v>593.90000000000009</v>
      </c>
      <c r="J503" s="40">
        <v>599.65</v>
      </c>
      <c r="K503" s="31">
        <v>588.15</v>
      </c>
      <c r="L503" s="31">
        <v>575.25</v>
      </c>
      <c r="M503" s="31">
        <v>0.91003999999999996</v>
      </c>
      <c r="N503" s="1"/>
      <c r="O503" s="1"/>
    </row>
    <row r="504" spans="1:15" ht="12.75" customHeight="1">
      <c r="A504" s="31">
        <v>494</v>
      </c>
      <c r="B504" s="31" t="s">
        <v>282</v>
      </c>
      <c r="C504" s="31">
        <v>2317.0500000000002</v>
      </c>
      <c r="D504" s="40">
        <v>2298.75</v>
      </c>
      <c r="E504" s="40">
        <v>2268.5</v>
      </c>
      <c r="F504" s="40">
        <v>2219.9499999999998</v>
      </c>
      <c r="G504" s="40">
        <v>2189.6999999999998</v>
      </c>
      <c r="H504" s="40">
        <v>2347.3000000000002</v>
      </c>
      <c r="I504" s="40">
        <v>2377.5500000000002</v>
      </c>
      <c r="J504" s="40">
        <v>2426.1000000000004</v>
      </c>
      <c r="K504" s="31">
        <v>2329</v>
      </c>
      <c r="L504" s="31">
        <v>2250.1999999999998</v>
      </c>
      <c r="M504" s="31">
        <v>2.2774700000000001</v>
      </c>
      <c r="N504" s="1"/>
      <c r="O504" s="1"/>
    </row>
    <row r="505" spans="1:15" ht="12.75" customHeight="1">
      <c r="A505" s="31">
        <v>495</v>
      </c>
      <c r="B505" s="367" t="s">
        <v>214</v>
      </c>
      <c r="C505" s="367">
        <v>641.79999999999995</v>
      </c>
      <c r="D505" s="368">
        <v>642.7833333333333</v>
      </c>
      <c r="E505" s="368">
        <v>635.81666666666661</v>
      </c>
      <c r="F505" s="368">
        <v>629.83333333333326</v>
      </c>
      <c r="G505" s="368">
        <v>622.86666666666656</v>
      </c>
      <c r="H505" s="368">
        <v>648.76666666666665</v>
      </c>
      <c r="I505" s="368">
        <v>655.73333333333335</v>
      </c>
      <c r="J505" s="368">
        <v>661.7166666666667</v>
      </c>
      <c r="K505" s="367">
        <v>649.75</v>
      </c>
      <c r="L505" s="367">
        <v>636.79999999999995</v>
      </c>
      <c r="M505" s="367">
        <v>60.338979999999999</v>
      </c>
      <c r="N505" s="1"/>
      <c r="O505" s="1"/>
    </row>
    <row r="506" spans="1:15" ht="12.75" customHeight="1">
      <c r="A506" s="31">
        <v>496</v>
      </c>
      <c r="B506" s="369" t="s">
        <v>563</v>
      </c>
      <c r="C506" s="355">
        <v>453.65</v>
      </c>
      <c r="D506" s="370">
        <v>456.38333333333327</v>
      </c>
      <c r="E506" s="370">
        <v>448.06666666666655</v>
      </c>
      <c r="F506" s="370">
        <v>442.48333333333329</v>
      </c>
      <c r="G506" s="370">
        <v>434.16666666666657</v>
      </c>
      <c r="H506" s="370">
        <v>461.96666666666653</v>
      </c>
      <c r="I506" s="370">
        <v>470.28333333333325</v>
      </c>
      <c r="J506" s="370">
        <v>475.8666666666665</v>
      </c>
      <c r="K506" s="355">
        <v>464.7</v>
      </c>
      <c r="L506" s="355">
        <v>450.8</v>
      </c>
      <c r="M506" s="355">
        <v>5.2866600000000004</v>
      </c>
      <c r="N506" s="1"/>
      <c r="O506" s="1"/>
    </row>
    <row r="507" spans="1:15" ht="12.75" customHeight="1">
      <c r="A507" s="31">
        <v>497</v>
      </c>
      <c r="B507" s="369" t="s">
        <v>283</v>
      </c>
      <c r="C507" s="355">
        <v>13.25</v>
      </c>
      <c r="D507" s="370">
        <v>13.35</v>
      </c>
      <c r="E507" s="370">
        <v>13.1</v>
      </c>
      <c r="F507" s="370">
        <v>12.95</v>
      </c>
      <c r="G507" s="370">
        <v>12.7</v>
      </c>
      <c r="H507" s="370">
        <v>13.5</v>
      </c>
      <c r="I507" s="370">
        <v>13.75</v>
      </c>
      <c r="J507" s="370">
        <v>13.9</v>
      </c>
      <c r="K507" s="355">
        <v>13.6</v>
      </c>
      <c r="L507" s="355">
        <v>13.2</v>
      </c>
      <c r="M507" s="355">
        <v>1224.52763</v>
      </c>
      <c r="N507" s="1"/>
      <c r="O507" s="1"/>
    </row>
    <row r="508" spans="1:15" ht="12.75" customHeight="1">
      <c r="A508" s="31">
        <v>498</v>
      </c>
      <c r="B508" s="369" t="s">
        <v>215</v>
      </c>
      <c r="C508" s="355">
        <v>314.05</v>
      </c>
      <c r="D508" s="370">
        <v>315.58333333333337</v>
      </c>
      <c r="E508" s="370">
        <v>308.56666666666672</v>
      </c>
      <c r="F508" s="370">
        <v>303.08333333333337</v>
      </c>
      <c r="G508" s="370">
        <v>296.06666666666672</v>
      </c>
      <c r="H508" s="370">
        <v>321.06666666666672</v>
      </c>
      <c r="I508" s="370">
        <v>328.08333333333337</v>
      </c>
      <c r="J508" s="370">
        <v>333.56666666666672</v>
      </c>
      <c r="K508" s="355">
        <v>322.60000000000002</v>
      </c>
      <c r="L508" s="355">
        <v>310.10000000000002</v>
      </c>
      <c r="M508" s="355">
        <v>100.61766</v>
      </c>
      <c r="N508" s="1"/>
      <c r="O508" s="1"/>
    </row>
    <row r="509" spans="1:15" ht="12.75" customHeight="1">
      <c r="A509" s="31">
        <v>499</v>
      </c>
      <c r="B509" s="354" t="s">
        <v>564</v>
      </c>
      <c r="C509" s="355">
        <v>466.85</v>
      </c>
      <c r="D509" s="370">
        <v>472.68333333333334</v>
      </c>
      <c r="E509" s="370">
        <v>456.7166666666667</v>
      </c>
      <c r="F509" s="370">
        <v>446.58333333333337</v>
      </c>
      <c r="G509" s="370">
        <v>430.61666666666673</v>
      </c>
      <c r="H509" s="370">
        <v>482.81666666666666</v>
      </c>
      <c r="I509" s="370">
        <v>498.78333333333325</v>
      </c>
      <c r="J509" s="370">
        <v>508.91666666666663</v>
      </c>
      <c r="K509" s="355">
        <v>488.65</v>
      </c>
      <c r="L509" s="355">
        <v>462.55</v>
      </c>
      <c r="M509" s="355">
        <v>7.1804800000000002</v>
      </c>
      <c r="N509" s="1"/>
      <c r="O509" s="1"/>
    </row>
    <row r="510" spans="1:15" ht="12.75" customHeight="1">
      <c r="A510" s="31">
        <v>500</v>
      </c>
      <c r="B510" s="355" t="s">
        <v>565</v>
      </c>
      <c r="C510" s="370">
        <v>2015.1</v>
      </c>
      <c r="D510" s="370">
        <v>2033.3333333333333</v>
      </c>
      <c r="E510" s="370">
        <v>1992.7666666666664</v>
      </c>
      <c r="F510" s="370">
        <v>1970.4333333333332</v>
      </c>
      <c r="G510" s="370">
        <v>1929.8666666666663</v>
      </c>
      <c r="H510" s="370">
        <v>2055.6666666666665</v>
      </c>
      <c r="I510" s="370">
        <v>2096.2333333333336</v>
      </c>
      <c r="J510" s="355">
        <v>2118.5666666666666</v>
      </c>
      <c r="K510" s="355">
        <v>2073.9</v>
      </c>
      <c r="L510" s="355">
        <v>2011</v>
      </c>
      <c r="M510" s="354">
        <v>0.23250000000000001</v>
      </c>
      <c r="N510" s="1"/>
      <c r="O510" s="1"/>
    </row>
    <row r="511" spans="1:15" ht="12.75" customHeight="1">
      <c r="J511" s="1"/>
      <c r="K511" s="1"/>
      <c r="L511" s="1"/>
      <c r="M511" s="1"/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A515" s="66" t="s">
        <v>567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9" t="s">
        <v>216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217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218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219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220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70" t="s">
        <v>222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0" t="s">
        <v>223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 t="s">
        <v>224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0" t="s">
        <v>225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226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227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228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229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230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22"/>
      <c r="B5" s="523"/>
      <c r="C5" s="522"/>
      <c r="D5" s="523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568</v>
      </c>
      <c r="B7" s="524" t="s">
        <v>569</v>
      </c>
      <c r="C7" s="523"/>
      <c r="D7" s="7">
        <f>Main!B10</f>
        <v>44512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570</v>
      </c>
      <c r="B9" s="88" t="s">
        <v>571</v>
      </c>
      <c r="C9" s="88" t="s">
        <v>572</v>
      </c>
      <c r="D9" s="88" t="s">
        <v>573</v>
      </c>
      <c r="E9" s="88" t="s">
        <v>574</v>
      </c>
      <c r="F9" s="88" t="s">
        <v>575</v>
      </c>
      <c r="G9" s="88" t="s">
        <v>576</v>
      </c>
      <c r="H9" s="88" t="s">
        <v>577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44511</v>
      </c>
      <c r="B10" s="32">
        <v>543269</v>
      </c>
      <c r="C10" s="31" t="s">
        <v>957</v>
      </c>
      <c r="D10" s="31" t="s">
        <v>958</v>
      </c>
      <c r="E10" s="31" t="s">
        <v>578</v>
      </c>
      <c r="F10" s="90">
        <v>1600</v>
      </c>
      <c r="G10" s="32">
        <v>27.1</v>
      </c>
      <c r="H10" s="32" t="s">
        <v>313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44511</v>
      </c>
      <c r="B11" s="32">
        <v>543269</v>
      </c>
      <c r="C11" s="31" t="s">
        <v>957</v>
      </c>
      <c r="D11" s="31" t="s">
        <v>958</v>
      </c>
      <c r="E11" s="31" t="s">
        <v>579</v>
      </c>
      <c r="F11" s="90">
        <v>4800</v>
      </c>
      <c r="G11" s="32">
        <v>28.57</v>
      </c>
      <c r="H11" s="32" t="s">
        <v>313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44511</v>
      </c>
      <c r="B12" s="32">
        <v>511463</v>
      </c>
      <c r="C12" s="31" t="s">
        <v>959</v>
      </c>
      <c r="D12" s="31" t="s">
        <v>960</v>
      </c>
      <c r="E12" s="31" t="s">
        <v>578</v>
      </c>
      <c r="F12" s="90">
        <v>1816</v>
      </c>
      <c r="G12" s="32">
        <v>21.12</v>
      </c>
      <c r="H12" s="32" t="s">
        <v>313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44511</v>
      </c>
      <c r="B13" s="32">
        <v>511463</v>
      </c>
      <c r="C13" s="31" t="s">
        <v>959</v>
      </c>
      <c r="D13" s="31" t="s">
        <v>960</v>
      </c>
      <c r="E13" s="31" t="s">
        <v>579</v>
      </c>
      <c r="F13" s="90">
        <v>47309</v>
      </c>
      <c r="G13" s="32">
        <v>21.24</v>
      </c>
      <c r="H13" s="32" t="s">
        <v>313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44511</v>
      </c>
      <c r="B14" s="32">
        <v>539289</v>
      </c>
      <c r="C14" s="31" t="s">
        <v>993</v>
      </c>
      <c r="D14" s="31" t="s">
        <v>994</v>
      </c>
      <c r="E14" s="31" t="s">
        <v>579</v>
      </c>
      <c r="F14" s="90">
        <v>144000</v>
      </c>
      <c r="G14" s="32">
        <v>114.65</v>
      </c>
      <c r="H14" s="32" t="s">
        <v>313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44511</v>
      </c>
      <c r="B15" s="32">
        <v>539289</v>
      </c>
      <c r="C15" s="31" t="s">
        <v>993</v>
      </c>
      <c r="D15" s="31" t="s">
        <v>925</v>
      </c>
      <c r="E15" s="31" t="s">
        <v>578</v>
      </c>
      <c r="F15" s="90">
        <v>144056</v>
      </c>
      <c r="G15" s="32">
        <v>114.65</v>
      </c>
      <c r="H15" s="32" t="s">
        <v>313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44511</v>
      </c>
      <c r="B16" s="32">
        <v>539289</v>
      </c>
      <c r="C16" s="31" t="s">
        <v>993</v>
      </c>
      <c r="D16" s="31" t="s">
        <v>925</v>
      </c>
      <c r="E16" s="31" t="s">
        <v>579</v>
      </c>
      <c r="F16" s="90">
        <v>159665</v>
      </c>
      <c r="G16" s="32">
        <v>114.57</v>
      </c>
      <c r="H16" s="32" t="s">
        <v>313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44511</v>
      </c>
      <c r="B17" s="32">
        <v>539621</v>
      </c>
      <c r="C17" s="31" t="s">
        <v>995</v>
      </c>
      <c r="D17" s="31" t="s">
        <v>996</v>
      </c>
      <c r="E17" s="31" t="s">
        <v>579</v>
      </c>
      <c r="F17" s="90">
        <v>30000</v>
      </c>
      <c r="G17" s="32">
        <v>7.85</v>
      </c>
      <c r="H17" s="32" t="s">
        <v>313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44511</v>
      </c>
      <c r="B18" s="32">
        <v>539621</v>
      </c>
      <c r="C18" s="31" t="s">
        <v>995</v>
      </c>
      <c r="D18" s="31" t="s">
        <v>997</v>
      </c>
      <c r="E18" s="31" t="s">
        <v>578</v>
      </c>
      <c r="F18" s="90">
        <v>32000</v>
      </c>
      <c r="G18" s="32">
        <v>7.85</v>
      </c>
      <c r="H18" s="32" t="s">
        <v>313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44511</v>
      </c>
      <c r="B19" s="32">
        <v>511710</v>
      </c>
      <c r="C19" s="31" t="s">
        <v>961</v>
      </c>
      <c r="D19" s="31" t="s">
        <v>944</v>
      </c>
      <c r="E19" s="31" t="s">
        <v>578</v>
      </c>
      <c r="F19" s="90">
        <v>10694</v>
      </c>
      <c r="G19" s="32">
        <v>2.12</v>
      </c>
      <c r="H19" s="32" t="s">
        <v>313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44511</v>
      </c>
      <c r="B20" s="32">
        <v>511710</v>
      </c>
      <c r="C20" s="31" t="s">
        <v>961</v>
      </c>
      <c r="D20" s="31" t="s">
        <v>944</v>
      </c>
      <c r="E20" s="31" t="s">
        <v>579</v>
      </c>
      <c r="F20" s="90">
        <v>510694</v>
      </c>
      <c r="G20" s="32">
        <v>2.06</v>
      </c>
      <c r="H20" s="32" t="s">
        <v>313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44511</v>
      </c>
      <c r="B21" s="32">
        <v>511710</v>
      </c>
      <c r="C21" s="31" t="s">
        <v>961</v>
      </c>
      <c r="D21" s="31" t="s">
        <v>998</v>
      </c>
      <c r="E21" s="31" t="s">
        <v>578</v>
      </c>
      <c r="F21" s="90">
        <v>9337</v>
      </c>
      <c r="G21" s="32">
        <v>2.08</v>
      </c>
      <c r="H21" s="32" t="s">
        <v>313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44511</v>
      </c>
      <c r="B22" s="32">
        <v>511710</v>
      </c>
      <c r="C22" s="31" t="s">
        <v>961</v>
      </c>
      <c r="D22" s="31" t="s">
        <v>998</v>
      </c>
      <c r="E22" s="31" t="s">
        <v>579</v>
      </c>
      <c r="F22" s="90">
        <v>411237</v>
      </c>
      <c r="G22" s="32">
        <v>2.1</v>
      </c>
      <c r="H22" s="32" t="s">
        <v>313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44511</v>
      </c>
      <c r="B23" s="32">
        <v>539559</v>
      </c>
      <c r="C23" s="31" t="s">
        <v>999</v>
      </c>
      <c r="D23" s="31" t="s">
        <v>1000</v>
      </c>
      <c r="E23" s="31" t="s">
        <v>579</v>
      </c>
      <c r="F23" s="90">
        <v>19101</v>
      </c>
      <c r="G23" s="32">
        <v>13.5</v>
      </c>
      <c r="H23" s="32" t="s">
        <v>313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44511</v>
      </c>
      <c r="B24" s="32">
        <v>540268</v>
      </c>
      <c r="C24" s="31" t="s">
        <v>1001</v>
      </c>
      <c r="D24" s="31" t="s">
        <v>1002</v>
      </c>
      <c r="E24" s="31" t="s">
        <v>579</v>
      </c>
      <c r="F24" s="90">
        <v>577650</v>
      </c>
      <c r="G24" s="32">
        <v>119.54</v>
      </c>
      <c r="H24" s="32" t="s">
        <v>313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44511</v>
      </c>
      <c r="B25" s="32">
        <v>539097</v>
      </c>
      <c r="C25" s="31" t="s">
        <v>1003</v>
      </c>
      <c r="D25" s="31" t="s">
        <v>1004</v>
      </c>
      <c r="E25" s="31" t="s">
        <v>578</v>
      </c>
      <c r="F25" s="90">
        <v>160000</v>
      </c>
      <c r="G25" s="32">
        <v>46.55</v>
      </c>
      <c r="H25" s="32" t="s">
        <v>313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44511</v>
      </c>
      <c r="B26" s="32">
        <v>542935</v>
      </c>
      <c r="C26" s="31" t="s">
        <v>1005</v>
      </c>
      <c r="D26" s="31" t="s">
        <v>1006</v>
      </c>
      <c r="E26" s="31" t="s">
        <v>579</v>
      </c>
      <c r="F26" s="90">
        <v>36000</v>
      </c>
      <c r="G26" s="32">
        <v>15.83</v>
      </c>
      <c r="H26" s="32" t="s">
        <v>313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44511</v>
      </c>
      <c r="B27" s="32">
        <v>542935</v>
      </c>
      <c r="C27" s="31" t="s">
        <v>1005</v>
      </c>
      <c r="D27" s="31" t="s">
        <v>1007</v>
      </c>
      <c r="E27" s="31" t="s">
        <v>578</v>
      </c>
      <c r="F27" s="90">
        <v>54000</v>
      </c>
      <c r="G27" s="32">
        <v>17.100000000000001</v>
      </c>
      <c r="H27" s="32" t="s">
        <v>313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44511</v>
      </c>
      <c r="B28" s="32">
        <v>541983</v>
      </c>
      <c r="C28" s="31" t="s">
        <v>962</v>
      </c>
      <c r="D28" s="31" t="s">
        <v>945</v>
      </c>
      <c r="E28" s="31" t="s">
        <v>579</v>
      </c>
      <c r="F28" s="90">
        <v>325000</v>
      </c>
      <c r="G28" s="32">
        <v>5.25</v>
      </c>
      <c r="H28" s="32" t="s">
        <v>313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44511</v>
      </c>
      <c r="B29" s="32">
        <v>541983</v>
      </c>
      <c r="C29" s="31" t="s">
        <v>962</v>
      </c>
      <c r="D29" s="31" t="s">
        <v>1008</v>
      </c>
      <c r="E29" s="31" t="s">
        <v>578</v>
      </c>
      <c r="F29" s="90">
        <v>141000</v>
      </c>
      <c r="G29" s="32">
        <v>5.25</v>
      </c>
      <c r="H29" s="32" t="s">
        <v>313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44511</v>
      </c>
      <c r="B30" s="32">
        <v>541983</v>
      </c>
      <c r="C30" s="31" t="s">
        <v>962</v>
      </c>
      <c r="D30" s="31" t="s">
        <v>1008</v>
      </c>
      <c r="E30" s="31" t="s">
        <v>579</v>
      </c>
      <c r="F30" s="90">
        <v>141000</v>
      </c>
      <c r="G30" s="32">
        <v>5.38</v>
      </c>
      <c r="H30" s="32" t="s">
        <v>313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44511</v>
      </c>
      <c r="B31" s="32">
        <v>536868</v>
      </c>
      <c r="C31" s="31" t="s">
        <v>963</v>
      </c>
      <c r="D31" s="31" t="s">
        <v>964</v>
      </c>
      <c r="E31" s="31" t="s">
        <v>579</v>
      </c>
      <c r="F31" s="90">
        <v>184205</v>
      </c>
      <c r="G31" s="32">
        <v>39.01</v>
      </c>
      <c r="H31" s="32" t="s">
        <v>313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44511</v>
      </c>
      <c r="B32" s="32">
        <v>539519</v>
      </c>
      <c r="C32" s="31" t="s">
        <v>1009</v>
      </c>
      <c r="D32" s="31" t="s">
        <v>1010</v>
      </c>
      <c r="E32" s="31" t="s">
        <v>578</v>
      </c>
      <c r="F32" s="90">
        <v>14000</v>
      </c>
      <c r="G32" s="32">
        <v>41.38</v>
      </c>
      <c r="H32" s="32" t="s">
        <v>313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44511</v>
      </c>
      <c r="B33" s="32">
        <v>539519</v>
      </c>
      <c r="C33" s="31" t="s">
        <v>1009</v>
      </c>
      <c r="D33" s="31" t="s">
        <v>1010</v>
      </c>
      <c r="E33" s="31" t="s">
        <v>579</v>
      </c>
      <c r="F33" s="90">
        <v>50000</v>
      </c>
      <c r="G33" s="32">
        <v>41.48</v>
      </c>
      <c r="H33" s="32" t="s">
        <v>313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44511</v>
      </c>
      <c r="B34" s="32">
        <v>543207</v>
      </c>
      <c r="C34" s="31" t="s">
        <v>965</v>
      </c>
      <c r="D34" s="31" t="s">
        <v>944</v>
      </c>
      <c r="E34" s="31" t="s">
        <v>578</v>
      </c>
      <c r="F34" s="90">
        <v>90000</v>
      </c>
      <c r="G34" s="32">
        <v>15.25</v>
      </c>
      <c r="H34" s="32" t="s">
        <v>313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44511</v>
      </c>
      <c r="B35" s="32">
        <v>543207</v>
      </c>
      <c r="C35" s="31" t="s">
        <v>965</v>
      </c>
      <c r="D35" s="31" t="s">
        <v>966</v>
      </c>
      <c r="E35" s="31" t="s">
        <v>578</v>
      </c>
      <c r="F35" s="90">
        <v>6544</v>
      </c>
      <c r="G35" s="32">
        <v>15.25</v>
      </c>
      <c r="H35" s="32" t="s">
        <v>313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44511</v>
      </c>
      <c r="B36" s="32">
        <v>543207</v>
      </c>
      <c r="C36" s="31" t="s">
        <v>965</v>
      </c>
      <c r="D36" s="31" t="s">
        <v>966</v>
      </c>
      <c r="E36" s="31" t="s">
        <v>579</v>
      </c>
      <c r="F36" s="90">
        <v>63300</v>
      </c>
      <c r="G36" s="32">
        <v>15.26</v>
      </c>
      <c r="H36" s="32" t="s">
        <v>313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44511</v>
      </c>
      <c r="B37" s="32">
        <v>543207</v>
      </c>
      <c r="C37" s="31" t="s">
        <v>965</v>
      </c>
      <c r="D37" s="31" t="s">
        <v>925</v>
      </c>
      <c r="E37" s="31" t="s">
        <v>578</v>
      </c>
      <c r="F37" s="90">
        <v>11</v>
      </c>
      <c r="G37" s="32">
        <v>15.28</v>
      </c>
      <c r="H37" s="32" t="s">
        <v>313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44511</v>
      </c>
      <c r="B38" s="32">
        <v>543207</v>
      </c>
      <c r="C38" s="31" t="s">
        <v>965</v>
      </c>
      <c r="D38" s="31" t="s">
        <v>925</v>
      </c>
      <c r="E38" s="31" t="s">
        <v>579</v>
      </c>
      <c r="F38" s="90">
        <v>128012</v>
      </c>
      <c r="G38" s="32">
        <v>15.25</v>
      </c>
      <c r="H38" s="32" t="s">
        <v>313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44511</v>
      </c>
      <c r="B39" s="32">
        <v>530525</v>
      </c>
      <c r="C39" s="31" t="s">
        <v>1011</v>
      </c>
      <c r="D39" s="31" t="s">
        <v>1012</v>
      </c>
      <c r="E39" s="31" t="s">
        <v>579</v>
      </c>
      <c r="F39" s="90">
        <v>38450</v>
      </c>
      <c r="G39" s="32">
        <v>18.95</v>
      </c>
      <c r="H39" s="32" t="s">
        <v>313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44511</v>
      </c>
      <c r="B40" s="32">
        <v>530525</v>
      </c>
      <c r="C40" s="31" t="s">
        <v>1011</v>
      </c>
      <c r="D40" s="31" t="s">
        <v>925</v>
      </c>
      <c r="E40" s="31" t="s">
        <v>578</v>
      </c>
      <c r="F40" s="90">
        <v>188644</v>
      </c>
      <c r="G40" s="32">
        <v>17.149999999999999</v>
      </c>
      <c r="H40" s="32" t="s">
        <v>313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44511</v>
      </c>
      <c r="B41" s="32">
        <v>530525</v>
      </c>
      <c r="C41" s="31" t="s">
        <v>1011</v>
      </c>
      <c r="D41" s="31" t="s">
        <v>1013</v>
      </c>
      <c r="E41" s="31" t="s">
        <v>579</v>
      </c>
      <c r="F41" s="90">
        <v>38700</v>
      </c>
      <c r="G41" s="32">
        <v>17.149999999999999</v>
      </c>
      <c r="H41" s="32" t="s">
        <v>313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44511</v>
      </c>
      <c r="B42" s="32">
        <v>530525</v>
      </c>
      <c r="C42" s="31" t="s">
        <v>1011</v>
      </c>
      <c r="D42" s="31" t="s">
        <v>1014</v>
      </c>
      <c r="E42" s="31" t="s">
        <v>578</v>
      </c>
      <c r="F42" s="90">
        <v>28285</v>
      </c>
      <c r="G42" s="32">
        <v>18.95</v>
      </c>
      <c r="H42" s="32" t="s">
        <v>313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44511</v>
      </c>
      <c r="B43" s="32">
        <v>505515</v>
      </c>
      <c r="C43" s="31" t="s">
        <v>967</v>
      </c>
      <c r="D43" s="31" t="s">
        <v>1015</v>
      </c>
      <c r="E43" s="31" t="s">
        <v>579</v>
      </c>
      <c r="F43" s="90">
        <v>50103</v>
      </c>
      <c r="G43" s="32">
        <v>13.95</v>
      </c>
      <c r="H43" s="32" t="s">
        <v>313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44511</v>
      </c>
      <c r="B44" s="32">
        <v>539584</v>
      </c>
      <c r="C44" s="31" t="s">
        <v>968</v>
      </c>
      <c r="D44" s="31" t="s">
        <v>969</v>
      </c>
      <c r="E44" s="31" t="s">
        <v>579</v>
      </c>
      <c r="F44" s="90">
        <v>400000</v>
      </c>
      <c r="G44" s="32">
        <v>0.57999999999999996</v>
      </c>
      <c r="H44" s="32" t="s">
        <v>313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44511</v>
      </c>
      <c r="B45" s="32">
        <v>539217</v>
      </c>
      <c r="C45" s="31" t="s">
        <v>970</v>
      </c>
      <c r="D45" s="31" t="s">
        <v>1016</v>
      </c>
      <c r="E45" s="31" t="s">
        <v>579</v>
      </c>
      <c r="F45" s="90">
        <v>464204</v>
      </c>
      <c r="G45" s="32">
        <v>3.42</v>
      </c>
      <c r="H45" s="32" t="s">
        <v>313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44511</v>
      </c>
      <c r="B46" s="32">
        <v>530611</v>
      </c>
      <c r="C46" s="31" t="s">
        <v>1017</v>
      </c>
      <c r="D46" s="31" t="s">
        <v>1018</v>
      </c>
      <c r="E46" s="31" t="s">
        <v>579</v>
      </c>
      <c r="F46" s="90">
        <v>1000000</v>
      </c>
      <c r="G46" s="32">
        <v>0.35</v>
      </c>
      <c r="H46" s="32" t="s">
        <v>313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44511</v>
      </c>
      <c r="B47" s="32">
        <v>531025</v>
      </c>
      <c r="C47" s="31" t="s">
        <v>971</v>
      </c>
      <c r="D47" s="31" t="s">
        <v>972</v>
      </c>
      <c r="E47" s="31" t="s">
        <v>579</v>
      </c>
      <c r="F47" s="90">
        <v>364181</v>
      </c>
      <c r="G47" s="32">
        <v>1.72</v>
      </c>
      <c r="H47" s="32" t="s">
        <v>313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44511</v>
      </c>
      <c r="B48" s="32" t="s">
        <v>293</v>
      </c>
      <c r="C48" s="31" t="s">
        <v>1019</v>
      </c>
      <c r="D48" s="31" t="s">
        <v>1020</v>
      </c>
      <c r="E48" s="31" t="s">
        <v>578</v>
      </c>
      <c r="F48" s="90">
        <v>1472076</v>
      </c>
      <c r="G48" s="32">
        <v>900</v>
      </c>
      <c r="H48" s="32" t="s">
        <v>313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44511</v>
      </c>
      <c r="B49" s="32" t="s">
        <v>993</v>
      </c>
      <c r="C49" s="31" t="s">
        <v>1021</v>
      </c>
      <c r="D49" s="31" t="s">
        <v>925</v>
      </c>
      <c r="E49" s="31" t="s">
        <v>578</v>
      </c>
      <c r="F49" s="90">
        <v>231006</v>
      </c>
      <c r="G49" s="32">
        <v>114.01</v>
      </c>
      <c r="H49" s="32" t="s">
        <v>313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44511</v>
      </c>
      <c r="B50" s="32" t="s">
        <v>993</v>
      </c>
      <c r="C50" s="31" t="s">
        <v>1021</v>
      </c>
      <c r="D50" s="31" t="s">
        <v>1022</v>
      </c>
      <c r="E50" s="31" t="s">
        <v>578</v>
      </c>
      <c r="F50" s="90">
        <v>160000</v>
      </c>
      <c r="G50" s="32">
        <v>113.41</v>
      </c>
      <c r="H50" s="32" t="s">
        <v>313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44511</v>
      </c>
      <c r="B51" s="32" t="s">
        <v>946</v>
      </c>
      <c r="C51" s="31" t="s">
        <v>947</v>
      </c>
      <c r="D51" s="31" t="s">
        <v>973</v>
      </c>
      <c r="E51" s="31" t="s">
        <v>578</v>
      </c>
      <c r="F51" s="90">
        <v>225995</v>
      </c>
      <c r="G51" s="32">
        <v>51.95</v>
      </c>
      <c r="H51" s="32" t="s">
        <v>313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44511</v>
      </c>
      <c r="B52" s="32" t="s">
        <v>1023</v>
      </c>
      <c r="C52" s="31" t="s">
        <v>1024</v>
      </c>
      <c r="D52" s="31" t="s">
        <v>1025</v>
      </c>
      <c r="E52" s="31" t="s">
        <v>578</v>
      </c>
      <c r="F52" s="90">
        <v>50000</v>
      </c>
      <c r="G52" s="32">
        <v>30.01</v>
      </c>
      <c r="H52" s="32" t="s">
        <v>313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44511</v>
      </c>
      <c r="B53" s="32" t="s">
        <v>1023</v>
      </c>
      <c r="C53" s="31" t="s">
        <v>1024</v>
      </c>
      <c r="D53" s="31" t="s">
        <v>1026</v>
      </c>
      <c r="E53" s="31" t="s">
        <v>578</v>
      </c>
      <c r="F53" s="90">
        <v>41317</v>
      </c>
      <c r="G53" s="32">
        <v>30.05</v>
      </c>
      <c r="H53" s="32" t="s">
        <v>313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44511</v>
      </c>
      <c r="B54" s="32" t="s">
        <v>926</v>
      </c>
      <c r="C54" s="31" t="s">
        <v>927</v>
      </c>
      <c r="D54" s="31" t="s">
        <v>924</v>
      </c>
      <c r="E54" s="31" t="s">
        <v>578</v>
      </c>
      <c r="F54" s="90">
        <v>1288351</v>
      </c>
      <c r="G54" s="32">
        <v>3.69</v>
      </c>
      <c r="H54" s="32" t="s">
        <v>313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44511</v>
      </c>
      <c r="B55" s="32" t="s">
        <v>926</v>
      </c>
      <c r="C55" s="31" t="s">
        <v>927</v>
      </c>
      <c r="D55" s="31" t="s">
        <v>925</v>
      </c>
      <c r="E55" s="31" t="s">
        <v>578</v>
      </c>
      <c r="F55" s="90">
        <v>14</v>
      </c>
      <c r="G55" s="32">
        <v>3.73</v>
      </c>
      <c r="H55" s="32" t="s">
        <v>313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44511</v>
      </c>
      <c r="B56" s="32" t="s">
        <v>974</v>
      </c>
      <c r="C56" s="31" t="s">
        <v>975</v>
      </c>
      <c r="D56" s="31" t="s">
        <v>976</v>
      </c>
      <c r="E56" s="31" t="s">
        <v>578</v>
      </c>
      <c r="F56" s="90">
        <v>1214915</v>
      </c>
      <c r="G56" s="32">
        <v>1.1000000000000001</v>
      </c>
      <c r="H56" s="32" t="s">
        <v>313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44511</v>
      </c>
      <c r="B57" s="32" t="s">
        <v>293</v>
      </c>
      <c r="C57" s="31" t="s">
        <v>1019</v>
      </c>
      <c r="D57" s="31" t="s">
        <v>1027</v>
      </c>
      <c r="E57" s="31" t="s">
        <v>579</v>
      </c>
      <c r="F57" s="90">
        <v>1501000</v>
      </c>
      <c r="G57" s="32">
        <v>900.32</v>
      </c>
      <c r="H57" s="32" t="s">
        <v>313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44511</v>
      </c>
      <c r="B58" s="32" t="s">
        <v>293</v>
      </c>
      <c r="C58" s="31" t="s">
        <v>1019</v>
      </c>
      <c r="D58" s="31" t="s">
        <v>1028</v>
      </c>
      <c r="E58" s="31" t="s">
        <v>579</v>
      </c>
      <c r="F58" s="90">
        <v>3001870</v>
      </c>
      <c r="G58" s="32">
        <v>900.04</v>
      </c>
      <c r="H58" s="32" t="s">
        <v>313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44511</v>
      </c>
      <c r="B59" s="32" t="s">
        <v>993</v>
      </c>
      <c r="C59" s="31" t="s">
        <v>1021</v>
      </c>
      <c r="D59" s="31" t="s">
        <v>925</v>
      </c>
      <c r="E59" s="31" t="s">
        <v>579</v>
      </c>
      <c r="F59" s="90">
        <v>213899</v>
      </c>
      <c r="G59" s="32">
        <v>114.35</v>
      </c>
      <c r="H59" s="32" t="s">
        <v>313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44511</v>
      </c>
      <c r="B60" s="32" t="s">
        <v>993</v>
      </c>
      <c r="C60" s="31" t="s">
        <v>1021</v>
      </c>
      <c r="D60" s="31" t="s">
        <v>1022</v>
      </c>
      <c r="E60" s="31" t="s">
        <v>579</v>
      </c>
      <c r="F60" s="90">
        <v>130000</v>
      </c>
      <c r="G60" s="32">
        <v>114.38</v>
      </c>
      <c r="H60" s="32" t="s">
        <v>313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44511</v>
      </c>
      <c r="B61" s="32" t="s">
        <v>946</v>
      </c>
      <c r="C61" s="31" t="s">
        <v>947</v>
      </c>
      <c r="D61" s="31" t="s">
        <v>973</v>
      </c>
      <c r="E61" s="31" t="s">
        <v>579</v>
      </c>
      <c r="F61" s="90">
        <v>225995</v>
      </c>
      <c r="G61" s="32">
        <v>52.05</v>
      </c>
      <c r="H61" s="32" t="s">
        <v>313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44511</v>
      </c>
      <c r="B62" s="32" t="s">
        <v>977</v>
      </c>
      <c r="C62" s="20" t="s">
        <v>978</v>
      </c>
      <c r="D62" s="20" t="s">
        <v>979</v>
      </c>
      <c r="E62" s="31" t="s">
        <v>579</v>
      </c>
      <c r="F62" s="90">
        <v>594832</v>
      </c>
      <c r="G62" s="32">
        <v>2.75</v>
      </c>
      <c r="H62" s="32" t="s">
        <v>313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44511</v>
      </c>
      <c r="B63" s="32" t="s">
        <v>1023</v>
      </c>
      <c r="C63" s="31" t="s">
        <v>1024</v>
      </c>
      <c r="D63" s="31" t="s">
        <v>1025</v>
      </c>
      <c r="E63" s="31" t="s">
        <v>579</v>
      </c>
      <c r="F63" s="90">
        <v>60000</v>
      </c>
      <c r="G63" s="32">
        <v>29.79</v>
      </c>
      <c r="H63" s="32" t="s">
        <v>313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44511</v>
      </c>
      <c r="B64" s="32" t="s">
        <v>1023</v>
      </c>
      <c r="C64" s="31" t="s">
        <v>1024</v>
      </c>
      <c r="D64" s="31" t="s">
        <v>1026</v>
      </c>
      <c r="E64" s="31" t="s">
        <v>579</v>
      </c>
      <c r="F64" s="90">
        <v>60000</v>
      </c>
      <c r="G64" s="32">
        <v>29.76</v>
      </c>
      <c r="H64" s="32" t="s">
        <v>313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44511</v>
      </c>
      <c r="B65" s="32" t="s">
        <v>926</v>
      </c>
      <c r="C65" s="31" t="s">
        <v>927</v>
      </c>
      <c r="D65" s="31" t="s">
        <v>925</v>
      </c>
      <c r="E65" s="31" t="s">
        <v>579</v>
      </c>
      <c r="F65" s="90">
        <v>2000007</v>
      </c>
      <c r="G65" s="32">
        <v>3.65</v>
      </c>
      <c r="H65" s="32" t="s">
        <v>313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44511</v>
      </c>
      <c r="B66" s="32" t="s">
        <v>926</v>
      </c>
      <c r="C66" s="31" t="s">
        <v>927</v>
      </c>
      <c r="D66" s="31" t="s">
        <v>924</v>
      </c>
      <c r="E66" s="31" t="s">
        <v>579</v>
      </c>
      <c r="F66" s="90">
        <v>2127309</v>
      </c>
      <c r="G66" s="32">
        <v>3.72</v>
      </c>
      <c r="H66" s="32" t="s">
        <v>313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/>
      <c r="B67" s="32"/>
      <c r="C67" s="31"/>
      <c r="D67" s="31"/>
      <c r="E67" s="31"/>
      <c r="F67" s="90"/>
      <c r="G67" s="32"/>
      <c r="H67" s="32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/>
      <c r="B68" s="32"/>
      <c r="C68" s="31"/>
      <c r="D68" s="31"/>
      <c r="E68" s="31"/>
      <c r="F68" s="90"/>
      <c r="G68" s="32"/>
      <c r="H68" s="32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/>
      <c r="B69" s="32"/>
      <c r="C69" s="31"/>
      <c r="D69" s="31"/>
      <c r="E69" s="31"/>
      <c r="F69" s="90"/>
      <c r="G69" s="32"/>
      <c r="H69" s="32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/>
      <c r="B70" s="32"/>
      <c r="C70" s="31"/>
      <c r="D70" s="31"/>
      <c r="E70" s="31"/>
      <c r="F70" s="90"/>
      <c r="G70" s="32"/>
      <c r="H70" s="32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/>
      <c r="B71" s="32"/>
      <c r="C71" s="31"/>
      <c r="D71" s="31"/>
      <c r="E71" s="31"/>
      <c r="F71" s="90"/>
      <c r="G71" s="32"/>
      <c r="H71" s="32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/>
      <c r="B72" s="32"/>
      <c r="C72" s="31"/>
      <c r="D72" s="31"/>
      <c r="E72" s="31"/>
      <c r="F72" s="90"/>
      <c r="G72" s="32"/>
      <c r="H72" s="32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/>
      <c r="B73" s="32"/>
      <c r="C73" s="31"/>
      <c r="D73" s="31"/>
      <c r="E73" s="31"/>
      <c r="F73" s="90"/>
      <c r="G73" s="32"/>
      <c r="H73" s="32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/>
      <c r="B74" s="32"/>
      <c r="C74" s="31"/>
      <c r="D74" s="31"/>
      <c r="E74" s="31"/>
      <c r="F74" s="90"/>
      <c r="G74" s="32"/>
      <c r="H74" s="32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/>
      <c r="B75" s="32"/>
      <c r="C75" s="31"/>
      <c r="D75" s="31"/>
      <c r="E75" s="31"/>
      <c r="F75" s="90"/>
      <c r="G75" s="32"/>
      <c r="H75" s="32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/>
      <c r="B76" s="32"/>
      <c r="C76" s="31"/>
      <c r="D76" s="31"/>
      <c r="E76" s="31"/>
      <c r="F76" s="90"/>
      <c r="G76" s="32"/>
      <c r="H76" s="32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/>
      <c r="B77" s="32"/>
      <c r="C77" s="31"/>
      <c r="D77" s="31"/>
      <c r="E77" s="31"/>
      <c r="F77" s="90"/>
      <c r="G77" s="32"/>
      <c r="H77" s="32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/>
      <c r="B78" s="32"/>
      <c r="C78" s="31"/>
      <c r="D78" s="31"/>
      <c r="E78" s="31"/>
      <c r="F78" s="90"/>
      <c r="G78" s="32"/>
      <c r="H78" s="32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/>
      <c r="B79" s="32"/>
      <c r="C79" s="31"/>
      <c r="D79" s="31"/>
      <c r="E79" s="31"/>
      <c r="F79" s="90"/>
      <c r="G79" s="32"/>
      <c r="H79" s="32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/>
      <c r="B80" s="32"/>
      <c r="C80" s="31"/>
      <c r="D80" s="31"/>
      <c r="E80" s="31"/>
      <c r="F80" s="90"/>
      <c r="G80" s="32"/>
      <c r="H80" s="32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/>
      <c r="B81" s="32"/>
      <c r="C81" s="31"/>
      <c r="D81" s="31"/>
      <c r="E81" s="31"/>
      <c r="F81" s="90"/>
      <c r="G81" s="32"/>
      <c r="H81" s="32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/>
      <c r="B82" s="32"/>
      <c r="C82" s="31"/>
      <c r="D82" s="31"/>
      <c r="E82" s="31"/>
      <c r="F82" s="90"/>
      <c r="G82" s="32"/>
      <c r="H82" s="32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/>
      <c r="B83" s="32"/>
      <c r="C83" s="31"/>
      <c r="D83" s="31"/>
      <c r="E83" s="31"/>
      <c r="F83" s="90"/>
      <c r="G83" s="32"/>
      <c r="H83" s="32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/>
      <c r="B84" s="32"/>
      <c r="C84" s="31"/>
      <c r="D84" s="31"/>
      <c r="E84" s="31"/>
      <c r="F84" s="90"/>
      <c r="G84" s="32"/>
      <c r="H84" s="32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/>
      <c r="B85" s="32"/>
      <c r="C85" s="31"/>
      <c r="D85" s="31"/>
      <c r="E85" s="31"/>
      <c r="F85" s="90"/>
      <c r="G85" s="32"/>
      <c r="H85" s="32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/>
      <c r="B86" s="32"/>
      <c r="C86" s="31"/>
      <c r="D86" s="31"/>
      <c r="E86" s="31"/>
      <c r="F86" s="90"/>
      <c r="G86" s="32"/>
      <c r="H86" s="32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/>
      <c r="B87" s="32"/>
      <c r="C87" s="31"/>
      <c r="D87" s="31"/>
      <c r="E87" s="31"/>
      <c r="F87" s="90"/>
      <c r="G87" s="32"/>
      <c r="H87" s="32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/>
      <c r="B88" s="32"/>
      <c r="C88" s="31"/>
      <c r="D88" s="31"/>
      <c r="E88" s="31"/>
      <c r="F88" s="90"/>
      <c r="G88" s="32"/>
      <c r="H88" s="32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/>
      <c r="B89" s="32"/>
      <c r="C89" s="31"/>
      <c r="D89" s="31"/>
      <c r="E89" s="31"/>
      <c r="F89" s="90"/>
      <c r="G89" s="32"/>
      <c r="H89" s="32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/>
      <c r="B90" s="32"/>
      <c r="C90" s="31"/>
      <c r="D90" s="31"/>
      <c r="E90" s="31"/>
      <c r="F90" s="90"/>
      <c r="G90" s="32"/>
      <c r="H90" s="32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/>
      <c r="B91" s="32"/>
      <c r="C91" s="31"/>
      <c r="D91" s="31"/>
      <c r="E91" s="31"/>
      <c r="F91" s="90"/>
      <c r="G91" s="32"/>
      <c r="H91" s="32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/>
      <c r="B92" s="32"/>
      <c r="C92" s="31"/>
      <c r="D92" s="31"/>
      <c r="E92" s="31"/>
      <c r="F92" s="90"/>
      <c r="G92" s="32"/>
      <c r="H92" s="32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/>
      <c r="B93" s="32"/>
      <c r="C93" s="31"/>
      <c r="D93" s="31"/>
      <c r="E93" s="31"/>
      <c r="F93" s="90"/>
      <c r="G93" s="32"/>
      <c r="H93" s="32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/>
      <c r="B94" s="32"/>
      <c r="C94" s="31"/>
      <c r="D94" s="31"/>
      <c r="E94" s="31"/>
      <c r="F94" s="90"/>
      <c r="G94" s="32"/>
      <c r="H94" s="32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/>
      <c r="B95" s="32"/>
      <c r="C95" s="31"/>
      <c r="D95" s="31"/>
      <c r="E95" s="31"/>
      <c r="F95" s="90"/>
      <c r="G95" s="32"/>
      <c r="H95" s="32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/>
      <c r="B96" s="32"/>
      <c r="C96" s="31"/>
      <c r="D96" s="31"/>
      <c r="E96" s="31"/>
      <c r="F96" s="90"/>
      <c r="G96" s="32"/>
      <c r="H96" s="32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/>
      <c r="B97" s="32"/>
      <c r="C97" s="31"/>
      <c r="D97" s="31"/>
      <c r="E97" s="31"/>
      <c r="F97" s="90"/>
      <c r="G97" s="32"/>
      <c r="H97" s="32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/>
      <c r="B98" s="32"/>
      <c r="C98" s="31"/>
      <c r="D98" s="31"/>
      <c r="E98" s="31"/>
      <c r="F98" s="90"/>
      <c r="G98" s="32"/>
      <c r="H98" s="32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/>
      <c r="B99" s="32"/>
      <c r="C99" s="31"/>
      <c r="D99" s="31"/>
      <c r="E99" s="31"/>
      <c r="F99" s="90"/>
      <c r="G99" s="32"/>
      <c r="H99" s="32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/>
      <c r="B100" s="32"/>
      <c r="C100" s="31"/>
      <c r="D100" s="31"/>
      <c r="E100" s="31"/>
      <c r="F100" s="90"/>
      <c r="G100" s="32"/>
      <c r="H100" s="32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/>
      <c r="B101" s="32"/>
      <c r="C101" s="31"/>
      <c r="D101" s="31"/>
      <c r="E101" s="31"/>
      <c r="F101" s="90"/>
      <c r="G101" s="32"/>
      <c r="H101" s="32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/>
      <c r="B102" s="32"/>
      <c r="C102" s="31"/>
      <c r="D102" s="31"/>
      <c r="E102" s="31"/>
      <c r="F102" s="90"/>
      <c r="G102" s="32"/>
      <c r="H102" s="3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/>
      <c r="B103" s="32"/>
      <c r="C103" s="31"/>
      <c r="D103" s="31"/>
      <c r="E103" s="31"/>
      <c r="F103" s="90"/>
      <c r="G103" s="32"/>
      <c r="H103" s="32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5"/>
  <sheetViews>
    <sheetView zoomScale="85" zoomScaleNormal="85" workbookViewId="0">
      <selection activeCell="P21" sqref="P2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913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44512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580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570</v>
      </c>
      <c r="C9" s="100"/>
      <c r="D9" s="101" t="s">
        <v>581</v>
      </c>
      <c r="E9" s="100" t="s">
        <v>582</v>
      </c>
      <c r="F9" s="100" t="s">
        <v>583</v>
      </c>
      <c r="G9" s="100" t="s">
        <v>584</v>
      </c>
      <c r="H9" s="100" t="s">
        <v>585</v>
      </c>
      <c r="I9" s="100" t="s">
        <v>586</v>
      </c>
      <c r="J9" s="99" t="s">
        <v>587</v>
      </c>
      <c r="K9" s="100" t="s">
        <v>588</v>
      </c>
      <c r="L9" s="102" t="s">
        <v>589</v>
      </c>
      <c r="M9" s="102" t="s">
        <v>590</v>
      </c>
      <c r="N9" s="100" t="s">
        <v>591</v>
      </c>
      <c r="O9" s="101" t="s">
        <v>592</v>
      </c>
      <c r="P9" s="100" t="s">
        <v>834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20">
        <v>1</v>
      </c>
      <c r="B10" s="303">
        <v>44454</v>
      </c>
      <c r="C10" s="321"/>
      <c r="D10" s="304" t="s">
        <v>299</v>
      </c>
      <c r="E10" s="305" t="s">
        <v>595</v>
      </c>
      <c r="F10" s="306">
        <v>2195</v>
      </c>
      <c r="G10" s="306">
        <v>2080</v>
      </c>
      <c r="H10" s="305">
        <v>2295</v>
      </c>
      <c r="I10" s="307" t="s">
        <v>829</v>
      </c>
      <c r="J10" s="308" t="s">
        <v>835</v>
      </c>
      <c r="K10" s="308">
        <f t="shared" ref="K10:K11" si="0">H10-F10</f>
        <v>100</v>
      </c>
      <c r="L10" s="309">
        <f t="shared" ref="L10:L11" si="1">(F10*-0.7)/100</f>
        <v>-15.365</v>
      </c>
      <c r="M10" s="310">
        <f t="shared" ref="M10:M11" si="2">(K10+L10)/F10</f>
        <v>3.8558086560364468E-2</v>
      </c>
      <c r="N10" s="308" t="s">
        <v>593</v>
      </c>
      <c r="O10" s="311">
        <v>44469</v>
      </c>
      <c r="P10" s="306"/>
      <c r="Q10" s="1"/>
      <c r="R10" s="1" t="s">
        <v>594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294">
        <v>2</v>
      </c>
      <c r="B11" s="295">
        <v>44460</v>
      </c>
      <c r="C11" s="296"/>
      <c r="D11" s="297" t="s">
        <v>373</v>
      </c>
      <c r="E11" s="298" t="s">
        <v>595</v>
      </c>
      <c r="F11" s="299">
        <v>1510</v>
      </c>
      <c r="G11" s="299">
        <v>1395</v>
      </c>
      <c r="H11" s="298">
        <v>1585</v>
      </c>
      <c r="I11" s="300" t="s">
        <v>831</v>
      </c>
      <c r="J11" s="103" t="s">
        <v>878</v>
      </c>
      <c r="K11" s="103">
        <f t="shared" si="0"/>
        <v>75</v>
      </c>
      <c r="L11" s="104">
        <f t="shared" si="1"/>
        <v>-10.57</v>
      </c>
      <c r="M11" s="105">
        <f t="shared" si="2"/>
        <v>4.2668874172185435E-2</v>
      </c>
      <c r="N11" s="103" t="s">
        <v>593</v>
      </c>
      <c r="O11" s="106">
        <v>44501</v>
      </c>
      <c r="P11" s="299"/>
      <c r="Q11" s="1"/>
      <c r="R11" s="1" t="s">
        <v>594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13">
        <v>3</v>
      </c>
      <c r="B12" s="271">
        <v>44474</v>
      </c>
      <c r="C12" s="114"/>
      <c r="D12" s="109" t="s">
        <v>118</v>
      </c>
      <c r="E12" s="110" t="s">
        <v>595</v>
      </c>
      <c r="F12" s="107" t="s">
        <v>836</v>
      </c>
      <c r="G12" s="107">
        <v>660</v>
      </c>
      <c r="H12" s="110"/>
      <c r="I12" s="111" t="s">
        <v>837</v>
      </c>
      <c r="J12" s="112" t="s">
        <v>596</v>
      </c>
      <c r="K12" s="113"/>
      <c r="L12" s="108"/>
      <c r="M12" s="114"/>
      <c r="N12" s="109"/>
      <c r="O12" s="110"/>
      <c r="P12" s="107">
        <f>VLOOKUP(D12,'MidCap Intra'!B22:C520,2,0)</f>
        <v>702.6</v>
      </c>
      <c r="Q12" s="1"/>
      <c r="R12" s="1" t="s">
        <v>594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418">
        <v>4</v>
      </c>
      <c r="B13" s="419">
        <v>44477</v>
      </c>
      <c r="C13" s="420"/>
      <c r="D13" s="421" t="s">
        <v>81</v>
      </c>
      <c r="E13" s="422" t="s">
        <v>595</v>
      </c>
      <c r="F13" s="417">
        <v>3870</v>
      </c>
      <c r="G13" s="417">
        <v>3670</v>
      </c>
      <c r="H13" s="422">
        <v>3670</v>
      </c>
      <c r="I13" s="423" t="s">
        <v>838</v>
      </c>
      <c r="J13" s="413" t="s">
        <v>929</v>
      </c>
      <c r="K13" s="413">
        <f t="shared" ref="K13" si="3">H13-F13</f>
        <v>-200</v>
      </c>
      <c r="L13" s="414">
        <f t="shared" ref="L13" si="4">(F13*-0.7)/100</f>
        <v>-27.09</v>
      </c>
      <c r="M13" s="415">
        <f t="shared" ref="M13" si="5">(K13+L13)/F13</f>
        <v>-5.8679586563307497E-2</v>
      </c>
      <c r="N13" s="413" t="s">
        <v>606</v>
      </c>
      <c r="O13" s="416">
        <v>44503</v>
      </c>
      <c r="P13" s="417"/>
      <c r="Q13" s="1"/>
      <c r="R13" s="1" t="s">
        <v>594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4">
        <v>5</v>
      </c>
      <c r="B14" s="295">
        <v>44480</v>
      </c>
      <c r="C14" s="296"/>
      <c r="D14" s="297" t="s">
        <v>210</v>
      </c>
      <c r="E14" s="298" t="s">
        <v>595</v>
      </c>
      <c r="F14" s="299">
        <v>7330</v>
      </c>
      <c r="G14" s="299">
        <v>6980</v>
      </c>
      <c r="H14" s="298">
        <v>7760</v>
      </c>
      <c r="I14" s="300" t="s">
        <v>840</v>
      </c>
      <c r="J14" s="103" t="s">
        <v>928</v>
      </c>
      <c r="K14" s="103">
        <f t="shared" ref="K14" si="6">H14-F14</f>
        <v>430</v>
      </c>
      <c r="L14" s="104">
        <f t="shared" ref="L14" si="7">(F14*-0.7)/100</f>
        <v>-51.31</v>
      </c>
      <c r="M14" s="105">
        <f t="shared" ref="M14" si="8">(K14+L14)/F14</f>
        <v>5.1663028649386086E-2</v>
      </c>
      <c r="N14" s="103" t="s">
        <v>593</v>
      </c>
      <c r="O14" s="106">
        <v>44501</v>
      </c>
      <c r="P14" s="299"/>
      <c r="Q14" s="1"/>
      <c r="R14" s="1" t="s">
        <v>594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383" customFormat="1" ht="12.75" customHeight="1">
      <c r="A15" s="371">
        <v>6</v>
      </c>
      <c r="B15" s="372">
        <v>44495</v>
      </c>
      <c r="C15" s="373"/>
      <c r="D15" s="374" t="s">
        <v>126</v>
      </c>
      <c r="E15" s="375" t="s">
        <v>595</v>
      </c>
      <c r="F15" s="376" t="s">
        <v>854</v>
      </c>
      <c r="G15" s="376">
        <v>1395</v>
      </c>
      <c r="H15" s="375"/>
      <c r="I15" s="377" t="s">
        <v>855</v>
      </c>
      <c r="J15" s="378" t="s">
        <v>596</v>
      </c>
      <c r="K15" s="378"/>
      <c r="L15" s="379"/>
      <c r="M15" s="380"/>
      <c r="N15" s="378"/>
      <c r="O15" s="381"/>
      <c r="P15" s="107">
        <f>VLOOKUP(D15,'MidCap Intra'!B29:C518,2,0)</f>
        <v>1507.8</v>
      </c>
      <c r="Q15" s="382"/>
      <c r="R15" s="382" t="s">
        <v>594</v>
      </c>
      <c r="S15" s="382"/>
      <c r="T15" s="382"/>
      <c r="U15" s="382"/>
      <c r="V15" s="382"/>
      <c r="W15" s="382"/>
      <c r="X15" s="382"/>
      <c r="Y15" s="382"/>
      <c r="Z15" s="382"/>
      <c r="AA15" s="382"/>
      <c r="AB15" s="382"/>
      <c r="AC15" s="382"/>
      <c r="AD15" s="382"/>
      <c r="AE15" s="382"/>
      <c r="AF15" s="382"/>
      <c r="AG15" s="382"/>
      <c r="AH15" s="382"/>
      <c r="AI15" s="382"/>
      <c r="AJ15" s="382"/>
      <c r="AK15" s="382"/>
      <c r="AL15" s="382"/>
    </row>
    <row r="16" spans="1:38" s="383" customFormat="1" ht="12.75" customHeight="1">
      <c r="A16" s="406">
        <v>7</v>
      </c>
      <c r="B16" s="407">
        <v>44496</v>
      </c>
      <c r="C16" s="408"/>
      <c r="D16" s="409" t="s">
        <v>282</v>
      </c>
      <c r="E16" s="410" t="s">
        <v>595</v>
      </c>
      <c r="F16" s="411">
        <v>2245</v>
      </c>
      <c r="G16" s="411">
        <v>2080</v>
      </c>
      <c r="H16" s="410">
        <v>2080</v>
      </c>
      <c r="I16" s="412" t="s">
        <v>829</v>
      </c>
      <c r="J16" s="413" t="s">
        <v>903</v>
      </c>
      <c r="K16" s="413">
        <f t="shared" ref="K16:K17" si="9">H16-F16</f>
        <v>-165</v>
      </c>
      <c r="L16" s="414">
        <f t="shared" ref="L16:L17" si="10">(F16*-0.7)/100</f>
        <v>-15.715</v>
      </c>
      <c r="M16" s="415">
        <f t="shared" ref="M16:M17" si="11">(K16+L16)/F16</f>
        <v>-8.0496659242761698E-2</v>
      </c>
      <c r="N16" s="413" t="s">
        <v>606</v>
      </c>
      <c r="O16" s="416">
        <v>44503</v>
      </c>
      <c r="P16" s="417"/>
      <c r="Q16" s="382"/>
      <c r="R16" s="382" t="s">
        <v>594</v>
      </c>
      <c r="S16" s="382"/>
      <c r="T16" s="382"/>
      <c r="U16" s="382"/>
      <c r="V16" s="382"/>
      <c r="W16" s="382"/>
      <c r="X16" s="382"/>
      <c r="Y16" s="382"/>
      <c r="Z16" s="382"/>
      <c r="AA16" s="382"/>
      <c r="AB16" s="382"/>
      <c r="AC16" s="382"/>
      <c r="AD16" s="382"/>
      <c r="AE16" s="382"/>
      <c r="AF16" s="382"/>
      <c r="AG16" s="382"/>
      <c r="AH16" s="382"/>
      <c r="AI16" s="382"/>
      <c r="AJ16" s="382"/>
      <c r="AK16" s="382"/>
      <c r="AL16" s="382"/>
    </row>
    <row r="17" spans="1:38" s="383" customFormat="1" ht="12.75" customHeight="1">
      <c r="A17" s="503">
        <v>8</v>
      </c>
      <c r="B17" s="266">
        <v>44501</v>
      </c>
      <c r="C17" s="504"/>
      <c r="D17" s="505" t="s">
        <v>130</v>
      </c>
      <c r="E17" s="506" t="s">
        <v>595</v>
      </c>
      <c r="F17" s="507">
        <v>474</v>
      </c>
      <c r="G17" s="507">
        <v>447</v>
      </c>
      <c r="H17" s="506">
        <v>501</v>
      </c>
      <c r="I17" s="508" t="s">
        <v>880</v>
      </c>
      <c r="J17" s="103" t="s">
        <v>931</v>
      </c>
      <c r="K17" s="103">
        <f t="shared" si="9"/>
        <v>27</v>
      </c>
      <c r="L17" s="104">
        <f t="shared" si="10"/>
        <v>-3.3179999999999996</v>
      </c>
      <c r="M17" s="105">
        <f t="shared" si="11"/>
        <v>4.9962025316455702E-2</v>
      </c>
      <c r="N17" s="103" t="s">
        <v>593</v>
      </c>
      <c r="O17" s="106">
        <v>44511</v>
      </c>
      <c r="P17" s="299"/>
      <c r="Q17" s="382"/>
      <c r="R17" s="382" t="s">
        <v>594</v>
      </c>
      <c r="S17" s="382"/>
      <c r="T17" s="382"/>
      <c r="U17" s="382"/>
      <c r="V17" s="382"/>
      <c r="W17" s="382"/>
      <c r="X17" s="382"/>
      <c r="Y17" s="382"/>
      <c r="Z17" s="382"/>
      <c r="AA17" s="382"/>
      <c r="AB17" s="382"/>
      <c r="AC17" s="382"/>
      <c r="AD17" s="382"/>
      <c r="AE17" s="382"/>
      <c r="AF17" s="382"/>
      <c r="AG17" s="382"/>
      <c r="AH17" s="382"/>
      <c r="AI17" s="382"/>
      <c r="AJ17" s="382"/>
      <c r="AK17" s="382"/>
      <c r="AL17" s="382"/>
    </row>
    <row r="18" spans="1:38" s="383" customFormat="1" ht="12.75" customHeight="1">
      <c r="A18" s="371">
        <v>9</v>
      </c>
      <c r="B18" s="269">
        <v>44501</v>
      </c>
      <c r="C18" s="373"/>
      <c r="D18" s="374" t="s">
        <v>158</v>
      </c>
      <c r="E18" s="375" t="s">
        <v>595</v>
      </c>
      <c r="F18" s="376" t="s">
        <v>881</v>
      </c>
      <c r="G18" s="376">
        <v>955</v>
      </c>
      <c r="H18" s="375"/>
      <c r="I18" s="377" t="s">
        <v>882</v>
      </c>
      <c r="J18" s="378" t="s">
        <v>596</v>
      </c>
      <c r="K18" s="378"/>
      <c r="L18" s="379"/>
      <c r="M18" s="380"/>
      <c r="N18" s="378"/>
      <c r="O18" s="381"/>
      <c r="P18" s="107">
        <f>VLOOKUP(D18,'MidCap Intra'!B32:C520,2,0)</f>
        <v>1005.55</v>
      </c>
      <c r="Q18" s="382"/>
      <c r="R18" s="382" t="s">
        <v>597</v>
      </c>
      <c r="S18" s="382"/>
      <c r="T18" s="382"/>
      <c r="U18" s="382"/>
      <c r="V18" s="382"/>
      <c r="W18" s="382"/>
      <c r="X18" s="382"/>
      <c r="Y18" s="382"/>
      <c r="Z18" s="382"/>
      <c r="AA18" s="382"/>
      <c r="AB18" s="382"/>
      <c r="AC18" s="382"/>
      <c r="AD18" s="382"/>
      <c r="AE18" s="382"/>
      <c r="AF18" s="382"/>
      <c r="AG18" s="382"/>
      <c r="AH18" s="382"/>
      <c r="AI18" s="382"/>
      <c r="AJ18" s="382"/>
      <c r="AK18" s="382"/>
      <c r="AL18" s="382"/>
    </row>
    <row r="19" spans="1:38" ht="12.75" customHeight="1">
      <c r="A19" s="294">
        <v>10</v>
      </c>
      <c r="B19" s="295">
        <v>44502</v>
      </c>
      <c r="C19" s="296"/>
      <c r="D19" s="297" t="s">
        <v>71</v>
      </c>
      <c r="E19" s="298" t="s">
        <v>595</v>
      </c>
      <c r="F19" s="299">
        <v>201</v>
      </c>
      <c r="G19" s="299">
        <v>188</v>
      </c>
      <c r="H19" s="298">
        <v>214.5</v>
      </c>
      <c r="I19" s="300" t="s">
        <v>887</v>
      </c>
      <c r="J19" s="103" t="s">
        <v>930</v>
      </c>
      <c r="K19" s="103">
        <f t="shared" ref="K19" si="12">H19-F19</f>
        <v>13.5</v>
      </c>
      <c r="L19" s="104">
        <f t="shared" ref="L19" si="13">(F19*-0.7)/100</f>
        <v>-1.4069999999999998</v>
      </c>
      <c r="M19" s="105">
        <f t="shared" ref="M19" si="14">(K19+L19)/F19</f>
        <v>6.0164179104477612E-2</v>
      </c>
      <c r="N19" s="103" t="s">
        <v>593</v>
      </c>
      <c r="O19" s="106">
        <v>44509</v>
      </c>
      <c r="P19" s="299"/>
      <c r="Q19" s="1"/>
      <c r="R19" s="1" t="s">
        <v>594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s="268" customFormat="1" ht="12.75" customHeight="1">
      <c r="A20" s="294">
        <v>11</v>
      </c>
      <c r="B20" s="295">
        <v>44509</v>
      </c>
      <c r="C20" s="296"/>
      <c r="D20" s="297" t="s">
        <v>416</v>
      </c>
      <c r="E20" s="298" t="s">
        <v>595</v>
      </c>
      <c r="F20" s="299">
        <v>1660</v>
      </c>
      <c r="G20" s="299">
        <v>1578</v>
      </c>
      <c r="H20" s="298">
        <v>1745</v>
      </c>
      <c r="I20" s="300" t="s">
        <v>933</v>
      </c>
      <c r="J20" s="103" t="s">
        <v>948</v>
      </c>
      <c r="K20" s="103">
        <f t="shared" ref="K20" si="15">H20-F20</f>
        <v>85</v>
      </c>
      <c r="L20" s="104">
        <f t="shared" ref="L20" si="16">(F20*-0.7)/100</f>
        <v>-11.62</v>
      </c>
      <c r="M20" s="105">
        <f t="shared" ref="M20" si="17">(K20+L20)/F20</f>
        <v>4.4204819277108433E-2</v>
      </c>
      <c r="N20" s="103" t="s">
        <v>593</v>
      </c>
      <c r="O20" s="106">
        <v>44510</v>
      </c>
      <c r="P20" s="299"/>
      <c r="Q20" s="267"/>
      <c r="R20" s="267" t="s">
        <v>594</v>
      </c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</row>
    <row r="21" spans="1:38" s="268" customFormat="1" ht="12.75" customHeight="1">
      <c r="A21" s="459">
        <v>12</v>
      </c>
      <c r="B21" s="357">
        <v>44511</v>
      </c>
      <c r="C21" s="460"/>
      <c r="D21" s="359" t="s">
        <v>555</v>
      </c>
      <c r="E21" s="360" t="s">
        <v>595</v>
      </c>
      <c r="F21" s="361" t="s">
        <v>984</v>
      </c>
      <c r="G21" s="361">
        <v>1940</v>
      </c>
      <c r="H21" s="360"/>
      <c r="I21" s="362" t="s">
        <v>985</v>
      </c>
      <c r="J21" s="363" t="s">
        <v>596</v>
      </c>
      <c r="K21" s="363"/>
      <c r="L21" s="364"/>
      <c r="M21" s="365"/>
      <c r="N21" s="363"/>
      <c r="O21" s="366"/>
      <c r="P21" s="107">
        <f>VLOOKUP(D21,'MidCap Intra'!B35:C523,2,0)</f>
        <v>1980.95</v>
      </c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</row>
    <row r="22" spans="1:38" ht="13.9" customHeight="1">
      <c r="A22" s="113"/>
      <c r="B22" s="108"/>
      <c r="C22" s="114"/>
      <c r="D22" s="109"/>
      <c r="E22" s="110"/>
      <c r="F22" s="107"/>
      <c r="G22" s="107"/>
      <c r="H22" s="110"/>
      <c r="I22" s="111"/>
      <c r="J22" s="112"/>
      <c r="K22" s="113"/>
      <c r="L22" s="108"/>
      <c r="M22" s="114"/>
      <c r="N22" s="109"/>
      <c r="O22" s="110"/>
      <c r="P22" s="11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20"/>
      <c r="B23" s="121"/>
      <c r="C23" s="122"/>
      <c r="D23" s="123"/>
      <c r="E23" s="124"/>
      <c r="F23" s="124"/>
      <c r="H23" s="124"/>
      <c r="I23" s="125"/>
      <c r="J23" s="126"/>
      <c r="K23" s="126"/>
      <c r="L23" s="127"/>
      <c r="M23" s="128"/>
      <c r="N23" s="129"/>
      <c r="O23" s="130"/>
      <c r="P23" s="131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4.25" customHeight="1">
      <c r="A24" s="120"/>
      <c r="B24" s="121"/>
      <c r="C24" s="122"/>
      <c r="D24" s="123"/>
      <c r="E24" s="124"/>
      <c r="F24" s="124"/>
      <c r="G24" s="120"/>
      <c r="H24" s="124"/>
      <c r="I24" s="125"/>
      <c r="J24" s="126"/>
      <c r="K24" s="126"/>
      <c r="L24" s="127"/>
      <c r="M24" s="128"/>
      <c r="N24" s="129"/>
      <c r="O24" s="130"/>
      <c r="P24" s="13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598</v>
      </c>
      <c r="B25" s="133"/>
      <c r="C25" s="134"/>
      <c r="D25" s="135"/>
      <c r="E25" s="136"/>
      <c r="F25" s="136"/>
      <c r="G25" s="136"/>
      <c r="H25" s="136"/>
      <c r="I25" s="136"/>
      <c r="J25" s="137"/>
      <c r="K25" s="136"/>
      <c r="L25" s="138"/>
      <c r="M25" s="59"/>
      <c r="N25" s="137"/>
      <c r="O25" s="13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9" t="s">
        <v>599</v>
      </c>
      <c r="B26" s="132"/>
      <c r="C26" s="132"/>
      <c r="D26" s="132"/>
      <c r="E26" s="44"/>
      <c r="F26" s="140" t="s">
        <v>600</v>
      </c>
      <c r="G26" s="6"/>
      <c r="H26" s="6"/>
      <c r="I26" s="6"/>
      <c r="J26" s="141"/>
      <c r="K26" s="142"/>
      <c r="L26" s="142"/>
      <c r="M26" s="143"/>
      <c r="N26" s="1"/>
      <c r="O26" s="1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2" t="s">
        <v>601</v>
      </c>
      <c r="B27" s="132"/>
      <c r="C27" s="132"/>
      <c r="D27" s="132"/>
      <c r="E27" s="6"/>
      <c r="F27" s="140" t="s">
        <v>602</v>
      </c>
      <c r="G27" s="6"/>
      <c r="H27" s="6"/>
      <c r="I27" s="6"/>
      <c r="J27" s="141"/>
      <c r="K27" s="142"/>
      <c r="L27" s="142"/>
      <c r="M27" s="143"/>
      <c r="N27" s="1"/>
      <c r="O27" s="1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/>
      <c r="B28" s="132"/>
      <c r="C28" s="132"/>
      <c r="D28" s="132"/>
      <c r="E28" s="6"/>
      <c r="F28" s="6"/>
      <c r="G28" s="6"/>
      <c r="H28" s="6"/>
      <c r="I28" s="6"/>
      <c r="J28" s="145"/>
      <c r="K28" s="142"/>
      <c r="L28" s="142"/>
      <c r="M28" s="6"/>
      <c r="N28" s="146"/>
      <c r="O28" s="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.75" customHeight="1">
      <c r="A29" s="1"/>
      <c r="B29" s="147" t="s">
        <v>603</v>
      </c>
      <c r="C29" s="147"/>
      <c r="D29" s="147"/>
      <c r="E29" s="147"/>
      <c r="F29" s="148"/>
      <c r="G29" s="6"/>
      <c r="H29" s="6"/>
      <c r="I29" s="149"/>
      <c r="J29" s="150"/>
      <c r="K29" s="151"/>
      <c r="L29" s="150"/>
      <c r="M29" s="6"/>
      <c r="N29" s="1"/>
      <c r="O29" s="1"/>
      <c r="P29" s="1"/>
      <c r="R29" s="59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9" t="s">
        <v>16</v>
      </c>
      <c r="B30" s="100" t="s">
        <v>570</v>
      </c>
      <c r="C30" s="102"/>
      <c r="D30" s="101" t="s">
        <v>581</v>
      </c>
      <c r="E30" s="100" t="s">
        <v>582</v>
      </c>
      <c r="F30" s="100" t="s">
        <v>583</v>
      </c>
      <c r="G30" s="100" t="s">
        <v>604</v>
      </c>
      <c r="H30" s="100" t="s">
        <v>585</v>
      </c>
      <c r="I30" s="100" t="s">
        <v>586</v>
      </c>
      <c r="J30" s="100" t="s">
        <v>587</v>
      </c>
      <c r="K30" s="100" t="s">
        <v>605</v>
      </c>
      <c r="L30" s="153" t="s">
        <v>589</v>
      </c>
      <c r="M30" s="102" t="s">
        <v>590</v>
      </c>
      <c r="N30" s="100" t="s">
        <v>591</v>
      </c>
      <c r="O30" s="101" t="s">
        <v>592</v>
      </c>
      <c r="P30" s="1"/>
      <c r="Q30" s="1"/>
      <c r="R30" s="59"/>
      <c r="S30" s="59"/>
      <c r="T30" s="59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s="268" customFormat="1" ht="15" customHeight="1">
      <c r="A31" s="335">
        <v>1</v>
      </c>
      <c r="B31" s="327">
        <v>44491</v>
      </c>
      <c r="C31" s="336"/>
      <c r="D31" s="337" t="s">
        <v>115</v>
      </c>
      <c r="E31" s="338" t="s">
        <v>595</v>
      </c>
      <c r="F31" s="338">
        <v>2925</v>
      </c>
      <c r="G31" s="338">
        <v>2850</v>
      </c>
      <c r="H31" s="338">
        <v>2940</v>
      </c>
      <c r="I31" s="338" t="s">
        <v>847</v>
      </c>
      <c r="J31" s="328" t="s">
        <v>883</v>
      </c>
      <c r="K31" s="328">
        <f t="shared" ref="K31" si="18">H31-F31</f>
        <v>15</v>
      </c>
      <c r="L31" s="339">
        <f t="shared" ref="L31" si="19">(F31*-0.7)/100</f>
        <v>-20.474999999999998</v>
      </c>
      <c r="M31" s="340">
        <f t="shared" ref="M31" si="20">(K31+L31)/F31</f>
        <v>-1.8717948717948711E-3</v>
      </c>
      <c r="N31" s="328" t="s">
        <v>716</v>
      </c>
      <c r="O31" s="341">
        <v>44501</v>
      </c>
      <c r="R31" s="286" t="s">
        <v>594</v>
      </c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</row>
    <row r="32" spans="1:38" s="268" customFormat="1" ht="15" customHeight="1">
      <c r="A32" s="278">
        <v>2</v>
      </c>
      <c r="B32" s="269">
        <v>44495</v>
      </c>
      <c r="C32" s="279"/>
      <c r="D32" s="280" t="s">
        <v>202</v>
      </c>
      <c r="E32" s="281" t="s">
        <v>595</v>
      </c>
      <c r="F32" s="281" t="s">
        <v>849</v>
      </c>
      <c r="G32" s="281">
        <v>3390</v>
      </c>
      <c r="H32" s="281"/>
      <c r="I32" s="281" t="s">
        <v>850</v>
      </c>
      <c r="J32" s="384" t="s">
        <v>596</v>
      </c>
      <c r="K32" s="334"/>
      <c r="L32" s="334"/>
      <c r="M32" s="334"/>
      <c r="N32" s="334"/>
      <c r="O32" s="334"/>
      <c r="R32" s="286" t="s">
        <v>594</v>
      </c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</row>
    <row r="33" spans="1:38" s="268" customFormat="1" ht="15" customHeight="1">
      <c r="A33" s="288">
        <v>3</v>
      </c>
      <c r="B33" s="266">
        <v>44497</v>
      </c>
      <c r="C33" s="289"/>
      <c r="D33" s="302" t="s">
        <v>323</v>
      </c>
      <c r="E33" s="301" t="s">
        <v>595</v>
      </c>
      <c r="F33" s="301">
        <v>416</v>
      </c>
      <c r="G33" s="301">
        <v>403</v>
      </c>
      <c r="H33" s="301">
        <v>424</v>
      </c>
      <c r="I33" s="301" t="s">
        <v>877</v>
      </c>
      <c r="J33" s="103" t="s">
        <v>943</v>
      </c>
      <c r="K33" s="103">
        <f t="shared" ref="K33" si="21">H33-F33</f>
        <v>8</v>
      </c>
      <c r="L33" s="104">
        <f t="shared" ref="L33" si="22">(F33*-0.7)/100</f>
        <v>-2.9119999999999999</v>
      </c>
      <c r="M33" s="105">
        <f t="shared" ref="M33" si="23">(K33+L33)/F33</f>
        <v>1.2230769230769231E-2</v>
      </c>
      <c r="N33" s="103" t="s">
        <v>593</v>
      </c>
      <c r="O33" s="106">
        <v>44509</v>
      </c>
      <c r="R33" s="286" t="s">
        <v>597</v>
      </c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</row>
    <row r="34" spans="1:38" s="268" customFormat="1" ht="15" customHeight="1">
      <c r="A34" s="288">
        <v>4</v>
      </c>
      <c r="B34" s="266">
        <v>44501</v>
      </c>
      <c r="C34" s="289"/>
      <c r="D34" s="302" t="s">
        <v>190</v>
      </c>
      <c r="E34" s="301" t="s">
        <v>595</v>
      </c>
      <c r="F34" s="301">
        <v>502</v>
      </c>
      <c r="G34" s="301">
        <v>487</v>
      </c>
      <c r="H34" s="301">
        <v>511</v>
      </c>
      <c r="I34" s="301" t="s">
        <v>879</v>
      </c>
      <c r="J34" s="103" t="s">
        <v>803</v>
      </c>
      <c r="K34" s="103">
        <f t="shared" ref="K34" si="24">H34-F34</f>
        <v>9</v>
      </c>
      <c r="L34" s="104">
        <f>(F34*-0.07)/100</f>
        <v>-0.35139999999999999</v>
      </c>
      <c r="M34" s="105">
        <f t="shared" ref="M34" si="25">(K34+L34)/F34</f>
        <v>1.722828685258964E-2</v>
      </c>
      <c r="N34" s="103" t="s">
        <v>593</v>
      </c>
      <c r="O34" s="329">
        <v>44501</v>
      </c>
      <c r="R34" s="286" t="s">
        <v>594</v>
      </c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268" customFormat="1" ht="15" customHeight="1">
      <c r="A35" s="278">
        <v>5</v>
      </c>
      <c r="B35" s="269">
        <v>44509</v>
      </c>
      <c r="C35" s="279"/>
      <c r="D35" s="280" t="s">
        <v>345</v>
      </c>
      <c r="E35" s="281" t="s">
        <v>595</v>
      </c>
      <c r="F35" s="281" t="s">
        <v>935</v>
      </c>
      <c r="G35" s="281">
        <v>2900</v>
      </c>
      <c r="H35" s="281"/>
      <c r="I35" s="281" t="s">
        <v>936</v>
      </c>
      <c r="J35" s="278" t="s">
        <v>596</v>
      </c>
      <c r="K35" s="319"/>
      <c r="L35" s="279"/>
      <c r="M35" s="280"/>
      <c r="N35" s="281"/>
      <c r="O35" s="281"/>
      <c r="R35" s="286" t="s">
        <v>594</v>
      </c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</row>
    <row r="36" spans="1:38" s="268" customFormat="1" ht="15" customHeight="1">
      <c r="A36" s="278">
        <v>6</v>
      </c>
      <c r="B36" s="269">
        <v>44509</v>
      </c>
      <c r="C36" s="279"/>
      <c r="D36" s="280" t="s">
        <v>95</v>
      </c>
      <c r="E36" s="281" t="s">
        <v>595</v>
      </c>
      <c r="F36" s="281" t="s">
        <v>941</v>
      </c>
      <c r="G36" s="281">
        <v>2290</v>
      </c>
      <c r="H36" s="281"/>
      <c r="I36" s="281" t="s">
        <v>942</v>
      </c>
      <c r="J36" s="278" t="s">
        <v>596</v>
      </c>
      <c r="K36" s="319"/>
      <c r="L36" s="279"/>
      <c r="M36" s="280"/>
      <c r="N36" s="281"/>
      <c r="O36" s="281"/>
      <c r="R36" s="286" t="s">
        <v>594</v>
      </c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</row>
    <row r="37" spans="1:38" s="268" customFormat="1" ht="15" customHeight="1">
      <c r="A37" s="278"/>
      <c r="B37" s="319"/>
      <c r="C37" s="279"/>
      <c r="D37" s="280"/>
      <c r="E37" s="281"/>
      <c r="F37" s="281"/>
      <c r="G37" s="281"/>
      <c r="H37" s="281"/>
      <c r="I37" s="281"/>
      <c r="J37" s="278"/>
      <c r="K37" s="319"/>
      <c r="L37" s="279"/>
      <c r="M37" s="280"/>
      <c r="N37" s="281"/>
      <c r="O37" s="281"/>
      <c r="R37" s="286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</row>
    <row r="38" spans="1:38" s="268" customFormat="1" ht="15" customHeight="1">
      <c r="A38" s="278"/>
      <c r="B38" s="319"/>
      <c r="C38" s="279"/>
      <c r="D38" s="280"/>
      <c r="E38" s="281"/>
      <c r="F38" s="281"/>
      <c r="G38" s="281"/>
      <c r="H38" s="281"/>
      <c r="I38" s="281"/>
      <c r="J38" s="278"/>
      <c r="K38" s="319"/>
      <c r="L38" s="279"/>
      <c r="M38" s="280"/>
      <c r="N38" s="281"/>
      <c r="O38" s="281"/>
      <c r="R38" s="286"/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</row>
    <row r="39" spans="1:38" ht="15" customHeight="1">
      <c r="A39" s="270"/>
      <c r="B39" s="271"/>
      <c r="C39" s="272"/>
      <c r="D39" s="273"/>
      <c r="E39" s="274"/>
      <c r="F39" s="274"/>
      <c r="G39" s="274"/>
      <c r="H39" s="274"/>
      <c r="I39" s="274"/>
      <c r="J39" s="282"/>
      <c r="K39" s="282"/>
      <c r="L39" s="275"/>
      <c r="M39" s="283"/>
      <c r="N39" s="282"/>
      <c r="O39" s="284"/>
      <c r="P39" s="1"/>
      <c r="Q39" s="1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155"/>
      <c r="B41" s="121"/>
      <c r="C41" s="156"/>
      <c r="D41" s="157"/>
      <c r="E41" s="120"/>
      <c r="F41" s="120"/>
      <c r="G41" s="120"/>
      <c r="H41" s="120"/>
      <c r="I41" s="120"/>
      <c r="J41" s="158"/>
      <c r="K41" s="158"/>
      <c r="L41" s="159"/>
      <c r="M41" s="160"/>
      <c r="N41" s="126"/>
      <c r="O41" s="161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44.25" customHeight="1">
      <c r="A42" s="132" t="s">
        <v>598</v>
      </c>
      <c r="B42" s="156"/>
      <c r="C42" s="156"/>
      <c r="D42" s="1"/>
      <c r="E42" s="6"/>
      <c r="F42" s="6"/>
      <c r="G42" s="6"/>
      <c r="H42" s="6" t="s">
        <v>610</v>
      </c>
      <c r="I42" s="6"/>
      <c r="J42" s="6"/>
      <c r="K42" s="128"/>
      <c r="L42" s="160"/>
      <c r="M42" s="128"/>
      <c r="N42" s="129"/>
      <c r="O42" s="128"/>
      <c r="P42" s="1"/>
      <c r="Q42" s="1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8" ht="12.75" customHeight="1">
      <c r="A43" s="139" t="s">
        <v>599</v>
      </c>
      <c r="B43" s="132"/>
      <c r="C43" s="132"/>
      <c r="D43" s="132"/>
      <c r="E43" s="44"/>
      <c r="F43" s="140" t="s">
        <v>600</v>
      </c>
      <c r="G43" s="59"/>
      <c r="H43" s="44"/>
      <c r="I43" s="59"/>
      <c r="J43" s="6"/>
      <c r="K43" s="162"/>
      <c r="L43" s="163"/>
      <c r="M43" s="6"/>
      <c r="N43" s="122"/>
      <c r="O43" s="164"/>
      <c r="P43" s="44"/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ht="14.25" customHeight="1">
      <c r="A44" s="139"/>
      <c r="B44" s="132"/>
      <c r="C44" s="132"/>
      <c r="D44" s="132"/>
      <c r="E44" s="6"/>
      <c r="F44" s="140" t="s">
        <v>602</v>
      </c>
      <c r="G44" s="59"/>
      <c r="H44" s="44"/>
      <c r="I44" s="59"/>
      <c r="J44" s="6"/>
      <c r="K44" s="162"/>
      <c r="L44" s="163"/>
      <c r="M44" s="6"/>
      <c r="N44" s="122"/>
      <c r="O44" s="164"/>
      <c r="P44" s="44"/>
      <c r="Q44" s="44"/>
      <c r="R44" s="6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</row>
    <row r="45" spans="1:38" ht="14.25" customHeight="1">
      <c r="A45" s="132"/>
      <c r="B45" s="132"/>
      <c r="C45" s="132"/>
      <c r="D45" s="132"/>
      <c r="E45" s="6"/>
      <c r="F45" s="6"/>
      <c r="G45" s="6"/>
      <c r="H45" s="6"/>
      <c r="I45" s="6"/>
      <c r="J45" s="145"/>
      <c r="K45" s="142"/>
      <c r="L45" s="143"/>
      <c r="M45" s="6"/>
      <c r="N45" s="146"/>
      <c r="O45" s="1"/>
      <c r="P45" s="44"/>
      <c r="Q45" s="44"/>
      <c r="R45" s="6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ht="12.75" customHeight="1">
      <c r="A46" s="165" t="s">
        <v>611</v>
      </c>
      <c r="B46" s="165"/>
      <c r="C46" s="165"/>
      <c r="D46" s="165"/>
      <c r="E46" s="6"/>
      <c r="F46" s="6"/>
      <c r="G46" s="6"/>
      <c r="H46" s="6"/>
      <c r="I46" s="6"/>
      <c r="J46" s="6"/>
      <c r="K46" s="6"/>
      <c r="L46" s="6"/>
      <c r="M46" s="6"/>
      <c r="N46" s="6"/>
      <c r="O46" s="24"/>
      <c r="Q46" s="44"/>
      <c r="R46" s="6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</row>
    <row r="47" spans="1:38" ht="38.25" customHeight="1">
      <c r="A47" s="100" t="s">
        <v>16</v>
      </c>
      <c r="B47" s="100" t="s">
        <v>570</v>
      </c>
      <c r="C47" s="100"/>
      <c r="D47" s="101" t="s">
        <v>581</v>
      </c>
      <c r="E47" s="100" t="s">
        <v>582</v>
      </c>
      <c r="F47" s="100" t="s">
        <v>583</v>
      </c>
      <c r="G47" s="100" t="s">
        <v>604</v>
      </c>
      <c r="H47" s="100" t="s">
        <v>585</v>
      </c>
      <c r="I47" s="100" t="s">
        <v>586</v>
      </c>
      <c r="J47" s="99" t="s">
        <v>587</v>
      </c>
      <c r="K47" s="166" t="s">
        <v>612</v>
      </c>
      <c r="L47" s="102" t="s">
        <v>589</v>
      </c>
      <c r="M47" s="166" t="s">
        <v>613</v>
      </c>
      <c r="N47" s="100" t="s">
        <v>614</v>
      </c>
      <c r="O47" s="99" t="s">
        <v>591</v>
      </c>
      <c r="P47" s="101" t="s">
        <v>592</v>
      </c>
      <c r="Q47" s="44"/>
      <c r="R47" s="6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</row>
    <row r="48" spans="1:38" s="268" customFormat="1" ht="13.5" customHeight="1">
      <c r="A48" s="389">
        <v>1</v>
      </c>
      <c r="B48" s="266">
        <v>44501</v>
      </c>
      <c r="C48" s="452"/>
      <c r="D48" s="452" t="s">
        <v>884</v>
      </c>
      <c r="E48" s="389" t="s">
        <v>595</v>
      </c>
      <c r="F48" s="389">
        <v>2418</v>
      </c>
      <c r="G48" s="389">
        <v>2380</v>
      </c>
      <c r="H48" s="392">
        <v>2445</v>
      </c>
      <c r="I48" s="392" t="s">
        <v>885</v>
      </c>
      <c r="J48" s="103" t="s">
        <v>931</v>
      </c>
      <c r="K48" s="392">
        <f t="shared" ref="K48" si="26">H48-F48</f>
        <v>27</v>
      </c>
      <c r="L48" s="445">
        <f t="shared" ref="L48" si="27">(H48*N48)*0.07%</f>
        <v>513.45000000000005</v>
      </c>
      <c r="M48" s="446">
        <f t="shared" ref="M48" si="28">(K48*N48)-L48</f>
        <v>7586.55</v>
      </c>
      <c r="N48" s="392">
        <v>300</v>
      </c>
      <c r="O48" s="447" t="s">
        <v>593</v>
      </c>
      <c r="P48" s="448">
        <v>44509</v>
      </c>
      <c r="Q48" s="276"/>
      <c r="R48" s="317" t="s">
        <v>594</v>
      </c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316"/>
      <c r="AG48" s="287"/>
      <c r="AH48" s="315"/>
      <c r="AI48" s="315"/>
      <c r="AJ48" s="316"/>
      <c r="AK48" s="316"/>
      <c r="AL48" s="316"/>
    </row>
    <row r="49" spans="1:38" s="268" customFormat="1" ht="13.5" customHeight="1">
      <c r="A49" s="449">
        <v>2</v>
      </c>
      <c r="B49" s="450">
        <v>44502</v>
      </c>
      <c r="C49" s="451"/>
      <c r="D49" s="451" t="s">
        <v>888</v>
      </c>
      <c r="E49" s="401" t="s">
        <v>595</v>
      </c>
      <c r="F49" s="401">
        <v>2887.5</v>
      </c>
      <c r="G49" s="401">
        <v>2848</v>
      </c>
      <c r="H49" s="402">
        <v>2918</v>
      </c>
      <c r="I49" s="402" t="s">
        <v>889</v>
      </c>
      <c r="J49" s="103" t="s">
        <v>912</v>
      </c>
      <c r="K49" s="392">
        <f t="shared" ref="K49:K50" si="29">H49-F49</f>
        <v>30.5</v>
      </c>
      <c r="L49" s="445">
        <f t="shared" ref="L49:L50" si="30">(H49*N49)*0.07%</f>
        <v>612.78000000000009</v>
      </c>
      <c r="M49" s="446">
        <f t="shared" ref="M49:M50" si="31">(K49*N49)-L49</f>
        <v>8537.2199999999993</v>
      </c>
      <c r="N49" s="392">
        <v>300</v>
      </c>
      <c r="O49" s="447" t="s">
        <v>593</v>
      </c>
      <c r="P49" s="448">
        <v>44503</v>
      </c>
      <c r="Q49" s="276"/>
      <c r="R49" s="317" t="s">
        <v>594</v>
      </c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316"/>
      <c r="AG49" s="287"/>
      <c r="AH49" s="315"/>
      <c r="AI49" s="315"/>
      <c r="AJ49" s="316"/>
      <c r="AK49" s="316"/>
      <c r="AL49" s="316"/>
    </row>
    <row r="50" spans="1:38" s="268" customFormat="1" ht="13.5" customHeight="1">
      <c r="A50" s="389">
        <v>3</v>
      </c>
      <c r="B50" s="433">
        <v>44502</v>
      </c>
      <c r="C50" s="452"/>
      <c r="D50" s="452" t="s">
        <v>890</v>
      </c>
      <c r="E50" s="401" t="s">
        <v>595</v>
      </c>
      <c r="F50" s="401">
        <v>1528</v>
      </c>
      <c r="G50" s="401">
        <v>1490</v>
      </c>
      <c r="H50" s="402">
        <v>1551</v>
      </c>
      <c r="I50" s="402" t="s">
        <v>891</v>
      </c>
      <c r="J50" s="103" t="s">
        <v>932</v>
      </c>
      <c r="K50" s="392">
        <f t="shared" si="29"/>
        <v>23</v>
      </c>
      <c r="L50" s="445">
        <f t="shared" si="30"/>
        <v>434.28000000000009</v>
      </c>
      <c r="M50" s="446">
        <f t="shared" si="31"/>
        <v>8765.7199999999993</v>
      </c>
      <c r="N50" s="392">
        <v>400</v>
      </c>
      <c r="O50" s="447" t="s">
        <v>593</v>
      </c>
      <c r="P50" s="448">
        <v>44509</v>
      </c>
      <c r="Q50" s="276"/>
      <c r="R50" s="317" t="s">
        <v>597</v>
      </c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316"/>
      <c r="AG50" s="287"/>
      <c r="AH50" s="315"/>
      <c r="AI50" s="315"/>
      <c r="AJ50" s="316"/>
      <c r="AK50" s="316"/>
      <c r="AL50" s="316"/>
    </row>
    <row r="51" spans="1:38" s="268" customFormat="1" ht="13.5" customHeight="1">
      <c r="A51" s="389">
        <v>4</v>
      </c>
      <c r="B51" s="433">
        <v>44503</v>
      </c>
      <c r="C51" s="452"/>
      <c r="D51" s="452" t="s">
        <v>888</v>
      </c>
      <c r="E51" s="401" t="s">
        <v>595</v>
      </c>
      <c r="F51" s="401">
        <v>2887.5</v>
      </c>
      <c r="G51" s="401">
        <v>2848</v>
      </c>
      <c r="H51" s="402">
        <v>2907.5</v>
      </c>
      <c r="I51" s="402" t="s">
        <v>889</v>
      </c>
      <c r="J51" s="103" t="s">
        <v>908</v>
      </c>
      <c r="K51" s="392">
        <f t="shared" ref="K51" si="32">H51-F51</f>
        <v>20</v>
      </c>
      <c r="L51" s="445">
        <f t="shared" ref="L51" si="33">(H51*N51)*0.07%</f>
        <v>610.57500000000005</v>
      </c>
      <c r="M51" s="446">
        <f t="shared" ref="M51" si="34">(K51*N51)-L51</f>
        <v>5389.4250000000002</v>
      </c>
      <c r="N51" s="392">
        <v>300</v>
      </c>
      <c r="O51" s="447" t="s">
        <v>593</v>
      </c>
      <c r="P51" s="448">
        <v>44505</v>
      </c>
      <c r="Q51" s="276"/>
      <c r="R51" s="317" t="s">
        <v>594</v>
      </c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316"/>
      <c r="AG51" s="287"/>
      <c r="AH51" s="315"/>
      <c r="AI51" s="315"/>
      <c r="AJ51" s="316"/>
      <c r="AK51" s="316"/>
      <c r="AL51" s="316"/>
    </row>
    <row r="52" spans="1:38" s="268" customFormat="1" ht="13.5" customHeight="1">
      <c r="A52" s="389">
        <v>5</v>
      </c>
      <c r="B52" s="433">
        <v>44508</v>
      </c>
      <c r="C52" s="452"/>
      <c r="D52" s="452" t="s">
        <v>918</v>
      </c>
      <c r="E52" s="401" t="s">
        <v>595</v>
      </c>
      <c r="F52" s="401">
        <v>2330</v>
      </c>
      <c r="G52" s="401">
        <v>2290</v>
      </c>
      <c r="H52" s="402">
        <v>2362.5</v>
      </c>
      <c r="I52" s="402" t="s">
        <v>919</v>
      </c>
      <c r="J52" s="103" t="s">
        <v>760</v>
      </c>
      <c r="K52" s="392">
        <f t="shared" ref="K52" si="35">H52-F52</f>
        <v>32.5</v>
      </c>
      <c r="L52" s="445">
        <f t="shared" ref="L52" si="36">(H52*N52)*0.07%</f>
        <v>454.78125000000006</v>
      </c>
      <c r="M52" s="446">
        <f t="shared" ref="M52" si="37">(K52*N52)-L52</f>
        <v>8482.71875</v>
      </c>
      <c r="N52" s="392">
        <v>275</v>
      </c>
      <c r="O52" s="447" t="s">
        <v>593</v>
      </c>
      <c r="P52" s="448">
        <v>44508</v>
      </c>
      <c r="Q52" s="276"/>
      <c r="R52" s="317" t="s">
        <v>597</v>
      </c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316"/>
      <c r="AG52" s="287"/>
      <c r="AH52" s="315"/>
      <c r="AI52" s="315"/>
      <c r="AJ52" s="316"/>
      <c r="AK52" s="316"/>
      <c r="AL52" s="316"/>
    </row>
    <row r="53" spans="1:38" s="268" customFormat="1" ht="13.5" customHeight="1">
      <c r="A53" s="389">
        <v>6</v>
      </c>
      <c r="B53" s="433">
        <v>44508</v>
      </c>
      <c r="C53" s="452"/>
      <c r="D53" s="452" t="s">
        <v>921</v>
      </c>
      <c r="E53" s="401" t="s">
        <v>922</v>
      </c>
      <c r="F53" s="401">
        <v>18050</v>
      </c>
      <c r="G53" s="401">
        <v>18160</v>
      </c>
      <c r="H53" s="402">
        <v>18005</v>
      </c>
      <c r="I53" s="402" t="s">
        <v>923</v>
      </c>
      <c r="J53" s="103" t="s">
        <v>934</v>
      </c>
      <c r="K53" s="392">
        <f>F53-H53</f>
        <v>45</v>
      </c>
      <c r="L53" s="445">
        <f t="shared" ref="L53:L54" si="38">(H53*N53)*0.07%</f>
        <v>630.17500000000007</v>
      </c>
      <c r="M53" s="446">
        <f t="shared" ref="M53:M54" si="39">(K53*N53)-L53</f>
        <v>1619.8249999999998</v>
      </c>
      <c r="N53" s="392">
        <v>50</v>
      </c>
      <c r="O53" s="447" t="s">
        <v>593</v>
      </c>
      <c r="P53" s="448">
        <v>44509</v>
      </c>
      <c r="Q53" s="276"/>
      <c r="R53" s="317" t="s">
        <v>594</v>
      </c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316"/>
      <c r="AG53" s="287"/>
      <c r="AH53" s="315"/>
      <c r="AI53" s="315"/>
      <c r="AJ53" s="316"/>
      <c r="AK53" s="316"/>
      <c r="AL53" s="316"/>
    </row>
    <row r="54" spans="1:38" s="268" customFormat="1" ht="13.5" customHeight="1">
      <c r="A54" s="439">
        <v>7</v>
      </c>
      <c r="B54" s="435">
        <v>44509</v>
      </c>
      <c r="C54" s="437"/>
      <c r="D54" s="437" t="s">
        <v>884</v>
      </c>
      <c r="E54" s="438" t="s">
        <v>595</v>
      </c>
      <c r="F54" s="438">
        <v>2424</v>
      </c>
      <c r="G54" s="438">
        <v>2385</v>
      </c>
      <c r="H54" s="498">
        <v>2385</v>
      </c>
      <c r="I54" s="498" t="s">
        <v>885</v>
      </c>
      <c r="J54" s="413" t="s">
        <v>980</v>
      </c>
      <c r="K54" s="440">
        <f t="shared" ref="K54" si="40">H54-F54</f>
        <v>-39</v>
      </c>
      <c r="L54" s="499">
        <f t="shared" si="38"/>
        <v>500.85000000000008</v>
      </c>
      <c r="M54" s="500">
        <f t="shared" si="39"/>
        <v>-12200.85</v>
      </c>
      <c r="N54" s="440">
        <v>300</v>
      </c>
      <c r="O54" s="501" t="s">
        <v>606</v>
      </c>
      <c r="P54" s="502">
        <v>44511</v>
      </c>
      <c r="Q54" s="276"/>
      <c r="R54" s="317" t="s">
        <v>594</v>
      </c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316"/>
      <c r="AG54" s="287"/>
      <c r="AH54" s="315"/>
      <c r="AI54" s="315"/>
      <c r="AJ54" s="316"/>
      <c r="AK54" s="316"/>
      <c r="AL54" s="316"/>
    </row>
    <row r="55" spans="1:38" s="268" customFormat="1" ht="13.5" customHeight="1">
      <c r="A55" s="389">
        <v>8</v>
      </c>
      <c r="B55" s="433">
        <v>44509</v>
      </c>
      <c r="C55" s="452"/>
      <c r="D55" s="452" t="s">
        <v>937</v>
      </c>
      <c r="E55" s="401" t="s">
        <v>595</v>
      </c>
      <c r="F55" s="401">
        <v>782</v>
      </c>
      <c r="G55" s="401">
        <v>773</v>
      </c>
      <c r="H55" s="402">
        <v>789</v>
      </c>
      <c r="I55" s="402" t="s">
        <v>938</v>
      </c>
      <c r="J55" s="103" t="s">
        <v>939</v>
      </c>
      <c r="K55" s="392">
        <f t="shared" ref="K55" si="41">H55-F55</f>
        <v>7</v>
      </c>
      <c r="L55" s="445">
        <f t="shared" ref="L55:L56" si="42">(H55*N55)*0.07%</f>
        <v>759.41250000000014</v>
      </c>
      <c r="M55" s="446">
        <f t="shared" ref="M55:M56" si="43">(K55*N55)-L55</f>
        <v>8865.5874999999996</v>
      </c>
      <c r="N55" s="392">
        <v>1375</v>
      </c>
      <c r="O55" s="447" t="s">
        <v>593</v>
      </c>
      <c r="P55" s="448">
        <v>44509</v>
      </c>
      <c r="Q55" s="276"/>
      <c r="R55" s="317" t="s">
        <v>597</v>
      </c>
      <c r="S55" s="267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316"/>
      <c r="AG55" s="287"/>
      <c r="AH55" s="315"/>
      <c r="AI55" s="315"/>
      <c r="AJ55" s="316"/>
      <c r="AK55" s="316"/>
      <c r="AL55" s="316"/>
    </row>
    <row r="56" spans="1:38" s="268" customFormat="1" ht="13.5" customHeight="1">
      <c r="A56" s="389">
        <v>9</v>
      </c>
      <c r="B56" s="433">
        <v>44510</v>
      </c>
      <c r="C56" s="452"/>
      <c r="D56" s="452" t="s">
        <v>921</v>
      </c>
      <c r="E56" s="401" t="s">
        <v>922</v>
      </c>
      <c r="F56" s="401">
        <v>18000</v>
      </c>
      <c r="G56" s="401">
        <v>18130</v>
      </c>
      <c r="H56" s="402">
        <v>17915</v>
      </c>
      <c r="I56" s="402" t="s">
        <v>956</v>
      </c>
      <c r="J56" s="103" t="s">
        <v>948</v>
      </c>
      <c r="K56" s="392">
        <f>F56-H56</f>
        <v>85</v>
      </c>
      <c r="L56" s="445">
        <f t="shared" si="42"/>
        <v>627.02500000000009</v>
      </c>
      <c r="M56" s="446">
        <f t="shared" si="43"/>
        <v>3622.9749999999999</v>
      </c>
      <c r="N56" s="392">
        <v>50</v>
      </c>
      <c r="O56" s="447" t="s">
        <v>593</v>
      </c>
      <c r="P56" s="448">
        <v>44511</v>
      </c>
      <c r="Q56" s="276"/>
      <c r="R56" s="317" t="s">
        <v>594</v>
      </c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316"/>
      <c r="AG56" s="287"/>
      <c r="AH56" s="315"/>
      <c r="AI56" s="315"/>
      <c r="AJ56" s="316"/>
      <c r="AK56" s="316"/>
      <c r="AL56" s="316"/>
    </row>
    <row r="57" spans="1:38" s="268" customFormat="1" ht="13.5" customHeight="1">
      <c r="A57" s="290">
        <v>10</v>
      </c>
      <c r="B57" s="461">
        <v>44511</v>
      </c>
      <c r="C57" s="330"/>
      <c r="D57" s="330" t="s">
        <v>986</v>
      </c>
      <c r="E57" s="331" t="s">
        <v>595</v>
      </c>
      <c r="F57" s="331" t="s">
        <v>987</v>
      </c>
      <c r="G57" s="331">
        <v>1525</v>
      </c>
      <c r="H57" s="332"/>
      <c r="I57" s="332" t="s">
        <v>988</v>
      </c>
      <c r="J57" s="333" t="s">
        <v>596</v>
      </c>
      <c r="K57" s="293"/>
      <c r="L57" s="385"/>
      <c r="M57" s="386"/>
      <c r="N57" s="293"/>
      <c r="O57" s="387"/>
      <c r="P57" s="388"/>
      <c r="Q57" s="276"/>
      <c r="R57" s="31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316"/>
      <c r="AG57" s="287"/>
      <c r="AH57" s="315"/>
      <c r="AI57" s="315"/>
      <c r="AJ57" s="316"/>
      <c r="AK57" s="316"/>
      <c r="AL57" s="316"/>
    </row>
    <row r="58" spans="1:38" s="268" customFormat="1" ht="13.5" customHeight="1">
      <c r="A58" s="290"/>
      <c r="B58" s="461"/>
      <c r="C58" s="330"/>
      <c r="D58" s="330"/>
      <c r="E58" s="331"/>
      <c r="F58" s="331"/>
      <c r="G58" s="331"/>
      <c r="H58" s="332"/>
      <c r="I58" s="332"/>
      <c r="J58" s="333"/>
      <c r="K58" s="293"/>
      <c r="L58" s="385"/>
      <c r="M58" s="386"/>
      <c r="N58" s="293"/>
      <c r="O58" s="387"/>
      <c r="P58" s="388"/>
      <c r="Q58" s="276"/>
      <c r="R58" s="317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316"/>
      <c r="AG58" s="287"/>
      <c r="AH58" s="315"/>
      <c r="AI58" s="315"/>
      <c r="AJ58" s="316"/>
      <c r="AK58" s="316"/>
      <c r="AL58" s="316"/>
    </row>
    <row r="59" spans="1:38" s="268" customFormat="1" ht="13.5" customHeight="1">
      <c r="A59" s="290"/>
      <c r="B59" s="461"/>
      <c r="C59" s="330"/>
      <c r="D59" s="330"/>
      <c r="E59" s="331"/>
      <c r="F59" s="331"/>
      <c r="G59" s="331"/>
      <c r="H59" s="332"/>
      <c r="I59" s="332"/>
      <c r="J59" s="333"/>
      <c r="K59" s="293"/>
      <c r="L59" s="385"/>
      <c r="M59" s="386"/>
      <c r="N59" s="293"/>
      <c r="O59" s="387"/>
      <c r="P59" s="388"/>
      <c r="Q59" s="276"/>
      <c r="R59" s="31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316"/>
      <c r="AG59" s="287"/>
      <c r="AH59" s="315"/>
      <c r="AI59" s="315"/>
      <c r="AJ59" s="316"/>
      <c r="AK59" s="316"/>
      <c r="AL59" s="316"/>
    </row>
    <row r="60" spans="1:38" s="268" customFormat="1" ht="13.5" customHeight="1">
      <c r="A60" s="290"/>
      <c r="B60" s="461"/>
      <c r="C60" s="330"/>
      <c r="D60" s="330"/>
      <c r="E60" s="331"/>
      <c r="F60" s="331"/>
      <c r="G60" s="331"/>
      <c r="H60" s="332"/>
      <c r="I60" s="332"/>
      <c r="J60" s="333"/>
      <c r="K60" s="293"/>
      <c r="L60" s="385"/>
      <c r="M60" s="386"/>
      <c r="N60" s="293"/>
      <c r="O60" s="387"/>
      <c r="P60" s="388"/>
      <c r="Q60" s="276"/>
      <c r="R60" s="317"/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316"/>
      <c r="AG60" s="287"/>
      <c r="AH60" s="315"/>
      <c r="AI60" s="315"/>
      <c r="AJ60" s="316"/>
      <c r="AK60" s="316"/>
      <c r="AL60" s="316"/>
    </row>
    <row r="61" spans="1:38" s="268" customFormat="1" ht="13.5" customHeight="1">
      <c r="A61" s="334"/>
      <c r="B61" s="334"/>
      <c r="C61" s="334"/>
      <c r="D61" s="334"/>
      <c r="E61" s="334"/>
      <c r="F61" s="334"/>
      <c r="G61" s="334"/>
      <c r="H61" s="334"/>
      <c r="I61" s="334"/>
      <c r="J61" s="334"/>
      <c r="K61" s="293"/>
      <c r="L61" s="385"/>
      <c r="M61" s="386"/>
      <c r="N61" s="293"/>
      <c r="O61" s="462"/>
      <c r="P61" s="463"/>
      <c r="Q61" s="276"/>
      <c r="R61" s="317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316"/>
      <c r="AG61" s="269"/>
      <c r="AH61" s="464"/>
      <c r="AI61" s="464"/>
      <c r="AJ61" s="361"/>
      <c r="AK61" s="361"/>
      <c r="AL61" s="361"/>
    </row>
    <row r="62" spans="1:38" ht="13.5" customHeight="1">
      <c r="A62" s="529"/>
      <c r="B62" s="531"/>
      <c r="C62" s="318"/>
      <c r="D62" s="285"/>
      <c r="E62" s="313"/>
      <c r="F62" s="313"/>
      <c r="G62" s="313"/>
      <c r="H62" s="314"/>
      <c r="I62" s="314"/>
      <c r="J62" s="285"/>
      <c r="K62" s="292"/>
      <c r="L62" s="292"/>
      <c r="M62" s="533"/>
      <c r="N62" s="535"/>
      <c r="O62" s="525"/>
      <c r="P62" s="527"/>
      <c r="Q62" s="167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3.5" customHeight="1">
      <c r="A63" s="530"/>
      <c r="B63" s="532"/>
      <c r="C63" s="109"/>
      <c r="D63" s="168"/>
      <c r="E63" s="107"/>
      <c r="F63" s="107"/>
      <c r="G63" s="107"/>
      <c r="H63" s="112"/>
      <c r="I63" s="314"/>
      <c r="J63" s="168"/>
      <c r="K63" s="291"/>
      <c r="L63" s="292"/>
      <c r="M63" s="534"/>
      <c r="N63" s="536"/>
      <c r="O63" s="526"/>
      <c r="P63" s="528"/>
      <c r="Q63" s="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3.5" customHeight="1">
      <c r="A64" s="120"/>
      <c r="B64" s="121"/>
      <c r="C64" s="156"/>
      <c r="D64" s="169"/>
      <c r="E64" s="170"/>
      <c r="F64" s="120"/>
      <c r="G64" s="120"/>
      <c r="H64" s="120"/>
      <c r="I64" s="158"/>
      <c r="J64" s="158"/>
      <c r="K64" s="158"/>
      <c r="L64" s="158"/>
      <c r="M64" s="158"/>
      <c r="N64" s="158"/>
      <c r="O64" s="158"/>
      <c r="P64" s="158"/>
      <c r="Q64" s="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2.75" customHeight="1">
      <c r="A65" s="171"/>
      <c r="B65" s="121"/>
      <c r="C65" s="122"/>
      <c r="D65" s="172"/>
      <c r="E65" s="125"/>
      <c r="F65" s="125"/>
      <c r="G65" s="125"/>
      <c r="H65" s="125"/>
      <c r="I65" s="125"/>
      <c r="J65" s="6"/>
      <c r="K65" s="125"/>
      <c r="L65" s="125"/>
      <c r="M65" s="6"/>
      <c r="N65" s="1"/>
      <c r="O65" s="122"/>
      <c r="P65" s="44"/>
      <c r="Q65" s="44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4"/>
      <c r="AG65" s="44"/>
      <c r="AH65" s="44"/>
      <c r="AI65" s="44"/>
      <c r="AJ65" s="44"/>
      <c r="AK65" s="44"/>
      <c r="AL65" s="44"/>
    </row>
    <row r="66" spans="1:38" ht="12.75" customHeight="1">
      <c r="A66" s="173" t="s">
        <v>616</v>
      </c>
      <c r="B66" s="173"/>
      <c r="C66" s="173"/>
      <c r="D66" s="173"/>
      <c r="E66" s="174"/>
      <c r="F66" s="125"/>
      <c r="G66" s="125"/>
      <c r="H66" s="125"/>
      <c r="I66" s="125"/>
      <c r="J66" s="1"/>
      <c r="K66" s="6"/>
      <c r="L66" s="6"/>
      <c r="M66" s="6"/>
      <c r="N66" s="1"/>
      <c r="O66" s="1"/>
      <c r="P66" s="44"/>
      <c r="Q66" s="44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4"/>
      <c r="AG66" s="44"/>
      <c r="AH66" s="44"/>
      <c r="AI66" s="44"/>
      <c r="AJ66" s="44"/>
      <c r="AK66" s="44"/>
      <c r="AL66" s="44"/>
    </row>
    <row r="67" spans="1:38" ht="38.25" customHeight="1">
      <c r="A67" s="100" t="s">
        <v>16</v>
      </c>
      <c r="B67" s="100" t="s">
        <v>570</v>
      </c>
      <c r="C67" s="100"/>
      <c r="D67" s="101" t="s">
        <v>581</v>
      </c>
      <c r="E67" s="100" t="s">
        <v>582</v>
      </c>
      <c r="F67" s="100" t="s">
        <v>583</v>
      </c>
      <c r="G67" s="100" t="s">
        <v>604</v>
      </c>
      <c r="H67" s="100" t="s">
        <v>585</v>
      </c>
      <c r="I67" s="100" t="s">
        <v>586</v>
      </c>
      <c r="J67" s="99" t="s">
        <v>587</v>
      </c>
      <c r="K67" s="99" t="s">
        <v>617</v>
      </c>
      <c r="L67" s="102" t="s">
        <v>589</v>
      </c>
      <c r="M67" s="166" t="s">
        <v>613</v>
      </c>
      <c r="N67" s="100" t="s">
        <v>614</v>
      </c>
      <c r="O67" s="100" t="s">
        <v>591</v>
      </c>
      <c r="P67" s="101" t="s">
        <v>592</v>
      </c>
      <c r="Q67" s="44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44"/>
      <c r="AG67" s="44"/>
      <c r="AH67" s="44"/>
      <c r="AI67" s="44"/>
      <c r="AJ67" s="44"/>
      <c r="AK67" s="44"/>
      <c r="AL67" s="44"/>
    </row>
    <row r="68" spans="1:38" s="268" customFormat="1" ht="12.75" customHeight="1">
      <c r="A68" s="389">
        <v>1</v>
      </c>
      <c r="B68" s="266">
        <v>44501</v>
      </c>
      <c r="C68" s="390"/>
      <c r="D68" s="391" t="s">
        <v>886</v>
      </c>
      <c r="E68" s="389" t="s">
        <v>595</v>
      </c>
      <c r="F68" s="389">
        <v>62</v>
      </c>
      <c r="G68" s="389">
        <v>30</v>
      </c>
      <c r="H68" s="389">
        <v>75</v>
      </c>
      <c r="I68" s="392" t="s">
        <v>848</v>
      </c>
      <c r="J68" s="393" t="s">
        <v>901</v>
      </c>
      <c r="K68" s="394">
        <f>H68-F68</f>
        <v>13</v>
      </c>
      <c r="L68" s="394">
        <v>100</v>
      </c>
      <c r="M68" s="393">
        <f>(K68*N68)-100</f>
        <v>550</v>
      </c>
      <c r="N68" s="393">
        <v>50</v>
      </c>
      <c r="O68" s="395" t="s">
        <v>593</v>
      </c>
      <c r="P68" s="266">
        <v>44502</v>
      </c>
      <c r="Q68" s="276"/>
      <c r="R68" s="277" t="s">
        <v>597</v>
      </c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I68" s="267"/>
      <c r="AJ68" s="267"/>
      <c r="AK68" s="267"/>
      <c r="AL68" s="267"/>
    </row>
    <row r="69" spans="1:38" s="268" customFormat="1" ht="12.75" customHeight="1">
      <c r="A69" s="396">
        <v>2</v>
      </c>
      <c r="B69" s="397">
        <v>44502</v>
      </c>
      <c r="C69" s="398"/>
      <c r="D69" s="399" t="s">
        <v>892</v>
      </c>
      <c r="E69" s="400" t="s">
        <v>595</v>
      </c>
      <c r="F69" s="401">
        <v>62</v>
      </c>
      <c r="G69" s="401">
        <v>30</v>
      </c>
      <c r="H69" s="401">
        <v>83</v>
      </c>
      <c r="I69" s="402" t="s">
        <v>848</v>
      </c>
      <c r="J69" s="393" t="s">
        <v>607</v>
      </c>
      <c r="K69" s="394">
        <f t="shared" ref="K69:K70" si="44">H69-F69</f>
        <v>21</v>
      </c>
      <c r="L69" s="394">
        <v>100</v>
      </c>
      <c r="M69" s="393">
        <f t="shared" ref="M69:M70" si="45">(K69*N69)-100</f>
        <v>950</v>
      </c>
      <c r="N69" s="393">
        <v>50</v>
      </c>
      <c r="O69" s="395" t="s">
        <v>593</v>
      </c>
      <c r="P69" s="266">
        <v>44502</v>
      </c>
      <c r="Q69" s="276"/>
      <c r="R69" s="277" t="s">
        <v>597</v>
      </c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7"/>
      <c r="AL69" s="267"/>
    </row>
    <row r="70" spans="1:38" s="268" customFormat="1" ht="12.75" customHeight="1">
      <c r="A70" s="403">
        <v>3</v>
      </c>
      <c r="B70" s="266">
        <v>44502</v>
      </c>
      <c r="C70" s="404"/>
      <c r="D70" s="391" t="s">
        <v>893</v>
      </c>
      <c r="E70" s="405" t="s">
        <v>595</v>
      </c>
      <c r="F70" s="389">
        <v>200</v>
      </c>
      <c r="G70" s="389">
        <v>95</v>
      </c>
      <c r="H70" s="389">
        <v>275</v>
      </c>
      <c r="I70" s="392" t="s">
        <v>894</v>
      </c>
      <c r="J70" s="393" t="s">
        <v>878</v>
      </c>
      <c r="K70" s="394">
        <f t="shared" si="44"/>
        <v>75</v>
      </c>
      <c r="L70" s="394">
        <v>100</v>
      </c>
      <c r="M70" s="393">
        <f t="shared" si="45"/>
        <v>1775</v>
      </c>
      <c r="N70" s="393">
        <v>25</v>
      </c>
      <c r="O70" s="395" t="s">
        <v>593</v>
      </c>
      <c r="P70" s="266">
        <v>44502</v>
      </c>
      <c r="Q70" s="276"/>
      <c r="R70" s="277" t="s">
        <v>594</v>
      </c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</row>
    <row r="71" spans="1:38" s="268" customFormat="1" ht="12.75" customHeight="1">
      <c r="A71" s="424">
        <v>4</v>
      </c>
      <c r="B71" s="327">
        <v>44502</v>
      </c>
      <c r="C71" s="425"/>
      <c r="D71" s="426" t="s">
        <v>895</v>
      </c>
      <c r="E71" s="427" t="s">
        <v>595</v>
      </c>
      <c r="F71" s="428">
        <v>90</v>
      </c>
      <c r="G71" s="428">
        <v>60</v>
      </c>
      <c r="H71" s="428">
        <v>91</v>
      </c>
      <c r="I71" s="429" t="s">
        <v>896</v>
      </c>
      <c r="J71" s="430" t="s">
        <v>827</v>
      </c>
      <c r="K71" s="431">
        <f>H71-F71</f>
        <v>1</v>
      </c>
      <c r="L71" s="431">
        <v>100</v>
      </c>
      <c r="M71" s="430">
        <f>(K71*N71)-100</f>
        <v>-50</v>
      </c>
      <c r="N71" s="430">
        <v>50</v>
      </c>
      <c r="O71" s="432" t="s">
        <v>593</v>
      </c>
      <c r="P71" s="327">
        <v>44503</v>
      </c>
      <c r="Q71" s="276"/>
      <c r="R71" s="277" t="s">
        <v>594</v>
      </c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  <c r="AK71" s="267"/>
      <c r="AL71" s="267"/>
    </row>
    <row r="72" spans="1:38" s="268" customFormat="1" ht="12.75" customHeight="1">
      <c r="A72" s="403">
        <v>5</v>
      </c>
      <c r="B72" s="266">
        <v>44502</v>
      </c>
      <c r="C72" s="404"/>
      <c r="D72" s="391" t="s">
        <v>897</v>
      </c>
      <c r="E72" s="405" t="s">
        <v>595</v>
      </c>
      <c r="F72" s="389">
        <v>50</v>
      </c>
      <c r="G72" s="389">
        <v>35</v>
      </c>
      <c r="H72" s="389">
        <v>59</v>
      </c>
      <c r="I72" s="392" t="s">
        <v>898</v>
      </c>
      <c r="J72" s="393" t="s">
        <v>803</v>
      </c>
      <c r="K72" s="394">
        <f>H72-F72</f>
        <v>9</v>
      </c>
      <c r="L72" s="394">
        <v>100</v>
      </c>
      <c r="M72" s="393">
        <f>(K72*N72)-100</f>
        <v>2600</v>
      </c>
      <c r="N72" s="393">
        <v>300</v>
      </c>
      <c r="O72" s="395" t="s">
        <v>593</v>
      </c>
      <c r="P72" s="266">
        <v>44503</v>
      </c>
      <c r="Q72" s="276"/>
      <c r="R72" s="277" t="s">
        <v>597</v>
      </c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I72" s="267"/>
      <c r="AJ72" s="267"/>
      <c r="AK72" s="267"/>
      <c r="AL72" s="267"/>
    </row>
    <row r="73" spans="1:38" s="268" customFormat="1" ht="12.75" customHeight="1">
      <c r="A73" s="403">
        <v>6</v>
      </c>
      <c r="B73" s="266">
        <v>44502</v>
      </c>
      <c r="C73" s="404"/>
      <c r="D73" s="391" t="s">
        <v>899</v>
      </c>
      <c r="E73" s="405" t="s">
        <v>595</v>
      </c>
      <c r="F73" s="389">
        <v>155</v>
      </c>
      <c r="G73" s="389">
        <v>50</v>
      </c>
      <c r="H73" s="389">
        <v>205</v>
      </c>
      <c r="I73" s="392" t="s">
        <v>900</v>
      </c>
      <c r="J73" s="393" t="s">
        <v>902</v>
      </c>
      <c r="K73" s="394">
        <f>H73-F73</f>
        <v>50</v>
      </c>
      <c r="L73" s="394">
        <v>100</v>
      </c>
      <c r="M73" s="393">
        <f>(K73*N73)-100</f>
        <v>1150</v>
      </c>
      <c r="N73" s="393">
        <v>25</v>
      </c>
      <c r="O73" s="395" t="s">
        <v>593</v>
      </c>
      <c r="P73" s="266">
        <v>44502</v>
      </c>
      <c r="Q73" s="276"/>
      <c r="R73" s="277" t="s">
        <v>597</v>
      </c>
      <c r="S73" s="267"/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I73" s="267"/>
      <c r="AJ73" s="267"/>
      <c r="AK73" s="267"/>
      <c r="AL73" s="267"/>
    </row>
    <row r="74" spans="1:38" s="268" customFormat="1" ht="12.75" customHeight="1">
      <c r="A74" s="434">
        <v>7</v>
      </c>
      <c r="B74" s="435">
        <v>44503</v>
      </c>
      <c r="C74" s="436"/>
      <c r="D74" s="497" t="s">
        <v>904</v>
      </c>
      <c r="E74" s="509" t="s">
        <v>595</v>
      </c>
      <c r="F74" s="439">
        <v>41</v>
      </c>
      <c r="G74" s="439">
        <v>25</v>
      </c>
      <c r="H74" s="439">
        <v>25</v>
      </c>
      <c r="I74" s="440" t="s">
        <v>905</v>
      </c>
      <c r="J74" s="441" t="s">
        <v>992</v>
      </c>
      <c r="K74" s="442">
        <f t="shared" ref="K74" si="46">H74-F74</f>
        <v>-16</v>
      </c>
      <c r="L74" s="442">
        <v>100</v>
      </c>
      <c r="M74" s="441">
        <f t="shared" ref="M74" si="47">(K74*N74)-100</f>
        <v>-4900</v>
      </c>
      <c r="N74" s="441">
        <v>300</v>
      </c>
      <c r="O74" s="443" t="s">
        <v>606</v>
      </c>
      <c r="P74" s="444">
        <v>44511</v>
      </c>
      <c r="Q74" s="276"/>
      <c r="R74" s="277" t="s">
        <v>597</v>
      </c>
      <c r="S74" s="267"/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I74" s="267"/>
      <c r="AJ74" s="267"/>
      <c r="AK74" s="267"/>
      <c r="AL74" s="267"/>
    </row>
    <row r="75" spans="1:38" s="268" customFormat="1" ht="12.75" customHeight="1">
      <c r="A75" s="403">
        <v>8</v>
      </c>
      <c r="B75" s="433">
        <v>44503</v>
      </c>
      <c r="C75" s="404"/>
      <c r="D75" s="391" t="s">
        <v>906</v>
      </c>
      <c r="E75" s="405" t="s">
        <v>595</v>
      </c>
      <c r="F75" s="389">
        <v>54</v>
      </c>
      <c r="G75" s="389">
        <v>15</v>
      </c>
      <c r="H75" s="389">
        <v>74</v>
      </c>
      <c r="I75" s="392" t="s">
        <v>907</v>
      </c>
      <c r="J75" s="393" t="s">
        <v>908</v>
      </c>
      <c r="K75" s="394">
        <f t="shared" ref="K75:K80" si="48">H75-F75</f>
        <v>20</v>
      </c>
      <c r="L75" s="394">
        <v>100</v>
      </c>
      <c r="M75" s="393">
        <f t="shared" ref="M75:M80" si="49">(K75*N75)-100</f>
        <v>900</v>
      </c>
      <c r="N75" s="393">
        <v>50</v>
      </c>
      <c r="O75" s="395" t="s">
        <v>593</v>
      </c>
      <c r="P75" s="266">
        <v>44503</v>
      </c>
      <c r="Q75" s="276"/>
      <c r="R75" s="277" t="s">
        <v>597</v>
      </c>
      <c r="S75" s="267"/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I75" s="267"/>
      <c r="AJ75" s="267"/>
      <c r="AK75" s="267"/>
      <c r="AL75" s="267"/>
    </row>
    <row r="76" spans="1:38" s="268" customFormat="1" ht="12.75" customHeight="1">
      <c r="A76" s="403">
        <v>9</v>
      </c>
      <c r="B76" s="433">
        <v>44503</v>
      </c>
      <c r="C76" s="404"/>
      <c r="D76" s="391" t="s">
        <v>897</v>
      </c>
      <c r="E76" s="405" t="s">
        <v>595</v>
      </c>
      <c r="F76" s="389">
        <v>50</v>
      </c>
      <c r="G76" s="389">
        <v>35</v>
      </c>
      <c r="H76" s="389">
        <v>59</v>
      </c>
      <c r="I76" s="392" t="s">
        <v>898</v>
      </c>
      <c r="J76" s="393" t="s">
        <v>803</v>
      </c>
      <c r="K76" s="394">
        <f t="shared" si="48"/>
        <v>9</v>
      </c>
      <c r="L76" s="394">
        <v>100</v>
      </c>
      <c r="M76" s="393">
        <f t="shared" si="49"/>
        <v>2600</v>
      </c>
      <c r="N76" s="393">
        <v>300</v>
      </c>
      <c r="O76" s="395" t="s">
        <v>593</v>
      </c>
      <c r="P76" s="266">
        <v>44508</v>
      </c>
      <c r="Q76" s="276"/>
      <c r="R76" s="277" t="s">
        <v>594</v>
      </c>
      <c r="S76" s="267"/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267"/>
      <c r="AG76" s="267"/>
      <c r="AH76" s="267"/>
      <c r="AI76" s="267"/>
      <c r="AJ76" s="267"/>
      <c r="AK76" s="267"/>
      <c r="AL76" s="267"/>
    </row>
    <row r="77" spans="1:38" s="268" customFormat="1" ht="12.75" customHeight="1">
      <c r="A77" s="434">
        <v>10</v>
      </c>
      <c r="B77" s="435">
        <v>44503</v>
      </c>
      <c r="C77" s="436"/>
      <c r="D77" s="437" t="s">
        <v>909</v>
      </c>
      <c r="E77" s="438" t="s">
        <v>595</v>
      </c>
      <c r="F77" s="439">
        <v>19</v>
      </c>
      <c r="G77" s="439"/>
      <c r="H77" s="439">
        <v>0</v>
      </c>
      <c r="I77" s="440" t="s">
        <v>910</v>
      </c>
      <c r="J77" s="441" t="s">
        <v>911</v>
      </c>
      <c r="K77" s="442">
        <f t="shared" si="48"/>
        <v>-19</v>
      </c>
      <c r="L77" s="442">
        <v>100</v>
      </c>
      <c r="M77" s="441">
        <f t="shared" si="49"/>
        <v>-1050</v>
      </c>
      <c r="N77" s="441">
        <v>50</v>
      </c>
      <c r="O77" s="443" t="s">
        <v>606</v>
      </c>
      <c r="P77" s="444">
        <v>44503</v>
      </c>
      <c r="Q77" s="276"/>
      <c r="R77" s="277" t="s">
        <v>597</v>
      </c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I77" s="267"/>
      <c r="AJ77" s="267"/>
      <c r="AK77" s="267"/>
      <c r="AL77" s="267"/>
    </row>
    <row r="78" spans="1:38" s="268" customFormat="1" ht="12.75" customHeight="1">
      <c r="A78" s="403">
        <v>11</v>
      </c>
      <c r="B78" s="433">
        <v>44508</v>
      </c>
      <c r="C78" s="404"/>
      <c r="D78" s="391" t="s">
        <v>915</v>
      </c>
      <c r="E78" s="405" t="s">
        <v>595</v>
      </c>
      <c r="F78" s="389">
        <v>125.5</v>
      </c>
      <c r="G78" s="389">
        <v>97</v>
      </c>
      <c r="H78" s="389">
        <v>148</v>
      </c>
      <c r="I78" s="392" t="s">
        <v>916</v>
      </c>
      <c r="J78" s="393" t="s">
        <v>917</v>
      </c>
      <c r="K78" s="394">
        <f t="shared" si="48"/>
        <v>22.5</v>
      </c>
      <c r="L78" s="394">
        <v>100</v>
      </c>
      <c r="M78" s="393">
        <f t="shared" si="49"/>
        <v>1025</v>
      </c>
      <c r="N78" s="393">
        <v>50</v>
      </c>
      <c r="O78" s="395" t="s">
        <v>593</v>
      </c>
      <c r="P78" s="266">
        <v>44508</v>
      </c>
      <c r="Q78" s="276"/>
      <c r="R78" s="277" t="s">
        <v>594</v>
      </c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  <c r="AK78" s="267"/>
      <c r="AL78" s="267"/>
    </row>
    <row r="79" spans="1:38" s="268" customFormat="1" ht="12.75" customHeight="1">
      <c r="A79" s="465">
        <v>12</v>
      </c>
      <c r="B79" s="466">
        <v>44508</v>
      </c>
      <c r="C79" s="467"/>
      <c r="D79" s="468" t="s">
        <v>915</v>
      </c>
      <c r="E79" s="469" t="s">
        <v>595</v>
      </c>
      <c r="F79" s="470">
        <v>124</v>
      </c>
      <c r="G79" s="470">
        <v>97</v>
      </c>
      <c r="H79" s="470">
        <v>97</v>
      </c>
      <c r="I79" s="471" t="s">
        <v>916</v>
      </c>
      <c r="J79" s="472" t="s">
        <v>920</v>
      </c>
      <c r="K79" s="473">
        <f t="shared" si="48"/>
        <v>-27</v>
      </c>
      <c r="L79" s="473">
        <v>100</v>
      </c>
      <c r="M79" s="472">
        <f t="shared" si="49"/>
        <v>-1450</v>
      </c>
      <c r="N79" s="472">
        <v>50</v>
      </c>
      <c r="O79" s="474" t="s">
        <v>606</v>
      </c>
      <c r="P79" s="475">
        <v>44508</v>
      </c>
      <c r="Q79" s="276"/>
      <c r="R79" s="277" t="s">
        <v>594</v>
      </c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  <c r="AK79" s="267"/>
      <c r="AL79" s="267"/>
    </row>
    <row r="80" spans="1:38" s="268" customFormat="1" ht="12.75" customHeight="1">
      <c r="A80" s="389">
        <v>13</v>
      </c>
      <c r="B80" s="433">
        <v>44509</v>
      </c>
      <c r="C80" s="390"/>
      <c r="D80" s="391" t="s">
        <v>897</v>
      </c>
      <c r="E80" s="389" t="s">
        <v>595</v>
      </c>
      <c r="F80" s="389">
        <v>50</v>
      </c>
      <c r="G80" s="389">
        <v>35</v>
      </c>
      <c r="H80" s="389">
        <v>57.5</v>
      </c>
      <c r="I80" s="392" t="s">
        <v>898</v>
      </c>
      <c r="J80" s="393" t="s">
        <v>940</v>
      </c>
      <c r="K80" s="394">
        <f t="shared" si="48"/>
        <v>7.5</v>
      </c>
      <c r="L80" s="394">
        <v>100</v>
      </c>
      <c r="M80" s="393">
        <f t="shared" si="49"/>
        <v>2150</v>
      </c>
      <c r="N80" s="393">
        <v>300</v>
      </c>
      <c r="O80" s="395" t="s">
        <v>593</v>
      </c>
      <c r="P80" s="266">
        <v>44509</v>
      </c>
      <c r="Q80" s="276"/>
      <c r="R80" s="277" t="s">
        <v>597</v>
      </c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</row>
    <row r="81" spans="1:38" s="268" customFormat="1" ht="12.75" customHeight="1">
      <c r="A81" s="389">
        <v>14</v>
      </c>
      <c r="B81" s="433">
        <v>44510</v>
      </c>
      <c r="C81" s="390"/>
      <c r="D81" s="391" t="s">
        <v>897</v>
      </c>
      <c r="E81" s="389" t="s">
        <v>595</v>
      </c>
      <c r="F81" s="389">
        <v>37</v>
      </c>
      <c r="G81" s="389">
        <v>22</v>
      </c>
      <c r="H81" s="389">
        <v>54</v>
      </c>
      <c r="I81" s="392" t="s">
        <v>949</v>
      </c>
      <c r="J81" s="393" t="s">
        <v>950</v>
      </c>
      <c r="K81" s="394">
        <f t="shared" ref="K81:K82" si="50">H81-F81</f>
        <v>17</v>
      </c>
      <c r="L81" s="394">
        <v>100</v>
      </c>
      <c r="M81" s="393">
        <f t="shared" ref="M81:M82" si="51">(K81*N81)-100</f>
        <v>5000</v>
      </c>
      <c r="N81" s="393">
        <v>300</v>
      </c>
      <c r="O81" s="395" t="s">
        <v>593</v>
      </c>
      <c r="P81" s="266">
        <v>44510</v>
      </c>
      <c r="Q81" s="276"/>
      <c r="R81" s="277" t="s">
        <v>597</v>
      </c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I81" s="267"/>
      <c r="AJ81" s="267"/>
      <c r="AK81" s="267"/>
      <c r="AL81" s="267"/>
    </row>
    <row r="82" spans="1:38" s="268" customFormat="1" ht="12.75" customHeight="1">
      <c r="A82" s="439">
        <v>15</v>
      </c>
      <c r="B82" s="435">
        <v>44510</v>
      </c>
      <c r="C82" s="496"/>
      <c r="D82" s="497" t="s">
        <v>953</v>
      </c>
      <c r="E82" s="439" t="s">
        <v>595</v>
      </c>
      <c r="F82" s="439">
        <v>73.5</v>
      </c>
      <c r="G82" s="439">
        <v>39</v>
      </c>
      <c r="H82" s="439">
        <v>39</v>
      </c>
      <c r="I82" s="440" t="s">
        <v>954</v>
      </c>
      <c r="J82" s="441" t="s">
        <v>955</v>
      </c>
      <c r="K82" s="442">
        <f t="shared" si="50"/>
        <v>-34.5</v>
      </c>
      <c r="L82" s="442">
        <v>100</v>
      </c>
      <c r="M82" s="441">
        <f t="shared" si="51"/>
        <v>-1825</v>
      </c>
      <c r="N82" s="441">
        <v>50</v>
      </c>
      <c r="O82" s="443" t="s">
        <v>606</v>
      </c>
      <c r="P82" s="444">
        <v>44510</v>
      </c>
      <c r="Q82" s="276"/>
      <c r="R82" s="277" t="s">
        <v>597</v>
      </c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I82" s="267"/>
      <c r="AJ82" s="267"/>
      <c r="AK82" s="267"/>
      <c r="AL82" s="267"/>
    </row>
    <row r="83" spans="1:38" s="268" customFormat="1" ht="12.75" customHeight="1">
      <c r="A83" s="529">
        <v>16</v>
      </c>
      <c r="B83" s="531">
        <v>44510</v>
      </c>
      <c r="C83" s="318"/>
      <c r="D83" s="285" t="s">
        <v>951</v>
      </c>
      <c r="E83" s="482" t="s">
        <v>595</v>
      </c>
      <c r="F83" s="482" t="s">
        <v>818</v>
      </c>
      <c r="G83" s="482"/>
      <c r="H83" s="484"/>
      <c r="I83" s="484"/>
      <c r="J83" s="537" t="s">
        <v>596</v>
      </c>
      <c r="K83" s="292"/>
      <c r="L83" s="292"/>
      <c r="M83" s="533"/>
      <c r="N83" s="535"/>
      <c r="O83" s="525"/>
      <c r="P83" s="527"/>
      <c r="Q83" s="276"/>
      <c r="R83" s="277" t="s">
        <v>594</v>
      </c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I83" s="267"/>
      <c r="AJ83" s="267"/>
      <c r="AK83" s="267"/>
      <c r="AL83" s="267"/>
    </row>
    <row r="84" spans="1:38" s="268" customFormat="1" ht="12.75" customHeight="1">
      <c r="A84" s="529"/>
      <c r="B84" s="531"/>
      <c r="C84" s="485"/>
      <c r="D84" s="486" t="s">
        <v>915</v>
      </c>
      <c r="E84" s="487" t="s">
        <v>922</v>
      </c>
      <c r="F84" s="487" t="s">
        <v>952</v>
      </c>
      <c r="G84" s="487"/>
      <c r="H84" s="488"/>
      <c r="I84" s="483"/>
      <c r="J84" s="538"/>
      <c r="K84" s="489"/>
      <c r="L84" s="490"/>
      <c r="M84" s="533"/>
      <c r="N84" s="535"/>
      <c r="O84" s="525"/>
      <c r="P84" s="527"/>
      <c r="Q84" s="1"/>
      <c r="R84" s="277" t="s">
        <v>594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67"/>
      <c r="AG84" s="267"/>
      <c r="AH84" s="267"/>
      <c r="AI84" s="267"/>
      <c r="AJ84" s="267"/>
      <c r="AK84" s="267"/>
      <c r="AL84" s="267"/>
    </row>
    <row r="85" spans="1:38" s="268" customFormat="1" ht="12.75" customHeight="1">
      <c r="A85" s="274">
        <v>17</v>
      </c>
      <c r="B85" s="271">
        <v>44511</v>
      </c>
      <c r="C85" s="491"/>
      <c r="D85" s="492" t="s">
        <v>981</v>
      </c>
      <c r="E85" s="274" t="s">
        <v>595</v>
      </c>
      <c r="F85" s="274" t="s">
        <v>982</v>
      </c>
      <c r="G85" s="274">
        <v>33</v>
      </c>
      <c r="H85" s="282"/>
      <c r="I85" s="282" t="s">
        <v>983</v>
      </c>
      <c r="J85" s="511" t="s">
        <v>596</v>
      </c>
      <c r="K85" s="275"/>
      <c r="L85" s="275"/>
      <c r="M85" s="282"/>
      <c r="N85" s="282"/>
      <c r="O85" s="493"/>
      <c r="P85" s="494"/>
      <c r="Q85" s="1"/>
      <c r="R85" s="277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67"/>
      <c r="AG85" s="267"/>
      <c r="AH85" s="267"/>
      <c r="AI85" s="267"/>
      <c r="AJ85" s="267"/>
      <c r="AK85" s="267"/>
      <c r="AL85" s="267"/>
    </row>
    <row r="86" spans="1:38" s="268" customFormat="1" ht="12.75" customHeight="1">
      <c r="A86" s="389">
        <v>18</v>
      </c>
      <c r="B86" s="266">
        <v>44511</v>
      </c>
      <c r="C86" s="510"/>
      <c r="D86" s="452" t="s">
        <v>989</v>
      </c>
      <c r="E86" s="389" t="s">
        <v>595</v>
      </c>
      <c r="F86" s="389">
        <v>42</v>
      </c>
      <c r="G86" s="389">
        <v>8</v>
      </c>
      <c r="H86" s="392">
        <v>66</v>
      </c>
      <c r="I86" s="392" t="s">
        <v>990</v>
      </c>
      <c r="J86" s="393" t="s">
        <v>991</v>
      </c>
      <c r="K86" s="394">
        <f t="shared" ref="K86" si="52">H86-F86</f>
        <v>24</v>
      </c>
      <c r="L86" s="394">
        <v>100</v>
      </c>
      <c r="M86" s="393">
        <f t="shared" ref="M86" si="53">(K86*N86)-100</f>
        <v>1100</v>
      </c>
      <c r="N86" s="393">
        <v>50</v>
      </c>
      <c r="O86" s="395" t="s">
        <v>593</v>
      </c>
      <c r="P86" s="266">
        <v>44511</v>
      </c>
      <c r="Q86" s="1"/>
      <c r="R86" s="277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67"/>
      <c r="AG86" s="267"/>
      <c r="AH86" s="267"/>
      <c r="AI86" s="267"/>
      <c r="AJ86" s="267"/>
      <c r="AK86" s="267"/>
      <c r="AL86" s="267"/>
    </row>
    <row r="87" spans="1:38" s="334" customFormat="1" ht="12.75" customHeight="1">
      <c r="A87" s="274"/>
      <c r="B87" s="271"/>
      <c r="C87" s="491"/>
      <c r="D87" s="492"/>
      <c r="E87" s="274"/>
      <c r="F87" s="274"/>
      <c r="G87" s="274"/>
      <c r="H87" s="282"/>
      <c r="I87" s="282"/>
      <c r="J87" s="492"/>
      <c r="K87" s="275"/>
      <c r="L87" s="275"/>
      <c r="M87" s="282"/>
      <c r="N87" s="282"/>
      <c r="O87" s="493"/>
      <c r="P87" s="494"/>
      <c r="Q87" s="1"/>
      <c r="R87" s="277"/>
      <c r="S87" s="1"/>
      <c r="T87" s="1"/>
      <c r="U87" s="1"/>
      <c r="V87" s="1"/>
      <c r="W87" s="1"/>
      <c r="X87" s="1"/>
      <c r="Y87" s="1"/>
      <c r="Z87" s="1"/>
      <c r="AA87"/>
      <c r="AB87"/>
      <c r="AC87"/>
      <c r="AD87"/>
      <c r="AE87"/>
      <c r="AF87" s="495"/>
      <c r="AG87" s="495"/>
      <c r="AH87" s="495"/>
      <c r="AI87" s="495"/>
      <c r="AJ87" s="495"/>
      <c r="AK87" s="495"/>
      <c r="AL87" s="495"/>
    </row>
    <row r="88" spans="1:38" s="268" customFormat="1" ht="12.75" customHeight="1">
      <c r="A88" s="356"/>
      <c r="B88" s="476"/>
      <c r="C88" s="477"/>
      <c r="D88" s="478"/>
      <c r="E88" s="479"/>
      <c r="F88" s="331"/>
      <c r="G88" s="331"/>
      <c r="H88" s="331"/>
      <c r="I88" s="332"/>
      <c r="J88" s="322"/>
      <c r="K88" s="480"/>
      <c r="L88" s="480"/>
      <c r="M88" s="333"/>
      <c r="N88" s="333"/>
      <c r="O88" s="323"/>
      <c r="P88" s="481"/>
      <c r="Q88" s="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67"/>
      <c r="AG88" s="267"/>
      <c r="AH88" s="267"/>
      <c r="AI88" s="267"/>
      <c r="AJ88" s="267"/>
      <c r="AK88" s="267"/>
      <c r="AL88" s="267"/>
    </row>
    <row r="89" spans="1:38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  <c r="AF89" s="1"/>
      <c r="AG89" s="1"/>
      <c r="AH89" s="1"/>
      <c r="AI89" s="1"/>
      <c r="AJ89" s="1"/>
      <c r="AK89" s="1"/>
      <c r="AL89" s="1"/>
    </row>
    <row r="90" spans="1:38" ht="14.25" customHeight="1">
      <c r="A90" s="170"/>
      <c r="B90" s="175"/>
      <c r="C90" s="175"/>
      <c r="D90" s="176"/>
      <c r="E90" s="170"/>
      <c r="F90" s="177"/>
      <c r="G90" s="170"/>
      <c r="H90" s="170"/>
      <c r="I90" s="170"/>
      <c r="J90" s="175"/>
      <c r="K90" s="178"/>
      <c r="L90" s="170"/>
      <c r="M90" s="170"/>
      <c r="N90" s="170"/>
      <c r="O90" s="179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 customHeight="1">
      <c r="A91" s="98" t="s">
        <v>618</v>
      </c>
      <c r="B91" s="180"/>
      <c r="C91" s="180"/>
      <c r="D91" s="181"/>
      <c r="E91" s="148"/>
      <c r="F91" s="6"/>
      <c r="G91" s="6"/>
      <c r="H91" s="149"/>
      <c r="I91" s="182"/>
      <c r="J91" s="1"/>
      <c r="K91" s="6"/>
      <c r="L91" s="6"/>
      <c r="M91" s="6"/>
      <c r="N91" s="1"/>
      <c r="O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38.25" customHeight="1">
      <c r="A92" s="99" t="s">
        <v>16</v>
      </c>
      <c r="B92" s="100" t="s">
        <v>570</v>
      </c>
      <c r="C92" s="100"/>
      <c r="D92" s="101" t="s">
        <v>581</v>
      </c>
      <c r="E92" s="100" t="s">
        <v>582</v>
      </c>
      <c r="F92" s="100" t="s">
        <v>583</v>
      </c>
      <c r="G92" s="100" t="s">
        <v>584</v>
      </c>
      <c r="H92" s="100" t="s">
        <v>585</v>
      </c>
      <c r="I92" s="100" t="s">
        <v>586</v>
      </c>
      <c r="J92" s="99" t="s">
        <v>587</v>
      </c>
      <c r="K92" s="152" t="s">
        <v>605</v>
      </c>
      <c r="L92" s="153" t="s">
        <v>589</v>
      </c>
      <c r="M92" s="102" t="s">
        <v>590</v>
      </c>
      <c r="N92" s="100" t="s">
        <v>591</v>
      </c>
      <c r="O92" s="101" t="s">
        <v>592</v>
      </c>
      <c r="P92" s="100" t="s">
        <v>834</v>
      </c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4.25" customHeight="1">
      <c r="A93" s="306">
        <v>1</v>
      </c>
      <c r="B93" s="303">
        <v>44420</v>
      </c>
      <c r="C93" s="312"/>
      <c r="D93" s="304" t="s">
        <v>501</v>
      </c>
      <c r="E93" s="305" t="s">
        <v>595</v>
      </c>
      <c r="F93" s="306">
        <v>314</v>
      </c>
      <c r="G93" s="306">
        <v>284</v>
      </c>
      <c r="H93" s="305">
        <v>343.5</v>
      </c>
      <c r="I93" s="307" t="s">
        <v>826</v>
      </c>
      <c r="J93" s="308" t="s">
        <v>830</v>
      </c>
      <c r="K93" s="308">
        <f t="shared" ref="K93" si="54">H93-F93</f>
        <v>29.5</v>
      </c>
      <c r="L93" s="309">
        <f t="shared" ref="L93" si="55">(F93*-0.7)/100</f>
        <v>-2.198</v>
      </c>
      <c r="M93" s="310">
        <f t="shared" ref="M93" si="56">(K93+L93)/F93</f>
        <v>8.6949044585987262E-2</v>
      </c>
      <c r="N93" s="308" t="s">
        <v>593</v>
      </c>
      <c r="O93" s="311">
        <v>44455</v>
      </c>
      <c r="P93" s="308">
        <f>VLOOKUP(D93,'MidCap Intra'!B169:C662,2,0)</f>
        <v>330.55</v>
      </c>
      <c r="Q93" s="1"/>
      <c r="R93" s="1" t="s">
        <v>594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s="268" customFormat="1" ht="14.25" customHeight="1">
      <c r="A94" s="356">
        <v>2</v>
      </c>
      <c r="B94" s="357">
        <v>44488</v>
      </c>
      <c r="C94" s="358"/>
      <c r="D94" s="359" t="s">
        <v>138</v>
      </c>
      <c r="E94" s="360" t="s">
        <v>595</v>
      </c>
      <c r="F94" s="361" t="s">
        <v>852</v>
      </c>
      <c r="G94" s="361">
        <v>198</v>
      </c>
      <c r="H94" s="360"/>
      <c r="I94" s="362" t="s">
        <v>844</v>
      </c>
      <c r="J94" s="363" t="s">
        <v>596</v>
      </c>
      <c r="K94" s="363"/>
      <c r="L94" s="364"/>
      <c r="M94" s="365"/>
      <c r="N94" s="363"/>
      <c r="O94" s="366"/>
      <c r="P94" s="363"/>
      <c r="Q94" s="267"/>
      <c r="R94" s="1" t="s">
        <v>594</v>
      </c>
      <c r="S94" s="267"/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I94" s="267"/>
      <c r="AJ94" s="267"/>
      <c r="AK94" s="267"/>
      <c r="AL94" s="267"/>
    </row>
    <row r="95" spans="1:38" s="268" customFormat="1" ht="14.25" customHeight="1">
      <c r="A95" s="356">
        <v>3</v>
      </c>
      <c r="B95" s="357">
        <v>44490</v>
      </c>
      <c r="C95" s="358"/>
      <c r="D95" s="359" t="s">
        <v>469</v>
      </c>
      <c r="E95" s="360" t="s">
        <v>595</v>
      </c>
      <c r="F95" s="361" t="s">
        <v>853</v>
      </c>
      <c r="G95" s="361">
        <v>3700</v>
      </c>
      <c r="H95" s="360"/>
      <c r="I95" s="362" t="s">
        <v>846</v>
      </c>
      <c r="J95" s="363" t="s">
        <v>596</v>
      </c>
      <c r="K95" s="363"/>
      <c r="L95" s="364"/>
      <c r="M95" s="365"/>
      <c r="N95" s="363"/>
      <c r="O95" s="366"/>
      <c r="P95" s="363"/>
      <c r="Q95" s="267"/>
      <c r="R95" s="1" t="s">
        <v>594</v>
      </c>
      <c r="S95" s="267"/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I95" s="267"/>
      <c r="AJ95" s="267"/>
      <c r="AK95" s="267"/>
      <c r="AL95" s="267"/>
    </row>
    <row r="96" spans="1:38" ht="14.25" customHeight="1">
      <c r="A96" s="183"/>
      <c r="B96" s="154"/>
      <c r="C96" s="184"/>
      <c r="D96" s="109"/>
      <c r="E96" s="185"/>
      <c r="F96" s="185"/>
      <c r="G96" s="185"/>
      <c r="H96" s="185"/>
      <c r="I96" s="185"/>
      <c r="J96" s="185"/>
      <c r="K96" s="186"/>
      <c r="L96" s="187"/>
      <c r="M96" s="185"/>
      <c r="N96" s="188"/>
      <c r="O96" s="189"/>
      <c r="P96" s="189"/>
      <c r="R96" s="6"/>
      <c r="S96" s="44"/>
      <c r="T96" s="1"/>
      <c r="U96" s="1"/>
      <c r="V96" s="1"/>
      <c r="W96" s="1"/>
      <c r="X96" s="1"/>
      <c r="Y96" s="1"/>
      <c r="Z96" s="1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</row>
    <row r="97" spans="1:38" ht="12.75" customHeight="1">
      <c r="A97" s="132" t="s">
        <v>598</v>
      </c>
      <c r="B97" s="132"/>
      <c r="C97" s="132"/>
      <c r="D97" s="132"/>
      <c r="E97" s="44"/>
      <c r="F97" s="140" t="s">
        <v>600</v>
      </c>
      <c r="G97" s="59"/>
      <c r="H97" s="59"/>
      <c r="I97" s="59"/>
      <c r="J97" s="6"/>
      <c r="K97" s="162"/>
      <c r="L97" s="163"/>
      <c r="M97" s="6"/>
      <c r="N97" s="122"/>
      <c r="O97" s="190"/>
      <c r="P97" s="1"/>
      <c r="Q97" s="1"/>
      <c r="R97" s="6"/>
      <c r="S97" s="1"/>
      <c r="T97" s="1"/>
      <c r="U97" s="1"/>
      <c r="V97" s="1"/>
      <c r="W97" s="1"/>
      <c r="X97" s="1"/>
      <c r="Y97" s="1"/>
    </row>
    <row r="98" spans="1:38" ht="12.75" customHeight="1">
      <c r="A98" s="139" t="s">
        <v>599</v>
      </c>
      <c r="B98" s="132"/>
      <c r="C98" s="132"/>
      <c r="D98" s="132"/>
      <c r="E98" s="6"/>
      <c r="F98" s="140" t="s">
        <v>602</v>
      </c>
      <c r="G98" s="6"/>
      <c r="H98" s="6" t="s">
        <v>824</v>
      </c>
      <c r="I98" s="6"/>
      <c r="J98" s="1"/>
      <c r="K98" s="6"/>
      <c r="L98" s="6"/>
      <c r="M98" s="6"/>
      <c r="N98" s="1"/>
      <c r="O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38" ht="12.75" customHeight="1">
      <c r="A99" s="139"/>
      <c r="B99" s="132"/>
      <c r="C99" s="132"/>
      <c r="D99" s="132"/>
      <c r="E99" s="6"/>
      <c r="F99" s="140"/>
      <c r="G99" s="6"/>
      <c r="H99" s="6"/>
      <c r="I99" s="6"/>
      <c r="J99" s="1"/>
      <c r="K99" s="6"/>
      <c r="L99" s="6"/>
      <c r="M99" s="6"/>
      <c r="N99" s="1"/>
      <c r="O99" s="1"/>
      <c r="Q99" s="1"/>
      <c r="R99" s="59"/>
      <c r="S99" s="1"/>
      <c r="T99" s="1"/>
      <c r="U99" s="1"/>
      <c r="V99" s="1"/>
      <c r="W99" s="1"/>
      <c r="X99" s="1"/>
      <c r="Y99" s="1"/>
      <c r="Z99" s="1"/>
    </row>
    <row r="100" spans="1:38" ht="12.75" customHeight="1">
      <c r="A100" s="1"/>
      <c r="B100" s="147" t="s">
        <v>619</v>
      </c>
      <c r="C100" s="147"/>
      <c r="D100" s="147"/>
      <c r="E100" s="147"/>
      <c r="F100" s="148"/>
      <c r="G100" s="6"/>
      <c r="H100" s="6"/>
      <c r="I100" s="149"/>
      <c r="J100" s="150"/>
      <c r="K100" s="151"/>
      <c r="L100" s="150"/>
      <c r="M100" s="6"/>
      <c r="N100" s="1"/>
      <c r="O100" s="1"/>
      <c r="Q100" s="1"/>
      <c r="R100" s="59"/>
      <c r="S100" s="1"/>
      <c r="T100" s="1"/>
      <c r="U100" s="1"/>
      <c r="V100" s="1"/>
      <c r="W100" s="1"/>
      <c r="X100" s="1"/>
      <c r="Y100" s="1"/>
      <c r="Z100" s="1"/>
    </row>
    <row r="101" spans="1:38" ht="38.25" customHeight="1">
      <c r="A101" s="99" t="s">
        <v>16</v>
      </c>
      <c r="B101" s="100" t="s">
        <v>570</v>
      </c>
      <c r="C101" s="100"/>
      <c r="D101" s="101" t="s">
        <v>581</v>
      </c>
      <c r="E101" s="100" t="s">
        <v>582</v>
      </c>
      <c r="F101" s="100" t="s">
        <v>583</v>
      </c>
      <c r="G101" s="100" t="s">
        <v>604</v>
      </c>
      <c r="H101" s="100" t="s">
        <v>585</v>
      </c>
      <c r="I101" s="100" t="s">
        <v>586</v>
      </c>
      <c r="J101" s="191" t="s">
        <v>587</v>
      </c>
      <c r="K101" s="152" t="s">
        <v>605</v>
      </c>
      <c r="L101" s="166" t="s">
        <v>613</v>
      </c>
      <c r="M101" s="100" t="s">
        <v>614</v>
      </c>
      <c r="N101" s="153" t="s">
        <v>589</v>
      </c>
      <c r="O101" s="102" t="s">
        <v>590</v>
      </c>
      <c r="P101" s="100" t="s">
        <v>591</v>
      </c>
      <c r="Q101" s="101" t="s">
        <v>592</v>
      </c>
      <c r="R101" s="59"/>
      <c r="S101" s="1"/>
      <c r="T101" s="1"/>
      <c r="U101" s="1"/>
      <c r="V101" s="1"/>
      <c r="W101" s="1"/>
      <c r="X101" s="1"/>
      <c r="Y101" s="1"/>
      <c r="Z101" s="1"/>
    </row>
    <row r="102" spans="1:38" ht="14.25" customHeight="1">
      <c r="A102" s="113"/>
      <c r="B102" s="115"/>
      <c r="C102" s="192"/>
      <c r="D102" s="116"/>
      <c r="E102" s="117"/>
      <c r="F102" s="193"/>
      <c r="G102" s="113"/>
      <c r="H102" s="117"/>
      <c r="I102" s="118"/>
      <c r="J102" s="194"/>
      <c r="K102" s="194"/>
      <c r="L102" s="195"/>
      <c r="M102" s="107"/>
      <c r="N102" s="195"/>
      <c r="O102" s="196"/>
      <c r="P102" s="197"/>
      <c r="Q102" s="198"/>
      <c r="R102" s="160"/>
      <c r="S102" s="126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38" ht="14.25" customHeight="1">
      <c r="A103" s="113"/>
      <c r="B103" s="115"/>
      <c r="C103" s="192"/>
      <c r="D103" s="116"/>
      <c r="E103" s="117"/>
      <c r="F103" s="193"/>
      <c r="G103" s="113"/>
      <c r="H103" s="117"/>
      <c r="I103" s="118"/>
      <c r="J103" s="194"/>
      <c r="K103" s="194"/>
      <c r="L103" s="195"/>
      <c r="M103" s="107"/>
      <c r="N103" s="195"/>
      <c r="O103" s="196"/>
      <c r="P103" s="197"/>
      <c r="Q103" s="198"/>
      <c r="R103" s="160"/>
      <c r="S103" s="126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38" ht="14.25" customHeight="1">
      <c r="A104" s="113"/>
      <c r="B104" s="115"/>
      <c r="C104" s="192"/>
      <c r="D104" s="116"/>
      <c r="E104" s="117"/>
      <c r="F104" s="193"/>
      <c r="G104" s="113"/>
      <c r="H104" s="117"/>
      <c r="I104" s="118"/>
      <c r="J104" s="194"/>
      <c r="K104" s="194"/>
      <c r="L104" s="195"/>
      <c r="M104" s="107"/>
      <c r="N104" s="195"/>
      <c r="O104" s="196"/>
      <c r="P104" s="197"/>
      <c r="Q104" s="198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4.25" customHeight="1">
      <c r="A105" s="113"/>
      <c r="B105" s="115"/>
      <c r="C105" s="192"/>
      <c r="D105" s="116"/>
      <c r="E105" s="117"/>
      <c r="F105" s="194"/>
      <c r="G105" s="113"/>
      <c r="H105" s="117"/>
      <c r="I105" s="118"/>
      <c r="J105" s="194"/>
      <c r="K105" s="194"/>
      <c r="L105" s="195"/>
      <c r="M105" s="107"/>
      <c r="N105" s="195"/>
      <c r="O105" s="196"/>
      <c r="P105" s="197"/>
      <c r="Q105" s="198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4.25" customHeight="1">
      <c r="A106" s="113"/>
      <c r="B106" s="115"/>
      <c r="C106" s="192"/>
      <c r="D106" s="116"/>
      <c r="E106" s="117"/>
      <c r="F106" s="194"/>
      <c r="G106" s="113"/>
      <c r="H106" s="117"/>
      <c r="I106" s="118"/>
      <c r="J106" s="194"/>
      <c r="K106" s="194"/>
      <c r="L106" s="195"/>
      <c r="M106" s="107"/>
      <c r="N106" s="195"/>
      <c r="O106" s="196"/>
      <c r="P106" s="197"/>
      <c r="Q106" s="198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4.25" customHeight="1">
      <c r="A107" s="113"/>
      <c r="B107" s="115"/>
      <c r="C107" s="192"/>
      <c r="D107" s="116"/>
      <c r="E107" s="117"/>
      <c r="F107" s="193"/>
      <c r="G107" s="113"/>
      <c r="H107" s="117"/>
      <c r="I107" s="118"/>
      <c r="J107" s="194"/>
      <c r="K107" s="194"/>
      <c r="L107" s="195"/>
      <c r="M107" s="107"/>
      <c r="N107" s="195"/>
      <c r="O107" s="196"/>
      <c r="P107" s="197"/>
      <c r="Q107" s="198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4.25" customHeight="1">
      <c r="A108" s="113"/>
      <c r="B108" s="115"/>
      <c r="C108" s="192"/>
      <c r="D108" s="116"/>
      <c r="E108" s="117"/>
      <c r="F108" s="193"/>
      <c r="G108" s="113"/>
      <c r="H108" s="117"/>
      <c r="I108" s="118"/>
      <c r="J108" s="194"/>
      <c r="K108" s="194"/>
      <c r="L108" s="194"/>
      <c r="M108" s="194"/>
      <c r="N108" s="195"/>
      <c r="O108" s="199"/>
      <c r="P108" s="197"/>
      <c r="Q108" s="198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4.25" customHeight="1">
      <c r="A109" s="113"/>
      <c r="B109" s="115"/>
      <c r="C109" s="192"/>
      <c r="D109" s="116"/>
      <c r="E109" s="117"/>
      <c r="F109" s="194"/>
      <c r="G109" s="113"/>
      <c r="H109" s="117"/>
      <c r="I109" s="118"/>
      <c r="J109" s="194"/>
      <c r="K109" s="194"/>
      <c r="L109" s="195"/>
      <c r="M109" s="107"/>
      <c r="N109" s="195"/>
      <c r="O109" s="196"/>
      <c r="P109" s="197"/>
      <c r="Q109" s="198"/>
      <c r="R109" s="160"/>
      <c r="S109" s="126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113"/>
      <c r="B110" s="115"/>
      <c r="C110" s="192"/>
      <c r="D110" s="116"/>
      <c r="E110" s="117"/>
      <c r="F110" s="193"/>
      <c r="G110" s="113"/>
      <c r="H110" s="117"/>
      <c r="I110" s="118"/>
      <c r="J110" s="200"/>
      <c r="K110" s="200"/>
      <c r="L110" s="200"/>
      <c r="M110" s="200"/>
      <c r="N110" s="201"/>
      <c r="O110" s="196"/>
      <c r="P110" s="119"/>
      <c r="Q110" s="198"/>
      <c r="R110" s="160"/>
      <c r="S110" s="126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2.75" customHeight="1">
      <c r="A111" s="139"/>
      <c r="B111" s="132"/>
      <c r="C111" s="132"/>
      <c r="D111" s="132"/>
      <c r="E111" s="6"/>
      <c r="F111" s="140"/>
      <c r="G111" s="6"/>
      <c r="H111" s="6"/>
      <c r="I111" s="6"/>
      <c r="J111" s="1"/>
      <c r="K111" s="6"/>
      <c r="L111" s="6"/>
      <c r="M111" s="6"/>
      <c r="N111" s="1"/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139"/>
      <c r="B112" s="132"/>
      <c r="C112" s="132"/>
      <c r="D112" s="132"/>
      <c r="E112" s="6"/>
      <c r="F112" s="140"/>
      <c r="G112" s="59"/>
      <c r="H112" s="44"/>
      <c r="I112" s="59"/>
      <c r="J112" s="6"/>
      <c r="K112" s="162"/>
      <c r="L112" s="163"/>
      <c r="M112" s="6"/>
      <c r="N112" s="122"/>
      <c r="O112" s="164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59"/>
      <c r="B113" s="121"/>
      <c r="C113" s="121"/>
      <c r="D113" s="44"/>
      <c r="E113" s="59"/>
      <c r="F113" s="59"/>
      <c r="G113" s="59"/>
      <c r="H113" s="44"/>
      <c r="I113" s="59"/>
      <c r="J113" s="6"/>
      <c r="K113" s="162"/>
      <c r="L113" s="163"/>
      <c r="M113" s="6"/>
      <c r="N113" s="122"/>
      <c r="O113" s="164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44"/>
      <c r="B114" s="202" t="s">
        <v>620</v>
      </c>
      <c r="C114" s="202"/>
      <c r="D114" s="202"/>
      <c r="E114" s="202"/>
      <c r="F114" s="6"/>
      <c r="G114" s="6"/>
      <c r="H114" s="150"/>
      <c r="I114" s="6"/>
      <c r="J114" s="150"/>
      <c r="K114" s="151"/>
      <c r="L114" s="6"/>
      <c r="M114" s="6"/>
      <c r="N114" s="1"/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38.25" customHeight="1">
      <c r="A115" s="99" t="s">
        <v>16</v>
      </c>
      <c r="B115" s="100" t="s">
        <v>570</v>
      </c>
      <c r="C115" s="100"/>
      <c r="D115" s="101" t="s">
        <v>581</v>
      </c>
      <c r="E115" s="100" t="s">
        <v>582</v>
      </c>
      <c r="F115" s="100" t="s">
        <v>583</v>
      </c>
      <c r="G115" s="100" t="s">
        <v>621</v>
      </c>
      <c r="H115" s="100" t="s">
        <v>622</v>
      </c>
      <c r="I115" s="100" t="s">
        <v>586</v>
      </c>
      <c r="J115" s="203" t="s">
        <v>587</v>
      </c>
      <c r="K115" s="100" t="s">
        <v>588</v>
      </c>
      <c r="L115" s="100" t="s">
        <v>623</v>
      </c>
      <c r="M115" s="100" t="s">
        <v>591</v>
      </c>
      <c r="N115" s="101" t="s">
        <v>592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04">
        <v>1</v>
      </c>
      <c r="B116" s="205">
        <v>41579</v>
      </c>
      <c r="C116" s="205"/>
      <c r="D116" s="206" t="s">
        <v>624</v>
      </c>
      <c r="E116" s="207" t="s">
        <v>625</v>
      </c>
      <c r="F116" s="208">
        <v>82</v>
      </c>
      <c r="G116" s="207" t="s">
        <v>626</v>
      </c>
      <c r="H116" s="207">
        <v>100</v>
      </c>
      <c r="I116" s="209">
        <v>100</v>
      </c>
      <c r="J116" s="210" t="s">
        <v>627</v>
      </c>
      <c r="K116" s="211">
        <f t="shared" ref="K116:K168" si="57">H116-F116</f>
        <v>18</v>
      </c>
      <c r="L116" s="212">
        <f t="shared" ref="L116:L168" si="58">K116/F116</f>
        <v>0.21951219512195122</v>
      </c>
      <c r="M116" s="207" t="s">
        <v>593</v>
      </c>
      <c r="N116" s="213">
        <v>42657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04">
        <v>2</v>
      </c>
      <c r="B117" s="205">
        <v>41794</v>
      </c>
      <c r="C117" s="205"/>
      <c r="D117" s="206" t="s">
        <v>628</v>
      </c>
      <c r="E117" s="207" t="s">
        <v>595</v>
      </c>
      <c r="F117" s="208">
        <v>257</v>
      </c>
      <c r="G117" s="207" t="s">
        <v>626</v>
      </c>
      <c r="H117" s="207">
        <v>300</v>
      </c>
      <c r="I117" s="209">
        <v>300</v>
      </c>
      <c r="J117" s="210" t="s">
        <v>627</v>
      </c>
      <c r="K117" s="211">
        <f t="shared" si="57"/>
        <v>43</v>
      </c>
      <c r="L117" s="212">
        <f t="shared" si="58"/>
        <v>0.16731517509727625</v>
      </c>
      <c r="M117" s="207" t="s">
        <v>593</v>
      </c>
      <c r="N117" s="213">
        <v>41822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04">
        <v>3</v>
      </c>
      <c r="B118" s="205">
        <v>41828</v>
      </c>
      <c r="C118" s="205"/>
      <c r="D118" s="206" t="s">
        <v>629</v>
      </c>
      <c r="E118" s="207" t="s">
        <v>595</v>
      </c>
      <c r="F118" s="208">
        <v>393</v>
      </c>
      <c r="G118" s="207" t="s">
        <v>626</v>
      </c>
      <c r="H118" s="207">
        <v>468</v>
      </c>
      <c r="I118" s="209">
        <v>468</v>
      </c>
      <c r="J118" s="210" t="s">
        <v>627</v>
      </c>
      <c r="K118" s="211">
        <f t="shared" si="57"/>
        <v>75</v>
      </c>
      <c r="L118" s="212">
        <f t="shared" si="58"/>
        <v>0.19083969465648856</v>
      </c>
      <c r="M118" s="207" t="s">
        <v>593</v>
      </c>
      <c r="N118" s="213">
        <v>41863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04">
        <v>4</v>
      </c>
      <c r="B119" s="205">
        <v>41857</v>
      </c>
      <c r="C119" s="205"/>
      <c r="D119" s="206" t="s">
        <v>630</v>
      </c>
      <c r="E119" s="207" t="s">
        <v>595</v>
      </c>
      <c r="F119" s="208">
        <v>205</v>
      </c>
      <c r="G119" s="207" t="s">
        <v>626</v>
      </c>
      <c r="H119" s="207">
        <v>275</v>
      </c>
      <c r="I119" s="209">
        <v>250</v>
      </c>
      <c r="J119" s="210" t="s">
        <v>627</v>
      </c>
      <c r="K119" s="211">
        <f t="shared" si="57"/>
        <v>70</v>
      </c>
      <c r="L119" s="212">
        <f t="shared" si="58"/>
        <v>0.34146341463414637</v>
      </c>
      <c r="M119" s="207" t="s">
        <v>593</v>
      </c>
      <c r="N119" s="213">
        <v>41962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04">
        <v>5</v>
      </c>
      <c r="B120" s="205">
        <v>41886</v>
      </c>
      <c r="C120" s="205"/>
      <c r="D120" s="206" t="s">
        <v>631</v>
      </c>
      <c r="E120" s="207" t="s">
        <v>595</v>
      </c>
      <c r="F120" s="208">
        <v>162</v>
      </c>
      <c r="G120" s="207" t="s">
        <v>626</v>
      </c>
      <c r="H120" s="207">
        <v>190</v>
      </c>
      <c r="I120" s="209">
        <v>190</v>
      </c>
      <c r="J120" s="210" t="s">
        <v>627</v>
      </c>
      <c r="K120" s="211">
        <f t="shared" si="57"/>
        <v>28</v>
      </c>
      <c r="L120" s="212">
        <f t="shared" si="58"/>
        <v>0.1728395061728395</v>
      </c>
      <c r="M120" s="207" t="s">
        <v>593</v>
      </c>
      <c r="N120" s="213">
        <v>42006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04">
        <v>6</v>
      </c>
      <c r="B121" s="205">
        <v>41886</v>
      </c>
      <c r="C121" s="205"/>
      <c r="D121" s="206" t="s">
        <v>632</v>
      </c>
      <c r="E121" s="207" t="s">
        <v>595</v>
      </c>
      <c r="F121" s="208">
        <v>75</v>
      </c>
      <c r="G121" s="207" t="s">
        <v>626</v>
      </c>
      <c r="H121" s="207">
        <v>91.5</v>
      </c>
      <c r="I121" s="209" t="s">
        <v>633</v>
      </c>
      <c r="J121" s="210" t="s">
        <v>634</v>
      </c>
      <c r="K121" s="211">
        <f t="shared" si="57"/>
        <v>16.5</v>
      </c>
      <c r="L121" s="212">
        <f t="shared" si="58"/>
        <v>0.22</v>
      </c>
      <c r="M121" s="207" t="s">
        <v>593</v>
      </c>
      <c r="N121" s="213">
        <v>41954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04">
        <v>7</v>
      </c>
      <c r="B122" s="205">
        <v>41913</v>
      </c>
      <c r="C122" s="205"/>
      <c r="D122" s="206" t="s">
        <v>635</v>
      </c>
      <c r="E122" s="207" t="s">
        <v>595</v>
      </c>
      <c r="F122" s="208">
        <v>850</v>
      </c>
      <c r="G122" s="207" t="s">
        <v>626</v>
      </c>
      <c r="H122" s="207">
        <v>982.5</v>
      </c>
      <c r="I122" s="209">
        <v>1050</v>
      </c>
      <c r="J122" s="210" t="s">
        <v>636</v>
      </c>
      <c r="K122" s="211">
        <f t="shared" si="57"/>
        <v>132.5</v>
      </c>
      <c r="L122" s="212">
        <f t="shared" si="58"/>
        <v>0.15588235294117647</v>
      </c>
      <c r="M122" s="207" t="s">
        <v>593</v>
      </c>
      <c r="N122" s="213">
        <v>42039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04">
        <v>8</v>
      </c>
      <c r="B123" s="205">
        <v>41913</v>
      </c>
      <c r="C123" s="205"/>
      <c r="D123" s="206" t="s">
        <v>637</v>
      </c>
      <c r="E123" s="207" t="s">
        <v>595</v>
      </c>
      <c r="F123" s="208">
        <v>475</v>
      </c>
      <c r="G123" s="207" t="s">
        <v>626</v>
      </c>
      <c r="H123" s="207">
        <v>515</v>
      </c>
      <c r="I123" s="209">
        <v>600</v>
      </c>
      <c r="J123" s="210" t="s">
        <v>638</v>
      </c>
      <c r="K123" s="211">
        <f t="shared" si="57"/>
        <v>40</v>
      </c>
      <c r="L123" s="212">
        <f t="shared" si="58"/>
        <v>8.4210526315789472E-2</v>
      </c>
      <c r="M123" s="207" t="s">
        <v>593</v>
      </c>
      <c r="N123" s="213">
        <v>41939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04">
        <v>9</v>
      </c>
      <c r="B124" s="205">
        <v>41913</v>
      </c>
      <c r="C124" s="205"/>
      <c r="D124" s="206" t="s">
        <v>639</v>
      </c>
      <c r="E124" s="207" t="s">
        <v>595</v>
      </c>
      <c r="F124" s="208">
        <v>86</v>
      </c>
      <c r="G124" s="207" t="s">
        <v>626</v>
      </c>
      <c r="H124" s="207">
        <v>99</v>
      </c>
      <c r="I124" s="209">
        <v>140</v>
      </c>
      <c r="J124" s="210" t="s">
        <v>640</v>
      </c>
      <c r="K124" s="211">
        <f t="shared" si="57"/>
        <v>13</v>
      </c>
      <c r="L124" s="212">
        <f t="shared" si="58"/>
        <v>0.15116279069767441</v>
      </c>
      <c r="M124" s="207" t="s">
        <v>593</v>
      </c>
      <c r="N124" s="213">
        <v>41939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04">
        <v>10</v>
      </c>
      <c r="B125" s="205">
        <v>41926</v>
      </c>
      <c r="C125" s="205"/>
      <c r="D125" s="206" t="s">
        <v>641</v>
      </c>
      <c r="E125" s="207" t="s">
        <v>595</v>
      </c>
      <c r="F125" s="208">
        <v>496.6</v>
      </c>
      <c r="G125" s="207" t="s">
        <v>626</v>
      </c>
      <c r="H125" s="207">
        <v>621</v>
      </c>
      <c r="I125" s="209">
        <v>580</v>
      </c>
      <c r="J125" s="210" t="s">
        <v>627</v>
      </c>
      <c r="K125" s="211">
        <f t="shared" si="57"/>
        <v>124.39999999999998</v>
      </c>
      <c r="L125" s="212">
        <f t="shared" si="58"/>
        <v>0.25050342327829234</v>
      </c>
      <c r="M125" s="207" t="s">
        <v>593</v>
      </c>
      <c r="N125" s="213">
        <v>42605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04">
        <v>11</v>
      </c>
      <c r="B126" s="205">
        <v>41926</v>
      </c>
      <c r="C126" s="205"/>
      <c r="D126" s="206" t="s">
        <v>642</v>
      </c>
      <c r="E126" s="207" t="s">
        <v>595</v>
      </c>
      <c r="F126" s="208">
        <v>2481.9</v>
      </c>
      <c r="G126" s="207" t="s">
        <v>626</v>
      </c>
      <c r="H126" s="207">
        <v>2840</v>
      </c>
      <c r="I126" s="209">
        <v>2870</v>
      </c>
      <c r="J126" s="210" t="s">
        <v>643</v>
      </c>
      <c r="K126" s="211">
        <f t="shared" si="57"/>
        <v>358.09999999999991</v>
      </c>
      <c r="L126" s="212">
        <f t="shared" si="58"/>
        <v>0.14428462065353154</v>
      </c>
      <c r="M126" s="207" t="s">
        <v>593</v>
      </c>
      <c r="N126" s="213">
        <v>42017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04">
        <v>12</v>
      </c>
      <c r="B127" s="205">
        <v>41928</v>
      </c>
      <c r="C127" s="205"/>
      <c r="D127" s="206" t="s">
        <v>644</v>
      </c>
      <c r="E127" s="207" t="s">
        <v>595</v>
      </c>
      <c r="F127" s="208">
        <v>84.5</v>
      </c>
      <c r="G127" s="207" t="s">
        <v>626</v>
      </c>
      <c r="H127" s="207">
        <v>93</v>
      </c>
      <c r="I127" s="209">
        <v>110</v>
      </c>
      <c r="J127" s="210" t="s">
        <v>645</v>
      </c>
      <c r="K127" s="211">
        <f t="shared" si="57"/>
        <v>8.5</v>
      </c>
      <c r="L127" s="212">
        <f t="shared" si="58"/>
        <v>0.10059171597633136</v>
      </c>
      <c r="M127" s="207" t="s">
        <v>593</v>
      </c>
      <c r="N127" s="213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04">
        <v>13</v>
      </c>
      <c r="B128" s="205">
        <v>41928</v>
      </c>
      <c r="C128" s="205"/>
      <c r="D128" s="206" t="s">
        <v>646</v>
      </c>
      <c r="E128" s="207" t="s">
        <v>595</v>
      </c>
      <c r="F128" s="208">
        <v>401</v>
      </c>
      <c r="G128" s="207" t="s">
        <v>626</v>
      </c>
      <c r="H128" s="207">
        <v>428</v>
      </c>
      <c r="I128" s="209">
        <v>450</v>
      </c>
      <c r="J128" s="210" t="s">
        <v>647</v>
      </c>
      <c r="K128" s="211">
        <f t="shared" si="57"/>
        <v>27</v>
      </c>
      <c r="L128" s="212">
        <f t="shared" si="58"/>
        <v>6.7331670822942641E-2</v>
      </c>
      <c r="M128" s="207" t="s">
        <v>593</v>
      </c>
      <c r="N128" s="213">
        <v>42020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04">
        <v>14</v>
      </c>
      <c r="B129" s="205">
        <v>41928</v>
      </c>
      <c r="C129" s="205"/>
      <c r="D129" s="206" t="s">
        <v>648</v>
      </c>
      <c r="E129" s="207" t="s">
        <v>595</v>
      </c>
      <c r="F129" s="208">
        <v>101</v>
      </c>
      <c r="G129" s="207" t="s">
        <v>626</v>
      </c>
      <c r="H129" s="207">
        <v>112</v>
      </c>
      <c r="I129" s="209">
        <v>120</v>
      </c>
      <c r="J129" s="210" t="s">
        <v>649</v>
      </c>
      <c r="K129" s="211">
        <f t="shared" si="57"/>
        <v>11</v>
      </c>
      <c r="L129" s="212">
        <f t="shared" si="58"/>
        <v>0.10891089108910891</v>
      </c>
      <c r="M129" s="207" t="s">
        <v>593</v>
      </c>
      <c r="N129" s="213">
        <v>41939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04">
        <v>15</v>
      </c>
      <c r="B130" s="205">
        <v>41954</v>
      </c>
      <c r="C130" s="205"/>
      <c r="D130" s="206" t="s">
        <v>650</v>
      </c>
      <c r="E130" s="207" t="s">
        <v>595</v>
      </c>
      <c r="F130" s="208">
        <v>59</v>
      </c>
      <c r="G130" s="207" t="s">
        <v>626</v>
      </c>
      <c r="H130" s="207">
        <v>76</v>
      </c>
      <c r="I130" s="209">
        <v>76</v>
      </c>
      <c r="J130" s="210" t="s">
        <v>627</v>
      </c>
      <c r="K130" s="211">
        <f t="shared" si="57"/>
        <v>17</v>
      </c>
      <c r="L130" s="212">
        <f t="shared" si="58"/>
        <v>0.28813559322033899</v>
      </c>
      <c r="M130" s="207" t="s">
        <v>593</v>
      </c>
      <c r="N130" s="213">
        <v>43032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04">
        <v>16</v>
      </c>
      <c r="B131" s="205">
        <v>41954</v>
      </c>
      <c r="C131" s="205"/>
      <c r="D131" s="206" t="s">
        <v>639</v>
      </c>
      <c r="E131" s="207" t="s">
        <v>595</v>
      </c>
      <c r="F131" s="208">
        <v>99</v>
      </c>
      <c r="G131" s="207" t="s">
        <v>626</v>
      </c>
      <c r="H131" s="207">
        <v>120</v>
      </c>
      <c r="I131" s="209">
        <v>120</v>
      </c>
      <c r="J131" s="210" t="s">
        <v>607</v>
      </c>
      <c r="K131" s="211">
        <f t="shared" si="57"/>
        <v>21</v>
      </c>
      <c r="L131" s="212">
        <f t="shared" si="58"/>
        <v>0.21212121212121213</v>
      </c>
      <c r="M131" s="207" t="s">
        <v>593</v>
      </c>
      <c r="N131" s="213">
        <v>41960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04">
        <v>17</v>
      </c>
      <c r="B132" s="205">
        <v>41956</v>
      </c>
      <c r="C132" s="205"/>
      <c r="D132" s="206" t="s">
        <v>651</v>
      </c>
      <c r="E132" s="207" t="s">
        <v>595</v>
      </c>
      <c r="F132" s="208">
        <v>22</v>
      </c>
      <c r="G132" s="207" t="s">
        <v>626</v>
      </c>
      <c r="H132" s="207">
        <v>33.549999999999997</v>
      </c>
      <c r="I132" s="209">
        <v>32</v>
      </c>
      <c r="J132" s="210" t="s">
        <v>652</v>
      </c>
      <c r="K132" s="211">
        <f t="shared" si="57"/>
        <v>11.549999999999997</v>
      </c>
      <c r="L132" s="212">
        <f t="shared" si="58"/>
        <v>0.52499999999999991</v>
      </c>
      <c r="M132" s="207" t="s">
        <v>593</v>
      </c>
      <c r="N132" s="213">
        <v>42188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04">
        <v>18</v>
      </c>
      <c r="B133" s="205">
        <v>41976</v>
      </c>
      <c r="C133" s="205"/>
      <c r="D133" s="206" t="s">
        <v>653</v>
      </c>
      <c r="E133" s="207" t="s">
        <v>595</v>
      </c>
      <c r="F133" s="208">
        <v>440</v>
      </c>
      <c r="G133" s="207" t="s">
        <v>626</v>
      </c>
      <c r="H133" s="207">
        <v>520</v>
      </c>
      <c r="I133" s="209">
        <v>520</v>
      </c>
      <c r="J133" s="210" t="s">
        <v>654</v>
      </c>
      <c r="K133" s="211">
        <f t="shared" si="57"/>
        <v>80</v>
      </c>
      <c r="L133" s="212">
        <f t="shared" si="58"/>
        <v>0.18181818181818182</v>
      </c>
      <c r="M133" s="207" t="s">
        <v>593</v>
      </c>
      <c r="N133" s="213">
        <v>42208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4">
        <v>19</v>
      </c>
      <c r="B134" s="205">
        <v>41976</v>
      </c>
      <c r="C134" s="205"/>
      <c r="D134" s="206" t="s">
        <v>655</v>
      </c>
      <c r="E134" s="207" t="s">
        <v>595</v>
      </c>
      <c r="F134" s="208">
        <v>360</v>
      </c>
      <c r="G134" s="207" t="s">
        <v>626</v>
      </c>
      <c r="H134" s="207">
        <v>427</v>
      </c>
      <c r="I134" s="209">
        <v>425</v>
      </c>
      <c r="J134" s="210" t="s">
        <v>656</v>
      </c>
      <c r="K134" s="211">
        <f t="shared" si="57"/>
        <v>67</v>
      </c>
      <c r="L134" s="212">
        <f t="shared" si="58"/>
        <v>0.18611111111111112</v>
      </c>
      <c r="M134" s="207" t="s">
        <v>593</v>
      </c>
      <c r="N134" s="213">
        <v>42058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04">
        <v>20</v>
      </c>
      <c r="B135" s="205">
        <v>42012</v>
      </c>
      <c r="C135" s="205"/>
      <c r="D135" s="206" t="s">
        <v>657</v>
      </c>
      <c r="E135" s="207" t="s">
        <v>595</v>
      </c>
      <c r="F135" s="208">
        <v>360</v>
      </c>
      <c r="G135" s="207" t="s">
        <v>626</v>
      </c>
      <c r="H135" s="207">
        <v>455</v>
      </c>
      <c r="I135" s="209">
        <v>420</v>
      </c>
      <c r="J135" s="210" t="s">
        <v>658</v>
      </c>
      <c r="K135" s="211">
        <f t="shared" si="57"/>
        <v>95</v>
      </c>
      <c r="L135" s="212">
        <f t="shared" si="58"/>
        <v>0.2638888888888889</v>
      </c>
      <c r="M135" s="207" t="s">
        <v>593</v>
      </c>
      <c r="N135" s="213">
        <v>42024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04">
        <v>21</v>
      </c>
      <c r="B136" s="205">
        <v>42012</v>
      </c>
      <c r="C136" s="205"/>
      <c r="D136" s="206" t="s">
        <v>659</v>
      </c>
      <c r="E136" s="207" t="s">
        <v>595</v>
      </c>
      <c r="F136" s="208">
        <v>130</v>
      </c>
      <c r="G136" s="207"/>
      <c r="H136" s="207">
        <v>175.5</v>
      </c>
      <c r="I136" s="209">
        <v>165</v>
      </c>
      <c r="J136" s="210" t="s">
        <v>660</v>
      </c>
      <c r="K136" s="211">
        <f t="shared" si="57"/>
        <v>45.5</v>
      </c>
      <c r="L136" s="212">
        <f t="shared" si="58"/>
        <v>0.35</v>
      </c>
      <c r="M136" s="207" t="s">
        <v>593</v>
      </c>
      <c r="N136" s="213">
        <v>43088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04">
        <v>22</v>
      </c>
      <c r="B137" s="205">
        <v>42040</v>
      </c>
      <c r="C137" s="205"/>
      <c r="D137" s="206" t="s">
        <v>384</v>
      </c>
      <c r="E137" s="207" t="s">
        <v>625</v>
      </c>
      <c r="F137" s="208">
        <v>98</v>
      </c>
      <c r="G137" s="207"/>
      <c r="H137" s="207">
        <v>120</v>
      </c>
      <c r="I137" s="209">
        <v>120</v>
      </c>
      <c r="J137" s="210" t="s">
        <v>627</v>
      </c>
      <c r="K137" s="211">
        <f t="shared" si="57"/>
        <v>22</v>
      </c>
      <c r="L137" s="212">
        <f t="shared" si="58"/>
        <v>0.22448979591836735</v>
      </c>
      <c r="M137" s="207" t="s">
        <v>593</v>
      </c>
      <c r="N137" s="213">
        <v>42753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04">
        <v>23</v>
      </c>
      <c r="B138" s="205">
        <v>42040</v>
      </c>
      <c r="C138" s="205"/>
      <c r="D138" s="206" t="s">
        <v>661</v>
      </c>
      <c r="E138" s="207" t="s">
        <v>625</v>
      </c>
      <c r="F138" s="208">
        <v>196</v>
      </c>
      <c r="G138" s="207"/>
      <c r="H138" s="207">
        <v>262</v>
      </c>
      <c r="I138" s="209">
        <v>255</v>
      </c>
      <c r="J138" s="210" t="s">
        <v>627</v>
      </c>
      <c r="K138" s="211">
        <f t="shared" si="57"/>
        <v>66</v>
      </c>
      <c r="L138" s="212">
        <f t="shared" si="58"/>
        <v>0.33673469387755101</v>
      </c>
      <c r="M138" s="207" t="s">
        <v>593</v>
      </c>
      <c r="N138" s="213">
        <v>42599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14">
        <v>24</v>
      </c>
      <c r="B139" s="215">
        <v>42067</v>
      </c>
      <c r="C139" s="215"/>
      <c r="D139" s="216" t="s">
        <v>383</v>
      </c>
      <c r="E139" s="217" t="s">
        <v>625</v>
      </c>
      <c r="F139" s="218">
        <v>235</v>
      </c>
      <c r="G139" s="218"/>
      <c r="H139" s="219">
        <v>77</v>
      </c>
      <c r="I139" s="219" t="s">
        <v>662</v>
      </c>
      <c r="J139" s="220" t="s">
        <v>663</v>
      </c>
      <c r="K139" s="221">
        <f t="shared" si="57"/>
        <v>-158</v>
      </c>
      <c r="L139" s="222">
        <f t="shared" si="58"/>
        <v>-0.67234042553191486</v>
      </c>
      <c r="M139" s="218" t="s">
        <v>606</v>
      </c>
      <c r="N139" s="215">
        <v>43522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04">
        <v>25</v>
      </c>
      <c r="B140" s="205">
        <v>42067</v>
      </c>
      <c r="C140" s="205"/>
      <c r="D140" s="206" t="s">
        <v>664</v>
      </c>
      <c r="E140" s="207" t="s">
        <v>625</v>
      </c>
      <c r="F140" s="208">
        <v>185</v>
      </c>
      <c r="G140" s="207"/>
      <c r="H140" s="207">
        <v>224</v>
      </c>
      <c r="I140" s="209" t="s">
        <v>665</v>
      </c>
      <c r="J140" s="210" t="s">
        <v>627</v>
      </c>
      <c r="K140" s="211">
        <f t="shared" si="57"/>
        <v>39</v>
      </c>
      <c r="L140" s="212">
        <f t="shared" si="58"/>
        <v>0.21081081081081082</v>
      </c>
      <c r="M140" s="207" t="s">
        <v>593</v>
      </c>
      <c r="N140" s="213">
        <v>42647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14">
        <v>26</v>
      </c>
      <c r="B141" s="215">
        <v>42090</v>
      </c>
      <c r="C141" s="215"/>
      <c r="D141" s="223" t="s">
        <v>666</v>
      </c>
      <c r="E141" s="218" t="s">
        <v>625</v>
      </c>
      <c r="F141" s="218">
        <v>49.5</v>
      </c>
      <c r="G141" s="219"/>
      <c r="H141" s="219">
        <v>15.85</v>
      </c>
      <c r="I141" s="219">
        <v>67</v>
      </c>
      <c r="J141" s="220" t="s">
        <v>667</v>
      </c>
      <c r="K141" s="219">
        <f t="shared" si="57"/>
        <v>-33.65</v>
      </c>
      <c r="L141" s="224">
        <f t="shared" si="58"/>
        <v>-0.67979797979797973</v>
      </c>
      <c r="M141" s="218" t="s">
        <v>606</v>
      </c>
      <c r="N141" s="225">
        <v>43627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04">
        <v>27</v>
      </c>
      <c r="B142" s="205">
        <v>42093</v>
      </c>
      <c r="C142" s="205"/>
      <c r="D142" s="206" t="s">
        <v>668</v>
      </c>
      <c r="E142" s="207" t="s">
        <v>625</v>
      </c>
      <c r="F142" s="208">
        <v>183.5</v>
      </c>
      <c r="G142" s="207"/>
      <c r="H142" s="207">
        <v>219</v>
      </c>
      <c r="I142" s="209">
        <v>218</v>
      </c>
      <c r="J142" s="210" t="s">
        <v>669</v>
      </c>
      <c r="K142" s="211">
        <f t="shared" si="57"/>
        <v>35.5</v>
      </c>
      <c r="L142" s="212">
        <f t="shared" si="58"/>
        <v>0.19346049046321526</v>
      </c>
      <c r="M142" s="207" t="s">
        <v>593</v>
      </c>
      <c r="N142" s="213">
        <v>42103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04">
        <v>28</v>
      </c>
      <c r="B143" s="205">
        <v>42114</v>
      </c>
      <c r="C143" s="205"/>
      <c r="D143" s="206" t="s">
        <v>670</v>
      </c>
      <c r="E143" s="207" t="s">
        <v>625</v>
      </c>
      <c r="F143" s="208">
        <f>(227+237)/2</f>
        <v>232</v>
      </c>
      <c r="G143" s="207"/>
      <c r="H143" s="207">
        <v>298</v>
      </c>
      <c r="I143" s="209">
        <v>298</v>
      </c>
      <c r="J143" s="210" t="s">
        <v>627</v>
      </c>
      <c r="K143" s="211">
        <f t="shared" si="57"/>
        <v>66</v>
      </c>
      <c r="L143" s="212">
        <f t="shared" si="58"/>
        <v>0.28448275862068967</v>
      </c>
      <c r="M143" s="207" t="s">
        <v>593</v>
      </c>
      <c r="N143" s="213">
        <v>42823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4">
        <v>29</v>
      </c>
      <c r="B144" s="205">
        <v>42128</v>
      </c>
      <c r="C144" s="205"/>
      <c r="D144" s="206" t="s">
        <v>671</v>
      </c>
      <c r="E144" s="207" t="s">
        <v>595</v>
      </c>
      <c r="F144" s="208">
        <v>385</v>
      </c>
      <c r="G144" s="207"/>
      <c r="H144" s="207">
        <f>212.5+331</f>
        <v>543.5</v>
      </c>
      <c r="I144" s="209">
        <v>510</v>
      </c>
      <c r="J144" s="210" t="s">
        <v>672</v>
      </c>
      <c r="K144" s="211">
        <f t="shared" si="57"/>
        <v>158.5</v>
      </c>
      <c r="L144" s="212">
        <f t="shared" si="58"/>
        <v>0.41168831168831171</v>
      </c>
      <c r="M144" s="207" t="s">
        <v>593</v>
      </c>
      <c r="N144" s="213">
        <v>42235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4">
        <v>30</v>
      </c>
      <c r="B145" s="205">
        <v>42128</v>
      </c>
      <c r="C145" s="205"/>
      <c r="D145" s="206" t="s">
        <v>673</v>
      </c>
      <c r="E145" s="207" t="s">
        <v>595</v>
      </c>
      <c r="F145" s="208">
        <v>115.5</v>
      </c>
      <c r="G145" s="207"/>
      <c r="H145" s="207">
        <v>146</v>
      </c>
      <c r="I145" s="209">
        <v>142</v>
      </c>
      <c r="J145" s="210" t="s">
        <v>674</v>
      </c>
      <c r="K145" s="211">
        <f t="shared" si="57"/>
        <v>30.5</v>
      </c>
      <c r="L145" s="212">
        <f t="shared" si="58"/>
        <v>0.26406926406926406</v>
      </c>
      <c r="M145" s="207" t="s">
        <v>593</v>
      </c>
      <c r="N145" s="213">
        <v>42202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4">
        <v>31</v>
      </c>
      <c r="B146" s="205">
        <v>42151</v>
      </c>
      <c r="C146" s="205"/>
      <c r="D146" s="206" t="s">
        <v>675</v>
      </c>
      <c r="E146" s="207" t="s">
        <v>595</v>
      </c>
      <c r="F146" s="208">
        <v>237.5</v>
      </c>
      <c r="G146" s="207"/>
      <c r="H146" s="207">
        <v>279.5</v>
      </c>
      <c r="I146" s="209">
        <v>278</v>
      </c>
      <c r="J146" s="210" t="s">
        <v>627</v>
      </c>
      <c r="K146" s="211">
        <f t="shared" si="57"/>
        <v>42</v>
      </c>
      <c r="L146" s="212">
        <f t="shared" si="58"/>
        <v>0.17684210526315788</v>
      </c>
      <c r="M146" s="207" t="s">
        <v>593</v>
      </c>
      <c r="N146" s="213">
        <v>42222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4">
        <v>32</v>
      </c>
      <c r="B147" s="205">
        <v>42174</v>
      </c>
      <c r="C147" s="205"/>
      <c r="D147" s="206" t="s">
        <v>646</v>
      </c>
      <c r="E147" s="207" t="s">
        <v>625</v>
      </c>
      <c r="F147" s="208">
        <v>340</v>
      </c>
      <c r="G147" s="207"/>
      <c r="H147" s="207">
        <v>448</v>
      </c>
      <c r="I147" s="209">
        <v>448</v>
      </c>
      <c r="J147" s="210" t="s">
        <v>627</v>
      </c>
      <c r="K147" s="211">
        <f t="shared" si="57"/>
        <v>108</v>
      </c>
      <c r="L147" s="212">
        <f t="shared" si="58"/>
        <v>0.31764705882352939</v>
      </c>
      <c r="M147" s="207" t="s">
        <v>593</v>
      </c>
      <c r="N147" s="213">
        <v>43018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4">
        <v>33</v>
      </c>
      <c r="B148" s="205">
        <v>42191</v>
      </c>
      <c r="C148" s="205"/>
      <c r="D148" s="206" t="s">
        <v>676</v>
      </c>
      <c r="E148" s="207" t="s">
        <v>625</v>
      </c>
      <c r="F148" s="208">
        <v>390</v>
      </c>
      <c r="G148" s="207"/>
      <c r="H148" s="207">
        <v>460</v>
      </c>
      <c r="I148" s="209">
        <v>460</v>
      </c>
      <c r="J148" s="210" t="s">
        <v>627</v>
      </c>
      <c r="K148" s="211">
        <f t="shared" si="57"/>
        <v>70</v>
      </c>
      <c r="L148" s="212">
        <f t="shared" si="58"/>
        <v>0.17948717948717949</v>
      </c>
      <c r="M148" s="207" t="s">
        <v>593</v>
      </c>
      <c r="N148" s="213">
        <v>42478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14">
        <v>34</v>
      </c>
      <c r="B149" s="215">
        <v>42195</v>
      </c>
      <c r="C149" s="215"/>
      <c r="D149" s="216" t="s">
        <v>677</v>
      </c>
      <c r="E149" s="217" t="s">
        <v>625</v>
      </c>
      <c r="F149" s="218">
        <v>122.5</v>
      </c>
      <c r="G149" s="218"/>
      <c r="H149" s="219">
        <v>61</v>
      </c>
      <c r="I149" s="219">
        <v>172</v>
      </c>
      <c r="J149" s="220" t="s">
        <v>678</v>
      </c>
      <c r="K149" s="221">
        <f t="shared" si="57"/>
        <v>-61.5</v>
      </c>
      <c r="L149" s="222">
        <f t="shared" si="58"/>
        <v>-0.50204081632653064</v>
      </c>
      <c r="M149" s="218" t="s">
        <v>606</v>
      </c>
      <c r="N149" s="215">
        <v>43333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4">
        <v>35</v>
      </c>
      <c r="B150" s="205">
        <v>42219</v>
      </c>
      <c r="C150" s="205"/>
      <c r="D150" s="206" t="s">
        <v>679</v>
      </c>
      <c r="E150" s="207" t="s">
        <v>625</v>
      </c>
      <c r="F150" s="208">
        <v>297.5</v>
      </c>
      <c r="G150" s="207"/>
      <c r="H150" s="207">
        <v>350</v>
      </c>
      <c r="I150" s="209">
        <v>360</v>
      </c>
      <c r="J150" s="210" t="s">
        <v>680</v>
      </c>
      <c r="K150" s="211">
        <f t="shared" si="57"/>
        <v>52.5</v>
      </c>
      <c r="L150" s="212">
        <f t="shared" si="58"/>
        <v>0.17647058823529413</v>
      </c>
      <c r="M150" s="207" t="s">
        <v>593</v>
      </c>
      <c r="N150" s="213">
        <v>42232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4">
        <v>36</v>
      </c>
      <c r="B151" s="205">
        <v>42219</v>
      </c>
      <c r="C151" s="205"/>
      <c r="D151" s="206" t="s">
        <v>681</v>
      </c>
      <c r="E151" s="207" t="s">
        <v>625</v>
      </c>
      <c r="F151" s="208">
        <v>115.5</v>
      </c>
      <c r="G151" s="207"/>
      <c r="H151" s="207">
        <v>149</v>
      </c>
      <c r="I151" s="209">
        <v>140</v>
      </c>
      <c r="J151" s="210" t="s">
        <v>682</v>
      </c>
      <c r="K151" s="211">
        <f t="shared" si="57"/>
        <v>33.5</v>
      </c>
      <c r="L151" s="212">
        <f t="shared" si="58"/>
        <v>0.29004329004329005</v>
      </c>
      <c r="M151" s="207" t="s">
        <v>593</v>
      </c>
      <c r="N151" s="213">
        <v>42740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4">
        <v>37</v>
      </c>
      <c r="B152" s="205">
        <v>42251</v>
      </c>
      <c r="C152" s="205"/>
      <c r="D152" s="206" t="s">
        <v>675</v>
      </c>
      <c r="E152" s="207" t="s">
        <v>625</v>
      </c>
      <c r="F152" s="208">
        <v>226</v>
      </c>
      <c r="G152" s="207"/>
      <c r="H152" s="207">
        <v>292</v>
      </c>
      <c r="I152" s="209">
        <v>292</v>
      </c>
      <c r="J152" s="210" t="s">
        <v>683</v>
      </c>
      <c r="K152" s="211">
        <f t="shared" si="57"/>
        <v>66</v>
      </c>
      <c r="L152" s="212">
        <f t="shared" si="58"/>
        <v>0.29203539823008851</v>
      </c>
      <c r="M152" s="207" t="s">
        <v>593</v>
      </c>
      <c r="N152" s="213">
        <v>42286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4">
        <v>38</v>
      </c>
      <c r="B153" s="205">
        <v>42254</v>
      </c>
      <c r="C153" s="205"/>
      <c r="D153" s="206" t="s">
        <v>670</v>
      </c>
      <c r="E153" s="207" t="s">
        <v>625</v>
      </c>
      <c r="F153" s="208">
        <v>232.5</v>
      </c>
      <c r="G153" s="207"/>
      <c r="H153" s="207">
        <v>312.5</v>
      </c>
      <c r="I153" s="209">
        <v>310</v>
      </c>
      <c r="J153" s="210" t="s">
        <v>627</v>
      </c>
      <c r="K153" s="211">
        <f t="shared" si="57"/>
        <v>80</v>
      </c>
      <c r="L153" s="212">
        <f t="shared" si="58"/>
        <v>0.34408602150537637</v>
      </c>
      <c r="M153" s="207" t="s">
        <v>593</v>
      </c>
      <c r="N153" s="213">
        <v>42823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4">
        <v>39</v>
      </c>
      <c r="B154" s="205">
        <v>42268</v>
      </c>
      <c r="C154" s="205"/>
      <c r="D154" s="206" t="s">
        <v>684</v>
      </c>
      <c r="E154" s="207" t="s">
        <v>625</v>
      </c>
      <c r="F154" s="208">
        <v>196.5</v>
      </c>
      <c r="G154" s="207"/>
      <c r="H154" s="207">
        <v>238</v>
      </c>
      <c r="I154" s="209">
        <v>238</v>
      </c>
      <c r="J154" s="210" t="s">
        <v>683</v>
      </c>
      <c r="K154" s="211">
        <f t="shared" si="57"/>
        <v>41.5</v>
      </c>
      <c r="L154" s="212">
        <f t="shared" si="58"/>
        <v>0.21119592875318066</v>
      </c>
      <c r="M154" s="207" t="s">
        <v>593</v>
      </c>
      <c r="N154" s="213">
        <v>42291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4">
        <v>40</v>
      </c>
      <c r="B155" s="205">
        <v>42271</v>
      </c>
      <c r="C155" s="205"/>
      <c r="D155" s="206" t="s">
        <v>624</v>
      </c>
      <c r="E155" s="207" t="s">
        <v>625</v>
      </c>
      <c r="F155" s="208">
        <v>65</v>
      </c>
      <c r="G155" s="207"/>
      <c r="H155" s="207">
        <v>82</v>
      </c>
      <c r="I155" s="209">
        <v>82</v>
      </c>
      <c r="J155" s="210" t="s">
        <v>683</v>
      </c>
      <c r="K155" s="211">
        <f t="shared" si="57"/>
        <v>17</v>
      </c>
      <c r="L155" s="212">
        <f t="shared" si="58"/>
        <v>0.26153846153846155</v>
      </c>
      <c r="M155" s="207" t="s">
        <v>593</v>
      </c>
      <c r="N155" s="213">
        <v>42578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4">
        <v>41</v>
      </c>
      <c r="B156" s="205">
        <v>42291</v>
      </c>
      <c r="C156" s="205"/>
      <c r="D156" s="206" t="s">
        <v>685</v>
      </c>
      <c r="E156" s="207" t="s">
        <v>625</v>
      </c>
      <c r="F156" s="208">
        <v>144</v>
      </c>
      <c r="G156" s="207"/>
      <c r="H156" s="207">
        <v>182.5</v>
      </c>
      <c r="I156" s="209">
        <v>181</v>
      </c>
      <c r="J156" s="210" t="s">
        <v>683</v>
      </c>
      <c r="K156" s="211">
        <f t="shared" si="57"/>
        <v>38.5</v>
      </c>
      <c r="L156" s="212">
        <f t="shared" si="58"/>
        <v>0.2673611111111111</v>
      </c>
      <c r="M156" s="207" t="s">
        <v>593</v>
      </c>
      <c r="N156" s="213">
        <v>42817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4">
        <v>42</v>
      </c>
      <c r="B157" s="205">
        <v>42291</v>
      </c>
      <c r="C157" s="205"/>
      <c r="D157" s="206" t="s">
        <v>686</v>
      </c>
      <c r="E157" s="207" t="s">
        <v>625</v>
      </c>
      <c r="F157" s="208">
        <v>264</v>
      </c>
      <c r="G157" s="207"/>
      <c r="H157" s="207">
        <v>311</v>
      </c>
      <c r="I157" s="209">
        <v>311</v>
      </c>
      <c r="J157" s="210" t="s">
        <v>683</v>
      </c>
      <c r="K157" s="211">
        <f t="shared" si="57"/>
        <v>47</v>
      </c>
      <c r="L157" s="212">
        <f t="shared" si="58"/>
        <v>0.17803030303030304</v>
      </c>
      <c r="M157" s="207" t="s">
        <v>593</v>
      </c>
      <c r="N157" s="213">
        <v>42604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4">
        <v>43</v>
      </c>
      <c r="B158" s="205">
        <v>42318</v>
      </c>
      <c r="C158" s="205"/>
      <c r="D158" s="206" t="s">
        <v>687</v>
      </c>
      <c r="E158" s="207" t="s">
        <v>595</v>
      </c>
      <c r="F158" s="208">
        <v>549.5</v>
      </c>
      <c r="G158" s="207"/>
      <c r="H158" s="207">
        <v>630</v>
      </c>
      <c r="I158" s="209">
        <v>630</v>
      </c>
      <c r="J158" s="210" t="s">
        <v>683</v>
      </c>
      <c r="K158" s="211">
        <f t="shared" si="57"/>
        <v>80.5</v>
      </c>
      <c r="L158" s="212">
        <f t="shared" si="58"/>
        <v>0.1464968152866242</v>
      </c>
      <c r="M158" s="207" t="s">
        <v>593</v>
      </c>
      <c r="N158" s="213">
        <v>42419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4">
        <v>44</v>
      </c>
      <c r="B159" s="205">
        <v>42342</v>
      </c>
      <c r="C159" s="205"/>
      <c r="D159" s="206" t="s">
        <v>688</v>
      </c>
      <c r="E159" s="207" t="s">
        <v>625</v>
      </c>
      <c r="F159" s="208">
        <v>1027.5</v>
      </c>
      <c r="G159" s="207"/>
      <c r="H159" s="207">
        <v>1315</v>
      </c>
      <c r="I159" s="209">
        <v>1250</v>
      </c>
      <c r="J159" s="210" t="s">
        <v>683</v>
      </c>
      <c r="K159" s="211">
        <f t="shared" si="57"/>
        <v>287.5</v>
      </c>
      <c r="L159" s="212">
        <f t="shared" si="58"/>
        <v>0.27980535279805352</v>
      </c>
      <c r="M159" s="207" t="s">
        <v>593</v>
      </c>
      <c r="N159" s="213">
        <v>43244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4">
        <v>45</v>
      </c>
      <c r="B160" s="205">
        <v>42367</v>
      </c>
      <c r="C160" s="205"/>
      <c r="D160" s="206" t="s">
        <v>689</v>
      </c>
      <c r="E160" s="207" t="s">
        <v>625</v>
      </c>
      <c r="F160" s="208">
        <v>465</v>
      </c>
      <c r="G160" s="207"/>
      <c r="H160" s="207">
        <v>540</v>
      </c>
      <c r="I160" s="209">
        <v>540</v>
      </c>
      <c r="J160" s="210" t="s">
        <v>683</v>
      </c>
      <c r="K160" s="211">
        <f t="shared" si="57"/>
        <v>75</v>
      </c>
      <c r="L160" s="212">
        <f t="shared" si="58"/>
        <v>0.16129032258064516</v>
      </c>
      <c r="M160" s="207" t="s">
        <v>593</v>
      </c>
      <c r="N160" s="213">
        <v>42530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4">
        <v>46</v>
      </c>
      <c r="B161" s="205">
        <v>42380</v>
      </c>
      <c r="C161" s="205"/>
      <c r="D161" s="206" t="s">
        <v>384</v>
      </c>
      <c r="E161" s="207" t="s">
        <v>595</v>
      </c>
      <c r="F161" s="208">
        <v>81</v>
      </c>
      <c r="G161" s="207"/>
      <c r="H161" s="207">
        <v>110</v>
      </c>
      <c r="I161" s="209">
        <v>110</v>
      </c>
      <c r="J161" s="210" t="s">
        <v>683</v>
      </c>
      <c r="K161" s="211">
        <f t="shared" si="57"/>
        <v>29</v>
      </c>
      <c r="L161" s="212">
        <f t="shared" si="58"/>
        <v>0.35802469135802467</v>
      </c>
      <c r="M161" s="207" t="s">
        <v>593</v>
      </c>
      <c r="N161" s="213">
        <v>42745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4">
        <v>47</v>
      </c>
      <c r="B162" s="205">
        <v>42382</v>
      </c>
      <c r="C162" s="205"/>
      <c r="D162" s="206" t="s">
        <v>690</v>
      </c>
      <c r="E162" s="207" t="s">
        <v>595</v>
      </c>
      <c r="F162" s="208">
        <v>417.5</v>
      </c>
      <c r="G162" s="207"/>
      <c r="H162" s="207">
        <v>547</v>
      </c>
      <c r="I162" s="209">
        <v>535</v>
      </c>
      <c r="J162" s="210" t="s">
        <v>683</v>
      </c>
      <c r="K162" s="211">
        <f t="shared" si="57"/>
        <v>129.5</v>
      </c>
      <c r="L162" s="212">
        <f t="shared" si="58"/>
        <v>0.31017964071856285</v>
      </c>
      <c r="M162" s="207" t="s">
        <v>593</v>
      </c>
      <c r="N162" s="213">
        <v>42578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4">
        <v>48</v>
      </c>
      <c r="B163" s="205">
        <v>42408</v>
      </c>
      <c r="C163" s="205"/>
      <c r="D163" s="206" t="s">
        <v>691</v>
      </c>
      <c r="E163" s="207" t="s">
        <v>625</v>
      </c>
      <c r="F163" s="208">
        <v>650</v>
      </c>
      <c r="G163" s="207"/>
      <c r="H163" s="207">
        <v>800</v>
      </c>
      <c r="I163" s="209">
        <v>800</v>
      </c>
      <c r="J163" s="210" t="s">
        <v>683</v>
      </c>
      <c r="K163" s="211">
        <f t="shared" si="57"/>
        <v>150</v>
      </c>
      <c r="L163" s="212">
        <f t="shared" si="58"/>
        <v>0.23076923076923078</v>
      </c>
      <c r="M163" s="207" t="s">
        <v>593</v>
      </c>
      <c r="N163" s="213">
        <v>43154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4">
        <v>49</v>
      </c>
      <c r="B164" s="205">
        <v>42433</v>
      </c>
      <c r="C164" s="205"/>
      <c r="D164" s="206" t="s">
        <v>211</v>
      </c>
      <c r="E164" s="207" t="s">
        <v>625</v>
      </c>
      <c r="F164" s="208">
        <v>437.5</v>
      </c>
      <c r="G164" s="207"/>
      <c r="H164" s="207">
        <v>504.5</v>
      </c>
      <c r="I164" s="209">
        <v>522</v>
      </c>
      <c r="J164" s="210" t="s">
        <v>692</v>
      </c>
      <c r="K164" s="211">
        <f t="shared" si="57"/>
        <v>67</v>
      </c>
      <c r="L164" s="212">
        <f t="shared" si="58"/>
        <v>0.15314285714285714</v>
      </c>
      <c r="M164" s="207" t="s">
        <v>593</v>
      </c>
      <c r="N164" s="213">
        <v>42480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4">
        <v>50</v>
      </c>
      <c r="B165" s="205">
        <v>42438</v>
      </c>
      <c r="C165" s="205"/>
      <c r="D165" s="206" t="s">
        <v>693</v>
      </c>
      <c r="E165" s="207" t="s">
        <v>625</v>
      </c>
      <c r="F165" s="208">
        <v>189.5</v>
      </c>
      <c r="G165" s="207"/>
      <c r="H165" s="207">
        <v>218</v>
      </c>
      <c r="I165" s="209">
        <v>218</v>
      </c>
      <c r="J165" s="210" t="s">
        <v>683</v>
      </c>
      <c r="K165" s="211">
        <f t="shared" si="57"/>
        <v>28.5</v>
      </c>
      <c r="L165" s="212">
        <f t="shared" si="58"/>
        <v>0.15039577836411611</v>
      </c>
      <c r="M165" s="207" t="s">
        <v>593</v>
      </c>
      <c r="N165" s="213">
        <v>43034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14">
        <v>51</v>
      </c>
      <c r="B166" s="215">
        <v>42471</v>
      </c>
      <c r="C166" s="215"/>
      <c r="D166" s="223" t="s">
        <v>694</v>
      </c>
      <c r="E166" s="218" t="s">
        <v>625</v>
      </c>
      <c r="F166" s="218">
        <v>36.5</v>
      </c>
      <c r="G166" s="219"/>
      <c r="H166" s="219">
        <v>15.85</v>
      </c>
      <c r="I166" s="219">
        <v>60</v>
      </c>
      <c r="J166" s="220" t="s">
        <v>695</v>
      </c>
      <c r="K166" s="221">
        <f t="shared" si="57"/>
        <v>-20.65</v>
      </c>
      <c r="L166" s="222">
        <f t="shared" si="58"/>
        <v>-0.5657534246575342</v>
      </c>
      <c r="M166" s="218" t="s">
        <v>606</v>
      </c>
      <c r="N166" s="226">
        <v>43627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4">
        <v>52</v>
      </c>
      <c r="B167" s="205">
        <v>42472</v>
      </c>
      <c r="C167" s="205"/>
      <c r="D167" s="206" t="s">
        <v>696</v>
      </c>
      <c r="E167" s="207" t="s">
        <v>625</v>
      </c>
      <c r="F167" s="208">
        <v>93</v>
      </c>
      <c r="G167" s="207"/>
      <c r="H167" s="207">
        <v>149</v>
      </c>
      <c r="I167" s="209">
        <v>140</v>
      </c>
      <c r="J167" s="210" t="s">
        <v>697</v>
      </c>
      <c r="K167" s="211">
        <f t="shared" si="57"/>
        <v>56</v>
      </c>
      <c r="L167" s="212">
        <f t="shared" si="58"/>
        <v>0.60215053763440862</v>
      </c>
      <c r="M167" s="207" t="s">
        <v>593</v>
      </c>
      <c r="N167" s="213">
        <v>42740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4">
        <v>53</v>
      </c>
      <c r="B168" s="205">
        <v>42472</v>
      </c>
      <c r="C168" s="205"/>
      <c r="D168" s="206" t="s">
        <v>698</v>
      </c>
      <c r="E168" s="207" t="s">
        <v>625</v>
      </c>
      <c r="F168" s="208">
        <v>130</v>
      </c>
      <c r="G168" s="207"/>
      <c r="H168" s="207">
        <v>150</v>
      </c>
      <c r="I168" s="209" t="s">
        <v>699</v>
      </c>
      <c r="J168" s="210" t="s">
        <v>683</v>
      </c>
      <c r="K168" s="211">
        <f t="shared" si="57"/>
        <v>20</v>
      </c>
      <c r="L168" s="212">
        <f t="shared" si="58"/>
        <v>0.15384615384615385</v>
      </c>
      <c r="M168" s="207" t="s">
        <v>593</v>
      </c>
      <c r="N168" s="213">
        <v>42564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4">
        <v>54</v>
      </c>
      <c r="B169" s="205">
        <v>42473</v>
      </c>
      <c r="C169" s="205"/>
      <c r="D169" s="206" t="s">
        <v>700</v>
      </c>
      <c r="E169" s="207" t="s">
        <v>625</v>
      </c>
      <c r="F169" s="208">
        <v>196</v>
      </c>
      <c r="G169" s="207"/>
      <c r="H169" s="207">
        <v>299</v>
      </c>
      <c r="I169" s="209">
        <v>299</v>
      </c>
      <c r="J169" s="210" t="s">
        <v>683</v>
      </c>
      <c r="K169" s="211">
        <v>103</v>
      </c>
      <c r="L169" s="212">
        <v>0.52551020408163296</v>
      </c>
      <c r="M169" s="207" t="s">
        <v>593</v>
      </c>
      <c r="N169" s="213">
        <v>42620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4">
        <v>55</v>
      </c>
      <c r="B170" s="205">
        <v>42473</v>
      </c>
      <c r="C170" s="205"/>
      <c r="D170" s="206" t="s">
        <v>701</v>
      </c>
      <c r="E170" s="207" t="s">
        <v>625</v>
      </c>
      <c r="F170" s="208">
        <v>88</v>
      </c>
      <c r="G170" s="207"/>
      <c r="H170" s="207">
        <v>103</v>
      </c>
      <c r="I170" s="209">
        <v>103</v>
      </c>
      <c r="J170" s="210" t="s">
        <v>683</v>
      </c>
      <c r="K170" s="211">
        <v>15</v>
      </c>
      <c r="L170" s="212">
        <v>0.170454545454545</v>
      </c>
      <c r="M170" s="207" t="s">
        <v>593</v>
      </c>
      <c r="N170" s="213">
        <v>42530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4">
        <v>56</v>
      </c>
      <c r="B171" s="205">
        <v>42492</v>
      </c>
      <c r="C171" s="205"/>
      <c r="D171" s="206" t="s">
        <v>702</v>
      </c>
      <c r="E171" s="207" t="s">
        <v>625</v>
      </c>
      <c r="F171" s="208">
        <v>127.5</v>
      </c>
      <c r="G171" s="207"/>
      <c r="H171" s="207">
        <v>148</v>
      </c>
      <c r="I171" s="209" t="s">
        <v>703</v>
      </c>
      <c r="J171" s="210" t="s">
        <v>683</v>
      </c>
      <c r="K171" s="211">
        <f t="shared" ref="K171:K175" si="59">H171-F171</f>
        <v>20.5</v>
      </c>
      <c r="L171" s="212">
        <f t="shared" ref="L171:L175" si="60">K171/F171</f>
        <v>0.16078431372549021</v>
      </c>
      <c r="M171" s="207" t="s">
        <v>593</v>
      </c>
      <c r="N171" s="213">
        <v>42564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4">
        <v>57</v>
      </c>
      <c r="B172" s="205">
        <v>42493</v>
      </c>
      <c r="C172" s="205"/>
      <c r="D172" s="206" t="s">
        <v>704</v>
      </c>
      <c r="E172" s="207" t="s">
        <v>625</v>
      </c>
      <c r="F172" s="208">
        <v>675</v>
      </c>
      <c r="G172" s="207"/>
      <c r="H172" s="207">
        <v>815</v>
      </c>
      <c r="I172" s="209" t="s">
        <v>705</v>
      </c>
      <c r="J172" s="210" t="s">
        <v>683</v>
      </c>
      <c r="K172" s="211">
        <f t="shared" si="59"/>
        <v>140</v>
      </c>
      <c r="L172" s="212">
        <f t="shared" si="60"/>
        <v>0.2074074074074074</v>
      </c>
      <c r="M172" s="207" t="s">
        <v>593</v>
      </c>
      <c r="N172" s="213">
        <v>43154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14">
        <v>58</v>
      </c>
      <c r="B173" s="215">
        <v>42522</v>
      </c>
      <c r="C173" s="215"/>
      <c r="D173" s="216" t="s">
        <v>706</v>
      </c>
      <c r="E173" s="217" t="s">
        <v>625</v>
      </c>
      <c r="F173" s="218">
        <v>500</v>
      </c>
      <c r="G173" s="218"/>
      <c r="H173" s="219">
        <v>232.5</v>
      </c>
      <c r="I173" s="219" t="s">
        <v>707</v>
      </c>
      <c r="J173" s="220" t="s">
        <v>708</v>
      </c>
      <c r="K173" s="221">
        <f t="shared" si="59"/>
        <v>-267.5</v>
      </c>
      <c r="L173" s="222">
        <f t="shared" si="60"/>
        <v>-0.53500000000000003</v>
      </c>
      <c r="M173" s="218" t="s">
        <v>606</v>
      </c>
      <c r="N173" s="215">
        <v>43735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4">
        <v>59</v>
      </c>
      <c r="B174" s="205">
        <v>42527</v>
      </c>
      <c r="C174" s="205"/>
      <c r="D174" s="206" t="s">
        <v>543</v>
      </c>
      <c r="E174" s="207" t="s">
        <v>625</v>
      </c>
      <c r="F174" s="208">
        <v>110</v>
      </c>
      <c r="G174" s="207"/>
      <c r="H174" s="207">
        <v>126.5</v>
      </c>
      <c r="I174" s="209">
        <v>125</v>
      </c>
      <c r="J174" s="210" t="s">
        <v>634</v>
      </c>
      <c r="K174" s="211">
        <f t="shared" si="59"/>
        <v>16.5</v>
      </c>
      <c r="L174" s="212">
        <f t="shared" si="60"/>
        <v>0.15</v>
      </c>
      <c r="M174" s="207" t="s">
        <v>593</v>
      </c>
      <c r="N174" s="213">
        <v>42552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4">
        <v>60</v>
      </c>
      <c r="B175" s="205">
        <v>42538</v>
      </c>
      <c r="C175" s="205"/>
      <c r="D175" s="206" t="s">
        <v>709</v>
      </c>
      <c r="E175" s="207" t="s">
        <v>625</v>
      </c>
      <c r="F175" s="208">
        <v>44</v>
      </c>
      <c r="G175" s="207"/>
      <c r="H175" s="207">
        <v>69.5</v>
      </c>
      <c r="I175" s="209">
        <v>69.5</v>
      </c>
      <c r="J175" s="210" t="s">
        <v>710</v>
      </c>
      <c r="K175" s="211">
        <f t="shared" si="59"/>
        <v>25.5</v>
      </c>
      <c r="L175" s="212">
        <f t="shared" si="60"/>
        <v>0.57954545454545459</v>
      </c>
      <c r="M175" s="207" t="s">
        <v>593</v>
      </c>
      <c r="N175" s="213">
        <v>42977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4">
        <v>61</v>
      </c>
      <c r="B176" s="205">
        <v>42549</v>
      </c>
      <c r="C176" s="205"/>
      <c r="D176" s="206" t="s">
        <v>711</v>
      </c>
      <c r="E176" s="207" t="s">
        <v>625</v>
      </c>
      <c r="F176" s="208">
        <v>262.5</v>
      </c>
      <c r="G176" s="207"/>
      <c r="H176" s="207">
        <v>340</v>
      </c>
      <c r="I176" s="209">
        <v>333</v>
      </c>
      <c r="J176" s="210" t="s">
        <v>712</v>
      </c>
      <c r="K176" s="211">
        <v>77.5</v>
      </c>
      <c r="L176" s="212">
        <v>0.29523809523809502</v>
      </c>
      <c r="M176" s="207" t="s">
        <v>593</v>
      </c>
      <c r="N176" s="213">
        <v>43017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4">
        <v>62</v>
      </c>
      <c r="B177" s="205">
        <v>42549</v>
      </c>
      <c r="C177" s="205"/>
      <c r="D177" s="206" t="s">
        <v>713</v>
      </c>
      <c r="E177" s="207" t="s">
        <v>625</v>
      </c>
      <c r="F177" s="208">
        <v>840</v>
      </c>
      <c r="G177" s="207"/>
      <c r="H177" s="207">
        <v>1230</v>
      </c>
      <c r="I177" s="209">
        <v>1230</v>
      </c>
      <c r="J177" s="210" t="s">
        <v>683</v>
      </c>
      <c r="K177" s="211">
        <v>390</v>
      </c>
      <c r="L177" s="212">
        <v>0.46428571428571402</v>
      </c>
      <c r="M177" s="207" t="s">
        <v>593</v>
      </c>
      <c r="N177" s="213">
        <v>42649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27">
        <v>63</v>
      </c>
      <c r="B178" s="228">
        <v>42556</v>
      </c>
      <c r="C178" s="228"/>
      <c r="D178" s="229" t="s">
        <v>714</v>
      </c>
      <c r="E178" s="230" t="s">
        <v>625</v>
      </c>
      <c r="F178" s="230">
        <v>395</v>
      </c>
      <c r="G178" s="231"/>
      <c r="H178" s="231">
        <f>(468.5+342.5)/2</f>
        <v>405.5</v>
      </c>
      <c r="I178" s="231">
        <v>510</v>
      </c>
      <c r="J178" s="232" t="s">
        <v>715</v>
      </c>
      <c r="K178" s="233">
        <f t="shared" ref="K178:K184" si="61">H178-F178</f>
        <v>10.5</v>
      </c>
      <c r="L178" s="234">
        <f t="shared" ref="L178:L184" si="62">K178/F178</f>
        <v>2.6582278481012658E-2</v>
      </c>
      <c r="M178" s="230" t="s">
        <v>716</v>
      </c>
      <c r="N178" s="228">
        <v>43606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4">
        <v>64</v>
      </c>
      <c r="B179" s="215">
        <v>42584</v>
      </c>
      <c r="C179" s="215"/>
      <c r="D179" s="216" t="s">
        <v>717</v>
      </c>
      <c r="E179" s="217" t="s">
        <v>595</v>
      </c>
      <c r="F179" s="218">
        <f>169.5-12.8</f>
        <v>156.69999999999999</v>
      </c>
      <c r="G179" s="218"/>
      <c r="H179" s="219">
        <v>77</v>
      </c>
      <c r="I179" s="219" t="s">
        <v>718</v>
      </c>
      <c r="J179" s="220" t="s">
        <v>719</v>
      </c>
      <c r="K179" s="221">
        <f t="shared" si="61"/>
        <v>-79.699999999999989</v>
      </c>
      <c r="L179" s="222">
        <f t="shared" si="62"/>
        <v>-0.50861518825781749</v>
      </c>
      <c r="M179" s="218" t="s">
        <v>606</v>
      </c>
      <c r="N179" s="215">
        <v>43522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4">
        <v>65</v>
      </c>
      <c r="B180" s="215">
        <v>42586</v>
      </c>
      <c r="C180" s="215"/>
      <c r="D180" s="216" t="s">
        <v>720</v>
      </c>
      <c r="E180" s="217" t="s">
        <v>625</v>
      </c>
      <c r="F180" s="218">
        <v>400</v>
      </c>
      <c r="G180" s="218"/>
      <c r="H180" s="219">
        <v>305</v>
      </c>
      <c r="I180" s="219">
        <v>475</v>
      </c>
      <c r="J180" s="220" t="s">
        <v>721</v>
      </c>
      <c r="K180" s="221">
        <f t="shared" si="61"/>
        <v>-95</v>
      </c>
      <c r="L180" s="222">
        <f t="shared" si="62"/>
        <v>-0.23749999999999999</v>
      </c>
      <c r="M180" s="218" t="s">
        <v>606</v>
      </c>
      <c r="N180" s="215">
        <v>43606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4">
        <v>66</v>
      </c>
      <c r="B181" s="205">
        <v>42593</v>
      </c>
      <c r="C181" s="205"/>
      <c r="D181" s="206" t="s">
        <v>722</v>
      </c>
      <c r="E181" s="207" t="s">
        <v>625</v>
      </c>
      <c r="F181" s="208">
        <v>86.5</v>
      </c>
      <c r="G181" s="207"/>
      <c r="H181" s="207">
        <v>130</v>
      </c>
      <c r="I181" s="209">
        <v>130</v>
      </c>
      <c r="J181" s="210" t="s">
        <v>723</v>
      </c>
      <c r="K181" s="211">
        <f t="shared" si="61"/>
        <v>43.5</v>
      </c>
      <c r="L181" s="212">
        <f t="shared" si="62"/>
        <v>0.50289017341040465</v>
      </c>
      <c r="M181" s="207" t="s">
        <v>593</v>
      </c>
      <c r="N181" s="213">
        <v>43091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4">
        <v>67</v>
      </c>
      <c r="B182" s="215">
        <v>42600</v>
      </c>
      <c r="C182" s="215"/>
      <c r="D182" s="216" t="s">
        <v>110</v>
      </c>
      <c r="E182" s="217" t="s">
        <v>625</v>
      </c>
      <c r="F182" s="218">
        <v>133.5</v>
      </c>
      <c r="G182" s="218"/>
      <c r="H182" s="219">
        <v>126.5</v>
      </c>
      <c r="I182" s="219">
        <v>178</v>
      </c>
      <c r="J182" s="220" t="s">
        <v>724</v>
      </c>
      <c r="K182" s="221">
        <f t="shared" si="61"/>
        <v>-7</v>
      </c>
      <c r="L182" s="222">
        <f t="shared" si="62"/>
        <v>-5.2434456928838954E-2</v>
      </c>
      <c r="M182" s="218" t="s">
        <v>606</v>
      </c>
      <c r="N182" s="215">
        <v>42615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4">
        <v>68</v>
      </c>
      <c r="B183" s="205">
        <v>42613</v>
      </c>
      <c r="C183" s="205"/>
      <c r="D183" s="206" t="s">
        <v>725</v>
      </c>
      <c r="E183" s="207" t="s">
        <v>625</v>
      </c>
      <c r="F183" s="208">
        <v>560</v>
      </c>
      <c r="G183" s="207"/>
      <c r="H183" s="207">
        <v>725</v>
      </c>
      <c r="I183" s="209">
        <v>725</v>
      </c>
      <c r="J183" s="210" t="s">
        <v>627</v>
      </c>
      <c r="K183" s="211">
        <f t="shared" si="61"/>
        <v>165</v>
      </c>
      <c r="L183" s="212">
        <f t="shared" si="62"/>
        <v>0.29464285714285715</v>
      </c>
      <c r="M183" s="207" t="s">
        <v>593</v>
      </c>
      <c r="N183" s="213">
        <v>42456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4">
        <v>69</v>
      </c>
      <c r="B184" s="205">
        <v>42614</v>
      </c>
      <c r="C184" s="205"/>
      <c r="D184" s="206" t="s">
        <v>726</v>
      </c>
      <c r="E184" s="207" t="s">
        <v>625</v>
      </c>
      <c r="F184" s="208">
        <v>160.5</v>
      </c>
      <c r="G184" s="207"/>
      <c r="H184" s="207">
        <v>210</v>
      </c>
      <c r="I184" s="209">
        <v>210</v>
      </c>
      <c r="J184" s="210" t="s">
        <v>627</v>
      </c>
      <c r="K184" s="211">
        <f t="shared" si="61"/>
        <v>49.5</v>
      </c>
      <c r="L184" s="212">
        <f t="shared" si="62"/>
        <v>0.30841121495327101</v>
      </c>
      <c r="M184" s="207" t="s">
        <v>593</v>
      </c>
      <c r="N184" s="213">
        <v>42871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4">
        <v>70</v>
      </c>
      <c r="B185" s="205">
        <v>42646</v>
      </c>
      <c r="C185" s="205"/>
      <c r="D185" s="206" t="s">
        <v>398</v>
      </c>
      <c r="E185" s="207" t="s">
        <v>625</v>
      </c>
      <c r="F185" s="208">
        <v>430</v>
      </c>
      <c r="G185" s="207"/>
      <c r="H185" s="207">
        <v>596</v>
      </c>
      <c r="I185" s="209">
        <v>575</v>
      </c>
      <c r="J185" s="210" t="s">
        <v>727</v>
      </c>
      <c r="K185" s="211">
        <v>166</v>
      </c>
      <c r="L185" s="212">
        <v>0.38604651162790699</v>
      </c>
      <c r="M185" s="207" t="s">
        <v>593</v>
      </c>
      <c r="N185" s="213">
        <v>42769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4">
        <v>71</v>
      </c>
      <c r="B186" s="205">
        <v>42657</v>
      </c>
      <c r="C186" s="205"/>
      <c r="D186" s="206" t="s">
        <v>728</v>
      </c>
      <c r="E186" s="207" t="s">
        <v>625</v>
      </c>
      <c r="F186" s="208">
        <v>280</v>
      </c>
      <c r="G186" s="207"/>
      <c r="H186" s="207">
        <v>345</v>
      </c>
      <c r="I186" s="209">
        <v>345</v>
      </c>
      <c r="J186" s="210" t="s">
        <v>627</v>
      </c>
      <c r="K186" s="211">
        <f t="shared" ref="K186:K191" si="63">H186-F186</f>
        <v>65</v>
      </c>
      <c r="L186" s="212">
        <f t="shared" ref="L186:L187" si="64">K186/F186</f>
        <v>0.23214285714285715</v>
      </c>
      <c r="M186" s="207" t="s">
        <v>593</v>
      </c>
      <c r="N186" s="213">
        <v>42814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4">
        <v>72</v>
      </c>
      <c r="B187" s="205">
        <v>42657</v>
      </c>
      <c r="C187" s="205"/>
      <c r="D187" s="206" t="s">
        <v>729</v>
      </c>
      <c r="E187" s="207" t="s">
        <v>625</v>
      </c>
      <c r="F187" s="208">
        <v>245</v>
      </c>
      <c r="G187" s="207"/>
      <c r="H187" s="207">
        <v>325.5</v>
      </c>
      <c r="I187" s="209">
        <v>330</v>
      </c>
      <c r="J187" s="210" t="s">
        <v>730</v>
      </c>
      <c r="K187" s="211">
        <f t="shared" si="63"/>
        <v>80.5</v>
      </c>
      <c r="L187" s="212">
        <f t="shared" si="64"/>
        <v>0.32857142857142857</v>
      </c>
      <c r="M187" s="207" t="s">
        <v>593</v>
      </c>
      <c r="N187" s="213">
        <v>42769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4">
        <v>73</v>
      </c>
      <c r="B188" s="205">
        <v>42660</v>
      </c>
      <c r="C188" s="205"/>
      <c r="D188" s="206" t="s">
        <v>348</v>
      </c>
      <c r="E188" s="207" t="s">
        <v>625</v>
      </c>
      <c r="F188" s="208">
        <v>125</v>
      </c>
      <c r="G188" s="207"/>
      <c r="H188" s="207">
        <v>160</v>
      </c>
      <c r="I188" s="209">
        <v>160</v>
      </c>
      <c r="J188" s="210" t="s">
        <v>683</v>
      </c>
      <c r="K188" s="211">
        <f t="shared" si="63"/>
        <v>35</v>
      </c>
      <c r="L188" s="212">
        <v>0.28000000000000003</v>
      </c>
      <c r="M188" s="207" t="s">
        <v>593</v>
      </c>
      <c r="N188" s="213">
        <v>42803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4">
        <v>74</v>
      </c>
      <c r="B189" s="205">
        <v>42660</v>
      </c>
      <c r="C189" s="205"/>
      <c r="D189" s="206" t="s">
        <v>471</v>
      </c>
      <c r="E189" s="207" t="s">
        <v>625</v>
      </c>
      <c r="F189" s="208">
        <v>114</v>
      </c>
      <c r="G189" s="207"/>
      <c r="H189" s="207">
        <v>145</v>
      </c>
      <c r="I189" s="209">
        <v>145</v>
      </c>
      <c r="J189" s="210" t="s">
        <v>683</v>
      </c>
      <c r="K189" s="211">
        <f t="shared" si="63"/>
        <v>31</v>
      </c>
      <c r="L189" s="212">
        <f t="shared" ref="L189:L191" si="65">K189/F189</f>
        <v>0.27192982456140352</v>
      </c>
      <c r="M189" s="207" t="s">
        <v>593</v>
      </c>
      <c r="N189" s="213">
        <v>42859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4">
        <v>75</v>
      </c>
      <c r="B190" s="205">
        <v>42660</v>
      </c>
      <c r="C190" s="205"/>
      <c r="D190" s="206" t="s">
        <v>731</v>
      </c>
      <c r="E190" s="207" t="s">
        <v>625</v>
      </c>
      <c r="F190" s="208">
        <v>212</v>
      </c>
      <c r="G190" s="207"/>
      <c r="H190" s="207">
        <v>280</v>
      </c>
      <c r="I190" s="209">
        <v>276</v>
      </c>
      <c r="J190" s="210" t="s">
        <v>732</v>
      </c>
      <c r="K190" s="211">
        <f t="shared" si="63"/>
        <v>68</v>
      </c>
      <c r="L190" s="212">
        <f t="shared" si="65"/>
        <v>0.32075471698113206</v>
      </c>
      <c r="M190" s="207" t="s">
        <v>593</v>
      </c>
      <c r="N190" s="213">
        <v>42858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4">
        <v>76</v>
      </c>
      <c r="B191" s="205">
        <v>42678</v>
      </c>
      <c r="C191" s="205"/>
      <c r="D191" s="206" t="s">
        <v>459</v>
      </c>
      <c r="E191" s="207" t="s">
        <v>625</v>
      </c>
      <c r="F191" s="208">
        <v>155</v>
      </c>
      <c r="G191" s="207"/>
      <c r="H191" s="207">
        <v>210</v>
      </c>
      <c r="I191" s="209">
        <v>210</v>
      </c>
      <c r="J191" s="210" t="s">
        <v>733</v>
      </c>
      <c r="K191" s="211">
        <f t="shared" si="63"/>
        <v>55</v>
      </c>
      <c r="L191" s="212">
        <f t="shared" si="65"/>
        <v>0.35483870967741937</v>
      </c>
      <c r="M191" s="207" t="s">
        <v>593</v>
      </c>
      <c r="N191" s="213">
        <v>42944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4">
        <v>77</v>
      </c>
      <c r="B192" s="215">
        <v>42710</v>
      </c>
      <c r="C192" s="215"/>
      <c r="D192" s="216" t="s">
        <v>734</v>
      </c>
      <c r="E192" s="217" t="s">
        <v>625</v>
      </c>
      <c r="F192" s="218">
        <v>150.5</v>
      </c>
      <c r="G192" s="218"/>
      <c r="H192" s="219">
        <v>72.5</v>
      </c>
      <c r="I192" s="219">
        <v>174</v>
      </c>
      <c r="J192" s="220" t="s">
        <v>735</v>
      </c>
      <c r="K192" s="221">
        <v>-78</v>
      </c>
      <c r="L192" s="222">
        <v>-0.51827242524916906</v>
      </c>
      <c r="M192" s="218" t="s">
        <v>606</v>
      </c>
      <c r="N192" s="215">
        <v>43333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4">
        <v>78</v>
      </c>
      <c r="B193" s="205">
        <v>42712</v>
      </c>
      <c r="C193" s="205"/>
      <c r="D193" s="206" t="s">
        <v>736</v>
      </c>
      <c r="E193" s="207" t="s">
        <v>625</v>
      </c>
      <c r="F193" s="208">
        <v>380</v>
      </c>
      <c r="G193" s="207"/>
      <c r="H193" s="207">
        <v>478</v>
      </c>
      <c r="I193" s="209">
        <v>468</v>
      </c>
      <c r="J193" s="210" t="s">
        <v>683</v>
      </c>
      <c r="K193" s="211">
        <f t="shared" ref="K193:K195" si="66">H193-F193</f>
        <v>98</v>
      </c>
      <c r="L193" s="212">
        <f t="shared" ref="L193:L195" si="67">K193/F193</f>
        <v>0.25789473684210529</v>
      </c>
      <c r="M193" s="207" t="s">
        <v>593</v>
      </c>
      <c r="N193" s="213">
        <v>43025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4">
        <v>79</v>
      </c>
      <c r="B194" s="205">
        <v>42734</v>
      </c>
      <c r="C194" s="205"/>
      <c r="D194" s="206" t="s">
        <v>109</v>
      </c>
      <c r="E194" s="207" t="s">
        <v>625</v>
      </c>
      <c r="F194" s="208">
        <v>305</v>
      </c>
      <c r="G194" s="207"/>
      <c r="H194" s="207">
        <v>375</v>
      </c>
      <c r="I194" s="209">
        <v>375</v>
      </c>
      <c r="J194" s="210" t="s">
        <v>683</v>
      </c>
      <c r="K194" s="211">
        <f t="shared" si="66"/>
        <v>70</v>
      </c>
      <c r="L194" s="212">
        <f t="shared" si="67"/>
        <v>0.22950819672131148</v>
      </c>
      <c r="M194" s="207" t="s">
        <v>593</v>
      </c>
      <c r="N194" s="213">
        <v>42768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4">
        <v>80</v>
      </c>
      <c r="B195" s="205">
        <v>42739</v>
      </c>
      <c r="C195" s="205"/>
      <c r="D195" s="206" t="s">
        <v>95</v>
      </c>
      <c r="E195" s="207" t="s">
        <v>625</v>
      </c>
      <c r="F195" s="208">
        <v>99.5</v>
      </c>
      <c r="G195" s="207"/>
      <c r="H195" s="207">
        <v>158</v>
      </c>
      <c r="I195" s="209">
        <v>158</v>
      </c>
      <c r="J195" s="210" t="s">
        <v>683</v>
      </c>
      <c r="K195" s="211">
        <f t="shared" si="66"/>
        <v>58.5</v>
      </c>
      <c r="L195" s="212">
        <f t="shared" si="67"/>
        <v>0.5879396984924623</v>
      </c>
      <c r="M195" s="207" t="s">
        <v>593</v>
      </c>
      <c r="N195" s="213">
        <v>42898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4">
        <v>81</v>
      </c>
      <c r="B196" s="205">
        <v>42739</v>
      </c>
      <c r="C196" s="205"/>
      <c r="D196" s="206" t="s">
        <v>95</v>
      </c>
      <c r="E196" s="207" t="s">
        <v>625</v>
      </c>
      <c r="F196" s="208">
        <v>99.5</v>
      </c>
      <c r="G196" s="207"/>
      <c r="H196" s="207">
        <v>158</v>
      </c>
      <c r="I196" s="209">
        <v>158</v>
      </c>
      <c r="J196" s="210" t="s">
        <v>683</v>
      </c>
      <c r="K196" s="211">
        <v>58.5</v>
      </c>
      <c r="L196" s="212">
        <v>0.58793969849246197</v>
      </c>
      <c r="M196" s="207" t="s">
        <v>593</v>
      </c>
      <c r="N196" s="213">
        <v>42898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4">
        <v>82</v>
      </c>
      <c r="B197" s="205">
        <v>42786</v>
      </c>
      <c r="C197" s="205"/>
      <c r="D197" s="206" t="s">
        <v>186</v>
      </c>
      <c r="E197" s="207" t="s">
        <v>625</v>
      </c>
      <c r="F197" s="208">
        <v>140.5</v>
      </c>
      <c r="G197" s="207"/>
      <c r="H197" s="207">
        <v>220</v>
      </c>
      <c r="I197" s="209">
        <v>220</v>
      </c>
      <c r="J197" s="210" t="s">
        <v>683</v>
      </c>
      <c r="K197" s="211">
        <f>H197-F197</f>
        <v>79.5</v>
      </c>
      <c r="L197" s="212">
        <f>K197/F197</f>
        <v>0.5658362989323843</v>
      </c>
      <c r="M197" s="207" t="s">
        <v>593</v>
      </c>
      <c r="N197" s="213">
        <v>42864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4">
        <v>83</v>
      </c>
      <c r="B198" s="205">
        <v>42786</v>
      </c>
      <c r="C198" s="205"/>
      <c r="D198" s="206" t="s">
        <v>737</v>
      </c>
      <c r="E198" s="207" t="s">
        <v>625</v>
      </c>
      <c r="F198" s="208">
        <v>202.5</v>
      </c>
      <c r="G198" s="207"/>
      <c r="H198" s="207">
        <v>234</v>
      </c>
      <c r="I198" s="209">
        <v>234</v>
      </c>
      <c r="J198" s="210" t="s">
        <v>683</v>
      </c>
      <c r="K198" s="211">
        <v>31.5</v>
      </c>
      <c r="L198" s="212">
        <v>0.155555555555556</v>
      </c>
      <c r="M198" s="207" t="s">
        <v>593</v>
      </c>
      <c r="N198" s="213">
        <v>42836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4">
        <v>84</v>
      </c>
      <c r="B199" s="205">
        <v>42818</v>
      </c>
      <c r="C199" s="205"/>
      <c r="D199" s="206" t="s">
        <v>738</v>
      </c>
      <c r="E199" s="207" t="s">
        <v>625</v>
      </c>
      <c r="F199" s="208">
        <v>300.5</v>
      </c>
      <c r="G199" s="207"/>
      <c r="H199" s="207">
        <v>417.5</v>
      </c>
      <c r="I199" s="209">
        <v>420</v>
      </c>
      <c r="J199" s="210" t="s">
        <v>739</v>
      </c>
      <c r="K199" s="211">
        <f>H199-F199</f>
        <v>117</v>
      </c>
      <c r="L199" s="212">
        <f>K199/F199</f>
        <v>0.38935108153078202</v>
      </c>
      <c r="M199" s="207" t="s">
        <v>593</v>
      </c>
      <c r="N199" s="213">
        <v>43070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4">
        <v>85</v>
      </c>
      <c r="B200" s="205">
        <v>42818</v>
      </c>
      <c r="C200" s="205"/>
      <c r="D200" s="206" t="s">
        <v>713</v>
      </c>
      <c r="E200" s="207" t="s">
        <v>625</v>
      </c>
      <c r="F200" s="208">
        <v>850</v>
      </c>
      <c r="G200" s="207"/>
      <c r="H200" s="207">
        <v>1042.5</v>
      </c>
      <c r="I200" s="209">
        <v>1023</v>
      </c>
      <c r="J200" s="210" t="s">
        <v>740</v>
      </c>
      <c r="K200" s="211">
        <v>192.5</v>
      </c>
      <c r="L200" s="212">
        <v>0.22647058823529401</v>
      </c>
      <c r="M200" s="207" t="s">
        <v>593</v>
      </c>
      <c r="N200" s="213">
        <v>42830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4">
        <v>86</v>
      </c>
      <c r="B201" s="205">
        <v>42830</v>
      </c>
      <c r="C201" s="205"/>
      <c r="D201" s="206" t="s">
        <v>490</v>
      </c>
      <c r="E201" s="207" t="s">
        <v>625</v>
      </c>
      <c r="F201" s="208">
        <v>785</v>
      </c>
      <c r="G201" s="207"/>
      <c r="H201" s="207">
        <v>930</v>
      </c>
      <c r="I201" s="209">
        <v>920</v>
      </c>
      <c r="J201" s="210" t="s">
        <v>741</v>
      </c>
      <c r="K201" s="211">
        <f>H201-F201</f>
        <v>145</v>
      </c>
      <c r="L201" s="212">
        <f>K201/F201</f>
        <v>0.18471337579617833</v>
      </c>
      <c r="M201" s="207" t="s">
        <v>593</v>
      </c>
      <c r="N201" s="213">
        <v>42976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4">
        <v>87</v>
      </c>
      <c r="B202" s="215">
        <v>42831</v>
      </c>
      <c r="C202" s="215"/>
      <c r="D202" s="216" t="s">
        <v>742</v>
      </c>
      <c r="E202" s="217" t="s">
        <v>625</v>
      </c>
      <c r="F202" s="218">
        <v>40</v>
      </c>
      <c r="G202" s="218"/>
      <c r="H202" s="219">
        <v>13.1</v>
      </c>
      <c r="I202" s="219">
        <v>60</v>
      </c>
      <c r="J202" s="220" t="s">
        <v>743</v>
      </c>
      <c r="K202" s="221">
        <v>-26.9</v>
      </c>
      <c r="L202" s="222">
        <v>-0.67249999999999999</v>
      </c>
      <c r="M202" s="218" t="s">
        <v>606</v>
      </c>
      <c r="N202" s="215">
        <v>43138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4">
        <v>88</v>
      </c>
      <c r="B203" s="205">
        <v>42837</v>
      </c>
      <c r="C203" s="205"/>
      <c r="D203" s="206" t="s">
        <v>94</v>
      </c>
      <c r="E203" s="207" t="s">
        <v>625</v>
      </c>
      <c r="F203" s="208">
        <v>289.5</v>
      </c>
      <c r="G203" s="207"/>
      <c r="H203" s="207">
        <v>354</v>
      </c>
      <c r="I203" s="209">
        <v>360</v>
      </c>
      <c r="J203" s="210" t="s">
        <v>744</v>
      </c>
      <c r="K203" s="211">
        <f t="shared" ref="K203:K211" si="68">H203-F203</f>
        <v>64.5</v>
      </c>
      <c r="L203" s="212">
        <f t="shared" ref="L203:L211" si="69">K203/F203</f>
        <v>0.22279792746113988</v>
      </c>
      <c r="M203" s="207" t="s">
        <v>593</v>
      </c>
      <c r="N203" s="213">
        <v>43040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4">
        <v>89</v>
      </c>
      <c r="B204" s="205">
        <v>42845</v>
      </c>
      <c r="C204" s="205"/>
      <c r="D204" s="206" t="s">
        <v>429</v>
      </c>
      <c r="E204" s="207" t="s">
        <v>625</v>
      </c>
      <c r="F204" s="208">
        <v>700</v>
      </c>
      <c r="G204" s="207"/>
      <c r="H204" s="207">
        <v>840</v>
      </c>
      <c r="I204" s="209">
        <v>840</v>
      </c>
      <c r="J204" s="210" t="s">
        <v>745</v>
      </c>
      <c r="K204" s="211">
        <f t="shared" si="68"/>
        <v>140</v>
      </c>
      <c r="L204" s="212">
        <f t="shared" si="69"/>
        <v>0.2</v>
      </c>
      <c r="M204" s="207" t="s">
        <v>593</v>
      </c>
      <c r="N204" s="213">
        <v>42893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4">
        <v>90</v>
      </c>
      <c r="B205" s="205">
        <v>42887</v>
      </c>
      <c r="C205" s="205"/>
      <c r="D205" s="206" t="s">
        <v>746</v>
      </c>
      <c r="E205" s="207" t="s">
        <v>625</v>
      </c>
      <c r="F205" s="208">
        <v>130</v>
      </c>
      <c r="G205" s="207"/>
      <c r="H205" s="207">
        <v>144.25</v>
      </c>
      <c r="I205" s="209">
        <v>170</v>
      </c>
      <c r="J205" s="210" t="s">
        <v>747</v>
      </c>
      <c r="K205" s="211">
        <f t="shared" si="68"/>
        <v>14.25</v>
      </c>
      <c r="L205" s="212">
        <f t="shared" si="69"/>
        <v>0.10961538461538461</v>
      </c>
      <c r="M205" s="207" t="s">
        <v>593</v>
      </c>
      <c r="N205" s="213">
        <v>43675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4">
        <v>91</v>
      </c>
      <c r="B206" s="205">
        <v>42901</v>
      </c>
      <c r="C206" s="205"/>
      <c r="D206" s="206" t="s">
        <v>748</v>
      </c>
      <c r="E206" s="207" t="s">
        <v>625</v>
      </c>
      <c r="F206" s="208">
        <v>214.5</v>
      </c>
      <c r="G206" s="207"/>
      <c r="H206" s="207">
        <v>262</v>
      </c>
      <c r="I206" s="209">
        <v>262</v>
      </c>
      <c r="J206" s="210" t="s">
        <v>749</v>
      </c>
      <c r="K206" s="211">
        <f t="shared" si="68"/>
        <v>47.5</v>
      </c>
      <c r="L206" s="212">
        <f t="shared" si="69"/>
        <v>0.22144522144522144</v>
      </c>
      <c r="M206" s="207" t="s">
        <v>593</v>
      </c>
      <c r="N206" s="213">
        <v>42977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35">
        <v>92</v>
      </c>
      <c r="B207" s="236">
        <v>42933</v>
      </c>
      <c r="C207" s="236"/>
      <c r="D207" s="237" t="s">
        <v>750</v>
      </c>
      <c r="E207" s="238" t="s">
        <v>625</v>
      </c>
      <c r="F207" s="239">
        <v>370</v>
      </c>
      <c r="G207" s="238"/>
      <c r="H207" s="238">
        <v>447.5</v>
      </c>
      <c r="I207" s="240">
        <v>450</v>
      </c>
      <c r="J207" s="241" t="s">
        <v>683</v>
      </c>
      <c r="K207" s="211">
        <f t="shared" si="68"/>
        <v>77.5</v>
      </c>
      <c r="L207" s="242">
        <f t="shared" si="69"/>
        <v>0.20945945945945946</v>
      </c>
      <c r="M207" s="238" t="s">
        <v>593</v>
      </c>
      <c r="N207" s="243">
        <v>43035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35">
        <v>93</v>
      </c>
      <c r="B208" s="236">
        <v>42943</v>
      </c>
      <c r="C208" s="236"/>
      <c r="D208" s="237" t="s">
        <v>184</v>
      </c>
      <c r="E208" s="238" t="s">
        <v>625</v>
      </c>
      <c r="F208" s="239">
        <v>657.5</v>
      </c>
      <c r="G208" s="238"/>
      <c r="H208" s="238">
        <v>825</v>
      </c>
      <c r="I208" s="240">
        <v>820</v>
      </c>
      <c r="J208" s="241" t="s">
        <v>683</v>
      </c>
      <c r="K208" s="211">
        <f t="shared" si="68"/>
        <v>167.5</v>
      </c>
      <c r="L208" s="242">
        <f t="shared" si="69"/>
        <v>0.25475285171102663</v>
      </c>
      <c r="M208" s="238" t="s">
        <v>593</v>
      </c>
      <c r="N208" s="243">
        <v>43090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4">
        <v>94</v>
      </c>
      <c r="B209" s="205">
        <v>42964</v>
      </c>
      <c r="C209" s="205"/>
      <c r="D209" s="206" t="s">
        <v>364</v>
      </c>
      <c r="E209" s="207" t="s">
        <v>625</v>
      </c>
      <c r="F209" s="208">
        <v>605</v>
      </c>
      <c r="G209" s="207"/>
      <c r="H209" s="207">
        <v>750</v>
      </c>
      <c r="I209" s="209">
        <v>750</v>
      </c>
      <c r="J209" s="210" t="s">
        <v>741</v>
      </c>
      <c r="K209" s="211">
        <f t="shared" si="68"/>
        <v>145</v>
      </c>
      <c r="L209" s="212">
        <f t="shared" si="69"/>
        <v>0.23966942148760331</v>
      </c>
      <c r="M209" s="207" t="s">
        <v>593</v>
      </c>
      <c r="N209" s="213">
        <v>43027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4">
        <v>95</v>
      </c>
      <c r="B210" s="215">
        <v>42979</v>
      </c>
      <c r="C210" s="215"/>
      <c r="D210" s="223" t="s">
        <v>751</v>
      </c>
      <c r="E210" s="218" t="s">
        <v>625</v>
      </c>
      <c r="F210" s="218">
        <v>255</v>
      </c>
      <c r="G210" s="219"/>
      <c r="H210" s="219">
        <v>217.25</v>
      </c>
      <c r="I210" s="219">
        <v>320</v>
      </c>
      <c r="J210" s="220" t="s">
        <v>752</v>
      </c>
      <c r="K210" s="221">
        <f t="shared" si="68"/>
        <v>-37.75</v>
      </c>
      <c r="L210" s="224">
        <f t="shared" si="69"/>
        <v>-0.14803921568627451</v>
      </c>
      <c r="M210" s="218" t="s">
        <v>606</v>
      </c>
      <c r="N210" s="215">
        <v>43661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4">
        <v>96</v>
      </c>
      <c r="B211" s="205">
        <v>42997</v>
      </c>
      <c r="C211" s="205"/>
      <c r="D211" s="206" t="s">
        <v>753</v>
      </c>
      <c r="E211" s="207" t="s">
        <v>625</v>
      </c>
      <c r="F211" s="208">
        <v>215</v>
      </c>
      <c r="G211" s="207"/>
      <c r="H211" s="207">
        <v>258</v>
      </c>
      <c r="I211" s="209">
        <v>258</v>
      </c>
      <c r="J211" s="210" t="s">
        <v>683</v>
      </c>
      <c r="K211" s="211">
        <f t="shared" si="68"/>
        <v>43</v>
      </c>
      <c r="L211" s="212">
        <f t="shared" si="69"/>
        <v>0.2</v>
      </c>
      <c r="M211" s="207" t="s">
        <v>593</v>
      </c>
      <c r="N211" s="213">
        <v>43040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4">
        <v>97</v>
      </c>
      <c r="B212" s="205">
        <v>42997</v>
      </c>
      <c r="C212" s="205"/>
      <c r="D212" s="206" t="s">
        <v>753</v>
      </c>
      <c r="E212" s="207" t="s">
        <v>625</v>
      </c>
      <c r="F212" s="208">
        <v>215</v>
      </c>
      <c r="G212" s="207"/>
      <c r="H212" s="207">
        <v>258</v>
      </c>
      <c r="I212" s="209">
        <v>258</v>
      </c>
      <c r="J212" s="241" t="s">
        <v>683</v>
      </c>
      <c r="K212" s="211">
        <v>43</v>
      </c>
      <c r="L212" s="212">
        <v>0.2</v>
      </c>
      <c r="M212" s="207" t="s">
        <v>593</v>
      </c>
      <c r="N212" s="213">
        <v>43040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35">
        <v>98</v>
      </c>
      <c r="B213" s="236">
        <v>42998</v>
      </c>
      <c r="C213" s="236"/>
      <c r="D213" s="237" t="s">
        <v>754</v>
      </c>
      <c r="E213" s="238" t="s">
        <v>625</v>
      </c>
      <c r="F213" s="208">
        <v>75</v>
      </c>
      <c r="G213" s="238"/>
      <c r="H213" s="238">
        <v>90</v>
      </c>
      <c r="I213" s="240">
        <v>90</v>
      </c>
      <c r="J213" s="210" t="s">
        <v>755</v>
      </c>
      <c r="K213" s="211">
        <f t="shared" ref="K213:K218" si="70">H213-F213</f>
        <v>15</v>
      </c>
      <c r="L213" s="212">
        <f t="shared" ref="L213:L218" si="71">K213/F213</f>
        <v>0.2</v>
      </c>
      <c r="M213" s="207" t="s">
        <v>593</v>
      </c>
      <c r="N213" s="213">
        <v>43019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35">
        <v>99</v>
      </c>
      <c r="B214" s="236">
        <v>43011</v>
      </c>
      <c r="C214" s="236"/>
      <c r="D214" s="237" t="s">
        <v>608</v>
      </c>
      <c r="E214" s="238" t="s">
        <v>625</v>
      </c>
      <c r="F214" s="239">
        <v>315</v>
      </c>
      <c r="G214" s="238"/>
      <c r="H214" s="238">
        <v>392</v>
      </c>
      <c r="I214" s="240">
        <v>384</v>
      </c>
      <c r="J214" s="241" t="s">
        <v>756</v>
      </c>
      <c r="K214" s="211">
        <f t="shared" si="70"/>
        <v>77</v>
      </c>
      <c r="L214" s="242">
        <f t="shared" si="71"/>
        <v>0.24444444444444444</v>
      </c>
      <c r="M214" s="238" t="s">
        <v>593</v>
      </c>
      <c r="N214" s="243">
        <v>43017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35">
        <v>100</v>
      </c>
      <c r="B215" s="236">
        <v>43013</v>
      </c>
      <c r="C215" s="236"/>
      <c r="D215" s="237" t="s">
        <v>464</v>
      </c>
      <c r="E215" s="238" t="s">
        <v>625</v>
      </c>
      <c r="F215" s="239">
        <v>145</v>
      </c>
      <c r="G215" s="238"/>
      <c r="H215" s="238">
        <v>179</v>
      </c>
      <c r="I215" s="240">
        <v>180</v>
      </c>
      <c r="J215" s="241" t="s">
        <v>757</v>
      </c>
      <c r="K215" s="211">
        <f t="shared" si="70"/>
        <v>34</v>
      </c>
      <c r="L215" s="242">
        <f t="shared" si="71"/>
        <v>0.23448275862068965</v>
      </c>
      <c r="M215" s="238" t="s">
        <v>593</v>
      </c>
      <c r="N215" s="243">
        <v>43025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35">
        <v>101</v>
      </c>
      <c r="B216" s="236">
        <v>43014</v>
      </c>
      <c r="C216" s="236"/>
      <c r="D216" s="237" t="s">
        <v>338</v>
      </c>
      <c r="E216" s="238" t="s">
        <v>625</v>
      </c>
      <c r="F216" s="239">
        <v>256</v>
      </c>
      <c r="G216" s="238"/>
      <c r="H216" s="238">
        <v>323</v>
      </c>
      <c r="I216" s="240">
        <v>320</v>
      </c>
      <c r="J216" s="241" t="s">
        <v>683</v>
      </c>
      <c r="K216" s="211">
        <f t="shared" si="70"/>
        <v>67</v>
      </c>
      <c r="L216" s="242">
        <f t="shared" si="71"/>
        <v>0.26171875</v>
      </c>
      <c r="M216" s="238" t="s">
        <v>593</v>
      </c>
      <c r="N216" s="243">
        <v>43067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35">
        <v>102</v>
      </c>
      <c r="B217" s="236">
        <v>43017</v>
      </c>
      <c r="C217" s="236"/>
      <c r="D217" s="237" t="s">
        <v>354</v>
      </c>
      <c r="E217" s="238" t="s">
        <v>625</v>
      </c>
      <c r="F217" s="239">
        <v>137.5</v>
      </c>
      <c r="G217" s="238"/>
      <c r="H217" s="238">
        <v>184</v>
      </c>
      <c r="I217" s="240">
        <v>183</v>
      </c>
      <c r="J217" s="241" t="s">
        <v>758</v>
      </c>
      <c r="K217" s="211">
        <f t="shared" si="70"/>
        <v>46.5</v>
      </c>
      <c r="L217" s="242">
        <f t="shared" si="71"/>
        <v>0.33818181818181819</v>
      </c>
      <c r="M217" s="238" t="s">
        <v>593</v>
      </c>
      <c r="N217" s="243">
        <v>43108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35">
        <v>103</v>
      </c>
      <c r="B218" s="236">
        <v>43018</v>
      </c>
      <c r="C218" s="236"/>
      <c r="D218" s="237" t="s">
        <v>759</v>
      </c>
      <c r="E218" s="238" t="s">
        <v>625</v>
      </c>
      <c r="F218" s="239">
        <v>125.5</v>
      </c>
      <c r="G218" s="238"/>
      <c r="H218" s="238">
        <v>158</v>
      </c>
      <c r="I218" s="240">
        <v>155</v>
      </c>
      <c r="J218" s="241" t="s">
        <v>760</v>
      </c>
      <c r="K218" s="211">
        <f t="shared" si="70"/>
        <v>32.5</v>
      </c>
      <c r="L218" s="242">
        <f t="shared" si="71"/>
        <v>0.25896414342629481</v>
      </c>
      <c r="M218" s="238" t="s">
        <v>593</v>
      </c>
      <c r="N218" s="243">
        <v>43067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35">
        <v>104</v>
      </c>
      <c r="B219" s="236">
        <v>43018</v>
      </c>
      <c r="C219" s="236"/>
      <c r="D219" s="237" t="s">
        <v>761</v>
      </c>
      <c r="E219" s="238" t="s">
        <v>625</v>
      </c>
      <c r="F219" s="239">
        <v>895</v>
      </c>
      <c r="G219" s="238"/>
      <c r="H219" s="238">
        <v>1122.5</v>
      </c>
      <c r="I219" s="240">
        <v>1078</v>
      </c>
      <c r="J219" s="241" t="s">
        <v>762</v>
      </c>
      <c r="K219" s="211">
        <v>227.5</v>
      </c>
      <c r="L219" s="242">
        <v>0.25418994413407803</v>
      </c>
      <c r="M219" s="238" t="s">
        <v>593</v>
      </c>
      <c r="N219" s="243">
        <v>43117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35">
        <v>105</v>
      </c>
      <c r="B220" s="236">
        <v>43020</v>
      </c>
      <c r="C220" s="236"/>
      <c r="D220" s="237" t="s">
        <v>347</v>
      </c>
      <c r="E220" s="238" t="s">
        <v>625</v>
      </c>
      <c r="F220" s="239">
        <v>525</v>
      </c>
      <c r="G220" s="238"/>
      <c r="H220" s="238">
        <v>629</v>
      </c>
      <c r="I220" s="240">
        <v>629</v>
      </c>
      <c r="J220" s="241" t="s">
        <v>683</v>
      </c>
      <c r="K220" s="211">
        <v>104</v>
      </c>
      <c r="L220" s="242">
        <v>0.19809523809523799</v>
      </c>
      <c r="M220" s="238" t="s">
        <v>593</v>
      </c>
      <c r="N220" s="243">
        <v>43119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5">
        <v>106</v>
      </c>
      <c r="B221" s="236">
        <v>43046</v>
      </c>
      <c r="C221" s="236"/>
      <c r="D221" s="237" t="s">
        <v>389</v>
      </c>
      <c r="E221" s="238" t="s">
        <v>625</v>
      </c>
      <c r="F221" s="239">
        <v>740</v>
      </c>
      <c r="G221" s="238"/>
      <c r="H221" s="238">
        <v>892.5</v>
      </c>
      <c r="I221" s="240">
        <v>900</v>
      </c>
      <c r="J221" s="241" t="s">
        <v>763</v>
      </c>
      <c r="K221" s="211">
        <f t="shared" ref="K221:K223" si="72">H221-F221</f>
        <v>152.5</v>
      </c>
      <c r="L221" s="242">
        <f t="shared" ref="L221:L223" si="73">K221/F221</f>
        <v>0.20608108108108109</v>
      </c>
      <c r="M221" s="238" t="s">
        <v>593</v>
      </c>
      <c r="N221" s="243">
        <v>43052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4">
        <v>107</v>
      </c>
      <c r="B222" s="205">
        <v>43073</v>
      </c>
      <c r="C222" s="205"/>
      <c r="D222" s="206" t="s">
        <v>764</v>
      </c>
      <c r="E222" s="207" t="s">
        <v>625</v>
      </c>
      <c r="F222" s="208">
        <v>118.5</v>
      </c>
      <c r="G222" s="207"/>
      <c r="H222" s="207">
        <v>143.5</v>
      </c>
      <c r="I222" s="209">
        <v>145</v>
      </c>
      <c r="J222" s="210" t="s">
        <v>615</v>
      </c>
      <c r="K222" s="211">
        <f t="shared" si="72"/>
        <v>25</v>
      </c>
      <c r="L222" s="212">
        <f t="shared" si="73"/>
        <v>0.2109704641350211</v>
      </c>
      <c r="M222" s="207" t="s">
        <v>593</v>
      </c>
      <c r="N222" s="213">
        <v>43097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4">
        <v>108</v>
      </c>
      <c r="B223" s="215">
        <v>43090</v>
      </c>
      <c r="C223" s="215"/>
      <c r="D223" s="216" t="s">
        <v>435</v>
      </c>
      <c r="E223" s="217" t="s">
        <v>625</v>
      </c>
      <c r="F223" s="218">
        <v>715</v>
      </c>
      <c r="G223" s="218"/>
      <c r="H223" s="219">
        <v>500</v>
      </c>
      <c r="I223" s="219">
        <v>872</v>
      </c>
      <c r="J223" s="220" t="s">
        <v>765</v>
      </c>
      <c r="K223" s="221">
        <f t="shared" si="72"/>
        <v>-215</v>
      </c>
      <c r="L223" s="222">
        <f t="shared" si="73"/>
        <v>-0.30069930069930068</v>
      </c>
      <c r="M223" s="218" t="s">
        <v>606</v>
      </c>
      <c r="N223" s="215">
        <v>43670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4">
        <v>109</v>
      </c>
      <c r="B224" s="205">
        <v>43098</v>
      </c>
      <c r="C224" s="205"/>
      <c r="D224" s="206" t="s">
        <v>608</v>
      </c>
      <c r="E224" s="207" t="s">
        <v>625</v>
      </c>
      <c r="F224" s="208">
        <v>435</v>
      </c>
      <c r="G224" s="207"/>
      <c r="H224" s="207">
        <v>542.5</v>
      </c>
      <c r="I224" s="209">
        <v>539</v>
      </c>
      <c r="J224" s="210" t="s">
        <v>683</v>
      </c>
      <c r="K224" s="211">
        <v>107.5</v>
      </c>
      <c r="L224" s="212">
        <v>0.247126436781609</v>
      </c>
      <c r="M224" s="207" t="s">
        <v>593</v>
      </c>
      <c r="N224" s="213">
        <v>43206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4">
        <v>110</v>
      </c>
      <c r="B225" s="205">
        <v>43098</v>
      </c>
      <c r="C225" s="205"/>
      <c r="D225" s="206" t="s">
        <v>564</v>
      </c>
      <c r="E225" s="207" t="s">
        <v>625</v>
      </c>
      <c r="F225" s="208">
        <v>885</v>
      </c>
      <c r="G225" s="207"/>
      <c r="H225" s="207">
        <v>1090</v>
      </c>
      <c r="I225" s="209">
        <v>1084</v>
      </c>
      <c r="J225" s="210" t="s">
        <v>683</v>
      </c>
      <c r="K225" s="211">
        <v>205</v>
      </c>
      <c r="L225" s="212">
        <v>0.23163841807909599</v>
      </c>
      <c r="M225" s="207" t="s">
        <v>593</v>
      </c>
      <c r="N225" s="213">
        <v>43213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44">
        <v>111</v>
      </c>
      <c r="B226" s="245">
        <v>43192</v>
      </c>
      <c r="C226" s="245"/>
      <c r="D226" s="223" t="s">
        <v>766</v>
      </c>
      <c r="E226" s="218" t="s">
        <v>625</v>
      </c>
      <c r="F226" s="246">
        <v>478.5</v>
      </c>
      <c r="G226" s="218"/>
      <c r="H226" s="218">
        <v>442</v>
      </c>
      <c r="I226" s="219">
        <v>613</v>
      </c>
      <c r="J226" s="220" t="s">
        <v>767</v>
      </c>
      <c r="K226" s="221">
        <f t="shared" ref="K226:K229" si="74">H226-F226</f>
        <v>-36.5</v>
      </c>
      <c r="L226" s="222">
        <f t="shared" ref="L226:L229" si="75">K226/F226</f>
        <v>-7.6280041797283177E-2</v>
      </c>
      <c r="M226" s="218" t="s">
        <v>606</v>
      </c>
      <c r="N226" s="215">
        <v>43762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4">
        <v>112</v>
      </c>
      <c r="B227" s="215">
        <v>43194</v>
      </c>
      <c r="C227" s="215"/>
      <c r="D227" s="216" t="s">
        <v>768</v>
      </c>
      <c r="E227" s="217" t="s">
        <v>625</v>
      </c>
      <c r="F227" s="218">
        <f>141.5-7.3</f>
        <v>134.19999999999999</v>
      </c>
      <c r="G227" s="218"/>
      <c r="H227" s="219">
        <v>77</v>
      </c>
      <c r="I227" s="219">
        <v>180</v>
      </c>
      <c r="J227" s="220" t="s">
        <v>769</v>
      </c>
      <c r="K227" s="221">
        <f t="shared" si="74"/>
        <v>-57.199999999999989</v>
      </c>
      <c r="L227" s="222">
        <f t="shared" si="75"/>
        <v>-0.42622950819672129</v>
      </c>
      <c r="M227" s="218" t="s">
        <v>606</v>
      </c>
      <c r="N227" s="215">
        <v>43522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4">
        <v>113</v>
      </c>
      <c r="B228" s="215">
        <v>43209</v>
      </c>
      <c r="C228" s="215"/>
      <c r="D228" s="216" t="s">
        <v>770</v>
      </c>
      <c r="E228" s="217" t="s">
        <v>625</v>
      </c>
      <c r="F228" s="218">
        <v>430</v>
      </c>
      <c r="G228" s="218"/>
      <c r="H228" s="219">
        <v>220</v>
      </c>
      <c r="I228" s="219">
        <v>537</v>
      </c>
      <c r="J228" s="220" t="s">
        <v>771</v>
      </c>
      <c r="K228" s="221">
        <f t="shared" si="74"/>
        <v>-210</v>
      </c>
      <c r="L228" s="222">
        <f t="shared" si="75"/>
        <v>-0.48837209302325579</v>
      </c>
      <c r="M228" s="218" t="s">
        <v>606</v>
      </c>
      <c r="N228" s="215">
        <v>43252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5">
        <v>114</v>
      </c>
      <c r="B229" s="236">
        <v>43220</v>
      </c>
      <c r="C229" s="236"/>
      <c r="D229" s="237" t="s">
        <v>390</v>
      </c>
      <c r="E229" s="238" t="s">
        <v>625</v>
      </c>
      <c r="F229" s="238">
        <v>153.5</v>
      </c>
      <c r="G229" s="238"/>
      <c r="H229" s="238">
        <v>196</v>
      </c>
      <c r="I229" s="240">
        <v>196</v>
      </c>
      <c r="J229" s="210" t="s">
        <v>772</v>
      </c>
      <c r="K229" s="211">
        <f t="shared" si="74"/>
        <v>42.5</v>
      </c>
      <c r="L229" s="212">
        <f t="shared" si="75"/>
        <v>0.27687296416938112</v>
      </c>
      <c r="M229" s="207" t="s">
        <v>593</v>
      </c>
      <c r="N229" s="213">
        <v>43605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4">
        <v>115</v>
      </c>
      <c r="B230" s="215">
        <v>43306</v>
      </c>
      <c r="C230" s="215"/>
      <c r="D230" s="216" t="s">
        <v>742</v>
      </c>
      <c r="E230" s="217" t="s">
        <v>625</v>
      </c>
      <c r="F230" s="218">
        <v>27.5</v>
      </c>
      <c r="G230" s="218"/>
      <c r="H230" s="219">
        <v>13.1</v>
      </c>
      <c r="I230" s="219">
        <v>60</v>
      </c>
      <c r="J230" s="220" t="s">
        <v>773</v>
      </c>
      <c r="K230" s="221">
        <v>-14.4</v>
      </c>
      <c r="L230" s="222">
        <v>-0.52363636363636401</v>
      </c>
      <c r="M230" s="218" t="s">
        <v>606</v>
      </c>
      <c r="N230" s="215">
        <v>43138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44">
        <v>116</v>
      </c>
      <c r="B231" s="245">
        <v>43318</v>
      </c>
      <c r="C231" s="245"/>
      <c r="D231" s="223" t="s">
        <v>774</v>
      </c>
      <c r="E231" s="218" t="s">
        <v>625</v>
      </c>
      <c r="F231" s="218">
        <v>148.5</v>
      </c>
      <c r="G231" s="218"/>
      <c r="H231" s="218">
        <v>102</v>
      </c>
      <c r="I231" s="219">
        <v>182</v>
      </c>
      <c r="J231" s="220" t="s">
        <v>775</v>
      </c>
      <c r="K231" s="221">
        <f>H231-F231</f>
        <v>-46.5</v>
      </c>
      <c r="L231" s="222">
        <f>K231/F231</f>
        <v>-0.31313131313131315</v>
      </c>
      <c r="M231" s="218" t="s">
        <v>606</v>
      </c>
      <c r="N231" s="215">
        <v>43661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4">
        <v>117</v>
      </c>
      <c r="B232" s="205">
        <v>43335</v>
      </c>
      <c r="C232" s="205"/>
      <c r="D232" s="206" t="s">
        <v>776</v>
      </c>
      <c r="E232" s="207" t="s">
        <v>625</v>
      </c>
      <c r="F232" s="238">
        <v>285</v>
      </c>
      <c r="G232" s="207"/>
      <c r="H232" s="207">
        <v>355</v>
      </c>
      <c r="I232" s="209">
        <v>364</v>
      </c>
      <c r="J232" s="210" t="s">
        <v>777</v>
      </c>
      <c r="K232" s="211">
        <v>70</v>
      </c>
      <c r="L232" s="212">
        <v>0.24561403508771901</v>
      </c>
      <c r="M232" s="207" t="s">
        <v>593</v>
      </c>
      <c r="N232" s="213">
        <v>43455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4">
        <v>118</v>
      </c>
      <c r="B233" s="205">
        <v>43341</v>
      </c>
      <c r="C233" s="205"/>
      <c r="D233" s="206" t="s">
        <v>378</v>
      </c>
      <c r="E233" s="207" t="s">
        <v>625</v>
      </c>
      <c r="F233" s="238">
        <v>525</v>
      </c>
      <c r="G233" s="207"/>
      <c r="H233" s="207">
        <v>585</v>
      </c>
      <c r="I233" s="209">
        <v>635</v>
      </c>
      <c r="J233" s="210" t="s">
        <v>778</v>
      </c>
      <c r="K233" s="211">
        <f t="shared" ref="K233:K250" si="76">H233-F233</f>
        <v>60</v>
      </c>
      <c r="L233" s="212">
        <f t="shared" ref="L233:L250" si="77">K233/F233</f>
        <v>0.11428571428571428</v>
      </c>
      <c r="M233" s="207" t="s">
        <v>593</v>
      </c>
      <c r="N233" s="213">
        <v>43662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4">
        <v>119</v>
      </c>
      <c r="B234" s="205">
        <v>43395</v>
      </c>
      <c r="C234" s="205"/>
      <c r="D234" s="206" t="s">
        <v>364</v>
      </c>
      <c r="E234" s="207" t="s">
        <v>625</v>
      </c>
      <c r="F234" s="238">
        <v>475</v>
      </c>
      <c r="G234" s="207"/>
      <c r="H234" s="207">
        <v>574</v>
      </c>
      <c r="I234" s="209">
        <v>570</v>
      </c>
      <c r="J234" s="210" t="s">
        <v>683</v>
      </c>
      <c r="K234" s="211">
        <f t="shared" si="76"/>
        <v>99</v>
      </c>
      <c r="L234" s="212">
        <f t="shared" si="77"/>
        <v>0.20842105263157895</v>
      </c>
      <c r="M234" s="207" t="s">
        <v>593</v>
      </c>
      <c r="N234" s="213">
        <v>43403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35">
        <v>120</v>
      </c>
      <c r="B235" s="236">
        <v>43397</v>
      </c>
      <c r="C235" s="236"/>
      <c r="D235" s="237" t="s">
        <v>385</v>
      </c>
      <c r="E235" s="238" t="s">
        <v>625</v>
      </c>
      <c r="F235" s="238">
        <v>707.5</v>
      </c>
      <c r="G235" s="238"/>
      <c r="H235" s="238">
        <v>872</v>
      </c>
      <c r="I235" s="240">
        <v>872</v>
      </c>
      <c r="J235" s="241" t="s">
        <v>683</v>
      </c>
      <c r="K235" s="211">
        <f t="shared" si="76"/>
        <v>164.5</v>
      </c>
      <c r="L235" s="242">
        <f t="shared" si="77"/>
        <v>0.23250883392226149</v>
      </c>
      <c r="M235" s="238" t="s">
        <v>593</v>
      </c>
      <c r="N235" s="243">
        <v>43482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35">
        <v>121</v>
      </c>
      <c r="B236" s="236">
        <v>43398</v>
      </c>
      <c r="C236" s="236"/>
      <c r="D236" s="237" t="s">
        <v>779</v>
      </c>
      <c r="E236" s="238" t="s">
        <v>625</v>
      </c>
      <c r="F236" s="238">
        <v>162</v>
      </c>
      <c r="G236" s="238"/>
      <c r="H236" s="238">
        <v>204</v>
      </c>
      <c r="I236" s="240">
        <v>209</v>
      </c>
      <c r="J236" s="241" t="s">
        <v>780</v>
      </c>
      <c r="K236" s="211">
        <f t="shared" si="76"/>
        <v>42</v>
      </c>
      <c r="L236" s="242">
        <f t="shared" si="77"/>
        <v>0.25925925925925924</v>
      </c>
      <c r="M236" s="238" t="s">
        <v>593</v>
      </c>
      <c r="N236" s="243">
        <v>43539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5">
        <v>122</v>
      </c>
      <c r="B237" s="236">
        <v>43399</v>
      </c>
      <c r="C237" s="236"/>
      <c r="D237" s="237" t="s">
        <v>483</v>
      </c>
      <c r="E237" s="238" t="s">
        <v>625</v>
      </c>
      <c r="F237" s="238">
        <v>240</v>
      </c>
      <c r="G237" s="238"/>
      <c r="H237" s="238">
        <v>297</v>
      </c>
      <c r="I237" s="240">
        <v>297</v>
      </c>
      <c r="J237" s="241" t="s">
        <v>683</v>
      </c>
      <c r="K237" s="247">
        <f t="shared" si="76"/>
        <v>57</v>
      </c>
      <c r="L237" s="242">
        <f t="shared" si="77"/>
        <v>0.23749999999999999</v>
      </c>
      <c r="M237" s="238" t="s">
        <v>593</v>
      </c>
      <c r="N237" s="243">
        <v>43417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4">
        <v>123</v>
      </c>
      <c r="B238" s="205">
        <v>43439</v>
      </c>
      <c r="C238" s="205"/>
      <c r="D238" s="206" t="s">
        <v>781</v>
      </c>
      <c r="E238" s="207" t="s">
        <v>625</v>
      </c>
      <c r="F238" s="207">
        <v>202.5</v>
      </c>
      <c r="G238" s="207"/>
      <c r="H238" s="207">
        <v>255</v>
      </c>
      <c r="I238" s="209">
        <v>252</v>
      </c>
      <c r="J238" s="210" t="s">
        <v>683</v>
      </c>
      <c r="K238" s="211">
        <f t="shared" si="76"/>
        <v>52.5</v>
      </c>
      <c r="L238" s="212">
        <f t="shared" si="77"/>
        <v>0.25925925925925924</v>
      </c>
      <c r="M238" s="207" t="s">
        <v>593</v>
      </c>
      <c r="N238" s="213">
        <v>43542</v>
      </c>
      <c r="O238" s="1"/>
      <c r="P238" s="1"/>
      <c r="Q238" s="1"/>
      <c r="R238" s="6" t="s">
        <v>782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5">
        <v>124</v>
      </c>
      <c r="B239" s="236">
        <v>43465</v>
      </c>
      <c r="C239" s="205"/>
      <c r="D239" s="237" t="s">
        <v>417</v>
      </c>
      <c r="E239" s="238" t="s">
        <v>625</v>
      </c>
      <c r="F239" s="238">
        <v>710</v>
      </c>
      <c r="G239" s="238"/>
      <c r="H239" s="238">
        <v>866</v>
      </c>
      <c r="I239" s="240">
        <v>866</v>
      </c>
      <c r="J239" s="241" t="s">
        <v>683</v>
      </c>
      <c r="K239" s="211">
        <f t="shared" si="76"/>
        <v>156</v>
      </c>
      <c r="L239" s="212">
        <f t="shared" si="77"/>
        <v>0.21971830985915494</v>
      </c>
      <c r="M239" s="207" t="s">
        <v>593</v>
      </c>
      <c r="N239" s="213">
        <v>43553</v>
      </c>
      <c r="O239" s="1"/>
      <c r="P239" s="1"/>
      <c r="Q239" s="1"/>
      <c r="R239" s="6" t="s">
        <v>782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5">
        <v>125</v>
      </c>
      <c r="B240" s="236">
        <v>43522</v>
      </c>
      <c r="C240" s="236"/>
      <c r="D240" s="237" t="s">
        <v>153</v>
      </c>
      <c r="E240" s="238" t="s">
        <v>625</v>
      </c>
      <c r="F240" s="238">
        <v>337.25</v>
      </c>
      <c r="G240" s="238"/>
      <c r="H240" s="238">
        <v>398.5</v>
      </c>
      <c r="I240" s="240">
        <v>411</v>
      </c>
      <c r="J240" s="210" t="s">
        <v>783</v>
      </c>
      <c r="K240" s="211">
        <f t="shared" si="76"/>
        <v>61.25</v>
      </c>
      <c r="L240" s="212">
        <f t="shared" si="77"/>
        <v>0.1816160118606375</v>
      </c>
      <c r="M240" s="207" t="s">
        <v>593</v>
      </c>
      <c r="N240" s="213">
        <v>43760</v>
      </c>
      <c r="O240" s="1"/>
      <c r="P240" s="1"/>
      <c r="Q240" s="1"/>
      <c r="R240" s="6" t="s">
        <v>782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48">
        <v>126</v>
      </c>
      <c r="B241" s="249">
        <v>43559</v>
      </c>
      <c r="C241" s="249"/>
      <c r="D241" s="250" t="s">
        <v>784</v>
      </c>
      <c r="E241" s="251" t="s">
        <v>625</v>
      </c>
      <c r="F241" s="251">
        <v>130</v>
      </c>
      <c r="G241" s="251"/>
      <c r="H241" s="251">
        <v>65</v>
      </c>
      <c r="I241" s="252">
        <v>158</v>
      </c>
      <c r="J241" s="220" t="s">
        <v>785</v>
      </c>
      <c r="K241" s="221">
        <f t="shared" si="76"/>
        <v>-65</v>
      </c>
      <c r="L241" s="222">
        <f t="shared" si="77"/>
        <v>-0.5</v>
      </c>
      <c r="M241" s="218" t="s">
        <v>606</v>
      </c>
      <c r="N241" s="215">
        <v>43726</v>
      </c>
      <c r="O241" s="1"/>
      <c r="P241" s="1"/>
      <c r="Q241" s="1"/>
      <c r="R241" s="6" t="s">
        <v>786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35">
        <v>127</v>
      </c>
      <c r="B242" s="236">
        <v>43017</v>
      </c>
      <c r="C242" s="236"/>
      <c r="D242" s="237" t="s">
        <v>186</v>
      </c>
      <c r="E242" s="238" t="s">
        <v>625</v>
      </c>
      <c r="F242" s="238">
        <v>141.5</v>
      </c>
      <c r="G242" s="238"/>
      <c r="H242" s="238">
        <v>183.5</v>
      </c>
      <c r="I242" s="240">
        <v>210</v>
      </c>
      <c r="J242" s="210" t="s">
        <v>780</v>
      </c>
      <c r="K242" s="211">
        <f t="shared" si="76"/>
        <v>42</v>
      </c>
      <c r="L242" s="212">
        <f t="shared" si="77"/>
        <v>0.29681978798586572</v>
      </c>
      <c r="M242" s="207" t="s">
        <v>593</v>
      </c>
      <c r="N242" s="213">
        <v>43042</v>
      </c>
      <c r="O242" s="1"/>
      <c r="P242" s="1"/>
      <c r="Q242" s="1"/>
      <c r="R242" s="6" t="s">
        <v>786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48">
        <v>128</v>
      </c>
      <c r="B243" s="249">
        <v>43074</v>
      </c>
      <c r="C243" s="249"/>
      <c r="D243" s="250" t="s">
        <v>787</v>
      </c>
      <c r="E243" s="251" t="s">
        <v>625</v>
      </c>
      <c r="F243" s="246">
        <v>172</v>
      </c>
      <c r="G243" s="251"/>
      <c r="H243" s="251">
        <v>155.25</v>
      </c>
      <c r="I243" s="252">
        <v>230</v>
      </c>
      <c r="J243" s="220" t="s">
        <v>788</v>
      </c>
      <c r="K243" s="221">
        <f t="shared" si="76"/>
        <v>-16.75</v>
      </c>
      <c r="L243" s="222">
        <f t="shared" si="77"/>
        <v>-9.7383720930232565E-2</v>
      </c>
      <c r="M243" s="218" t="s">
        <v>606</v>
      </c>
      <c r="N243" s="215">
        <v>43787</v>
      </c>
      <c r="O243" s="1"/>
      <c r="P243" s="1"/>
      <c r="Q243" s="1"/>
      <c r="R243" s="6" t="s">
        <v>786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5">
        <v>129</v>
      </c>
      <c r="B244" s="236">
        <v>43398</v>
      </c>
      <c r="C244" s="236"/>
      <c r="D244" s="237" t="s">
        <v>108</v>
      </c>
      <c r="E244" s="238" t="s">
        <v>625</v>
      </c>
      <c r="F244" s="238">
        <v>698.5</v>
      </c>
      <c r="G244" s="238"/>
      <c r="H244" s="238">
        <v>890</v>
      </c>
      <c r="I244" s="240">
        <v>890</v>
      </c>
      <c r="J244" s="210" t="s">
        <v>789</v>
      </c>
      <c r="K244" s="211">
        <f t="shared" si="76"/>
        <v>191.5</v>
      </c>
      <c r="L244" s="212">
        <f t="shared" si="77"/>
        <v>0.27415891195418757</v>
      </c>
      <c r="M244" s="207" t="s">
        <v>593</v>
      </c>
      <c r="N244" s="213">
        <v>44328</v>
      </c>
      <c r="O244" s="1"/>
      <c r="P244" s="1"/>
      <c r="Q244" s="1"/>
      <c r="R244" s="6" t="s">
        <v>782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5">
        <v>130</v>
      </c>
      <c r="B245" s="236">
        <v>42877</v>
      </c>
      <c r="C245" s="236"/>
      <c r="D245" s="237" t="s">
        <v>377</v>
      </c>
      <c r="E245" s="238" t="s">
        <v>625</v>
      </c>
      <c r="F245" s="238">
        <v>127.6</v>
      </c>
      <c r="G245" s="238"/>
      <c r="H245" s="238">
        <v>138</v>
      </c>
      <c r="I245" s="240">
        <v>190</v>
      </c>
      <c r="J245" s="210" t="s">
        <v>790</v>
      </c>
      <c r="K245" s="211">
        <f t="shared" si="76"/>
        <v>10.400000000000006</v>
      </c>
      <c r="L245" s="212">
        <f t="shared" si="77"/>
        <v>8.1504702194357417E-2</v>
      </c>
      <c r="M245" s="207" t="s">
        <v>593</v>
      </c>
      <c r="N245" s="213">
        <v>43774</v>
      </c>
      <c r="O245" s="1"/>
      <c r="P245" s="1"/>
      <c r="Q245" s="1"/>
      <c r="R245" s="6" t="s">
        <v>786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5">
        <v>131</v>
      </c>
      <c r="B246" s="236">
        <v>43158</v>
      </c>
      <c r="C246" s="236"/>
      <c r="D246" s="237" t="s">
        <v>791</v>
      </c>
      <c r="E246" s="238" t="s">
        <v>625</v>
      </c>
      <c r="F246" s="238">
        <v>317</v>
      </c>
      <c r="G246" s="238"/>
      <c r="H246" s="238">
        <v>382.5</v>
      </c>
      <c r="I246" s="240">
        <v>398</v>
      </c>
      <c r="J246" s="210" t="s">
        <v>792</v>
      </c>
      <c r="K246" s="211">
        <f t="shared" si="76"/>
        <v>65.5</v>
      </c>
      <c r="L246" s="212">
        <f t="shared" si="77"/>
        <v>0.20662460567823343</v>
      </c>
      <c r="M246" s="207" t="s">
        <v>593</v>
      </c>
      <c r="N246" s="213">
        <v>44238</v>
      </c>
      <c r="O246" s="1"/>
      <c r="P246" s="1"/>
      <c r="Q246" s="1"/>
      <c r="R246" s="6" t="s">
        <v>786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48">
        <v>132</v>
      </c>
      <c r="B247" s="249">
        <v>43164</v>
      </c>
      <c r="C247" s="249"/>
      <c r="D247" s="250" t="s">
        <v>145</v>
      </c>
      <c r="E247" s="251" t="s">
        <v>625</v>
      </c>
      <c r="F247" s="246">
        <f>510-14.4</f>
        <v>495.6</v>
      </c>
      <c r="G247" s="251"/>
      <c r="H247" s="251">
        <v>350</v>
      </c>
      <c r="I247" s="252">
        <v>672</v>
      </c>
      <c r="J247" s="220" t="s">
        <v>793</v>
      </c>
      <c r="K247" s="221">
        <f t="shared" si="76"/>
        <v>-145.60000000000002</v>
      </c>
      <c r="L247" s="222">
        <f t="shared" si="77"/>
        <v>-0.29378531073446329</v>
      </c>
      <c r="M247" s="218" t="s">
        <v>606</v>
      </c>
      <c r="N247" s="215">
        <v>43887</v>
      </c>
      <c r="O247" s="1"/>
      <c r="P247" s="1"/>
      <c r="Q247" s="1"/>
      <c r="R247" s="6" t="s">
        <v>782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48">
        <v>133</v>
      </c>
      <c r="B248" s="249">
        <v>43237</v>
      </c>
      <c r="C248" s="249"/>
      <c r="D248" s="250" t="s">
        <v>475</v>
      </c>
      <c r="E248" s="251" t="s">
        <v>625</v>
      </c>
      <c r="F248" s="246">
        <v>230.3</v>
      </c>
      <c r="G248" s="251"/>
      <c r="H248" s="251">
        <v>102.5</v>
      </c>
      <c r="I248" s="252">
        <v>348</v>
      </c>
      <c r="J248" s="220" t="s">
        <v>794</v>
      </c>
      <c r="K248" s="221">
        <f t="shared" si="76"/>
        <v>-127.80000000000001</v>
      </c>
      <c r="L248" s="222">
        <f t="shared" si="77"/>
        <v>-0.55492835432045162</v>
      </c>
      <c r="M248" s="218" t="s">
        <v>606</v>
      </c>
      <c r="N248" s="215">
        <v>43896</v>
      </c>
      <c r="O248" s="1"/>
      <c r="P248" s="1"/>
      <c r="Q248" s="1"/>
      <c r="R248" s="6" t="s">
        <v>782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5">
        <v>134</v>
      </c>
      <c r="B249" s="236">
        <v>43258</v>
      </c>
      <c r="C249" s="236"/>
      <c r="D249" s="237" t="s">
        <v>440</v>
      </c>
      <c r="E249" s="238" t="s">
        <v>625</v>
      </c>
      <c r="F249" s="238">
        <f>342.5-5.1</f>
        <v>337.4</v>
      </c>
      <c r="G249" s="238"/>
      <c r="H249" s="238">
        <v>412.5</v>
      </c>
      <c r="I249" s="240">
        <v>439</v>
      </c>
      <c r="J249" s="210" t="s">
        <v>795</v>
      </c>
      <c r="K249" s="211">
        <f t="shared" si="76"/>
        <v>75.100000000000023</v>
      </c>
      <c r="L249" s="212">
        <f t="shared" si="77"/>
        <v>0.22258446947243635</v>
      </c>
      <c r="M249" s="207" t="s">
        <v>593</v>
      </c>
      <c r="N249" s="213">
        <v>44230</v>
      </c>
      <c r="O249" s="1"/>
      <c r="P249" s="1"/>
      <c r="Q249" s="1"/>
      <c r="R249" s="6" t="s">
        <v>786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9">
        <v>135</v>
      </c>
      <c r="B250" s="228">
        <v>43285</v>
      </c>
      <c r="C250" s="228"/>
      <c r="D250" s="229" t="s">
        <v>55</v>
      </c>
      <c r="E250" s="230" t="s">
        <v>625</v>
      </c>
      <c r="F250" s="230">
        <f>127.5-5.53</f>
        <v>121.97</v>
      </c>
      <c r="G250" s="231"/>
      <c r="H250" s="231">
        <v>122.5</v>
      </c>
      <c r="I250" s="231">
        <v>170</v>
      </c>
      <c r="J250" s="232" t="s">
        <v>828</v>
      </c>
      <c r="K250" s="233">
        <f t="shared" si="76"/>
        <v>0.53000000000000114</v>
      </c>
      <c r="L250" s="234">
        <f t="shared" si="77"/>
        <v>4.3453308190538747E-3</v>
      </c>
      <c r="M250" s="230" t="s">
        <v>716</v>
      </c>
      <c r="N250" s="228">
        <v>44431</v>
      </c>
      <c r="O250" s="1"/>
      <c r="P250" s="1"/>
      <c r="Q250" s="1"/>
      <c r="R250" s="6" t="s">
        <v>782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48">
        <v>136</v>
      </c>
      <c r="B251" s="249">
        <v>43294</v>
      </c>
      <c r="C251" s="249"/>
      <c r="D251" s="250" t="s">
        <v>366</v>
      </c>
      <c r="E251" s="251" t="s">
        <v>625</v>
      </c>
      <c r="F251" s="246">
        <v>46.5</v>
      </c>
      <c r="G251" s="251"/>
      <c r="H251" s="251">
        <v>17</v>
      </c>
      <c r="I251" s="252">
        <v>59</v>
      </c>
      <c r="J251" s="220" t="s">
        <v>796</v>
      </c>
      <c r="K251" s="221">
        <f t="shared" ref="K251:K259" si="78">H251-F251</f>
        <v>-29.5</v>
      </c>
      <c r="L251" s="222">
        <f t="shared" ref="L251:L259" si="79">K251/F251</f>
        <v>-0.63440860215053763</v>
      </c>
      <c r="M251" s="218" t="s">
        <v>606</v>
      </c>
      <c r="N251" s="215">
        <v>43887</v>
      </c>
      <c r="O251" s="1"/>
      <c r="P251" s="1"/>
      <c r="Q251" s="1"/>
      <c r="R251" s="6" t="s">
        <v>782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5">
        <v>137</v>
      </c>
      <c r="B252" s="236">
        <v>43396</v>
      </c>
      <c r="C252" s="236"/>
      <c r="D252" s="237" t="s">
        <v>419</v>
      </c>
      <c r="E252" s="238" t="s">
        <v>625</v>
      </c>
      <c r="F252" s="238">
        <v>156.5</v>
      </c>
      <c r="G252" s="238"/>
      <c r="H252" s="238">
        <v>207.5</v>
      </c>
      <c r="I252" s="240">
        <v>191</v>
      </c>
      <c r="J252" s="210" t="s">
        <v>683</v>
      </c>
      <c r="K252" s="211">
        <f t="shared" si="78"/>
        <v>51</v>
      </c>
      <c r="L252" s="212">
        <f t="shared" si="79"/>
        <v>0.32587859424920129</v>
      </c>
      <c r="M252" s="207" t="s">
        <v>593</v>
      </c>
      <c r="N252" s="213">
        <v>44369</v>
      </c>
      <c r="O252" s="1"/>
      <c r="P252" s="1"/>
      <c r="Q252" s="1"/>
      <c r="R252" s="6" t="s">
        <v>782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5">
        <v>138</v>
      </c>
      <c r="B253" s="236">
        <v>43439</v>
      </c>
      <c r="C253" s="236"/>
      <c r="D253" s="237" t="s">
        <v>328</v>
      </c>
      <c r="E253" s="238" t="s">
        <v>625</v>
      </c>
      <c r="F253" s="238">
        <v>259.5</v>
      </c>
      <c r="G253" s="238"/>
      <c r="H253" s="238">
        <v>320</v>
      </c>
      <c r="I253" s="240">
        <v>320</v>
      </c>
      <c r="J253" s="210" t="s">
        <v>683</v>
      </c>
      <c r="K253" s="211">
        <f t="shared" si="78"/>
        <v>60.5</v>
      </c>
      <c r="L253" s="212">
        <f t="shared" si="79"/>
        <v>0.23314065510597304</v>
      </c>
      <c r="M253" s="207" t="s">
        <v>593</v>
      </c>
      <c r="N253" s="213">
        <v>44323</v>
      </c>
      <c r="O253" s="1"/>
      <c r="P253" s="1"/>
      <c r="Q253" s="1"/>
      <c r="R253" s="6" t="s">
        <v>782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48">
        <v>139</v>
      </c>
      <c r="B254" s="249">
        <v>43439</v>
      </c>
      <c r="C254" s="249"/>
      <c r="D254" s="250" t="s">
        <v>797</v>
      </c>
      <c r="E254" s="251" t="s">
        <v>625</v>
      </c>
      <c r="F254" s="251">
        <v>715</v>
      </c>
      <c r="G254" s="251"/>
      <c r="H254" s="251">
        <v>445</v>
      </c>
      <c r="I254" s="252">
        <v>840</v>
      </c>
      <c r="J254" s="220" t="s">
        <v>798</v>
      </c>
      <c r="K254" s="221">
        <f t="shared" si="78"/>
        <v>-270</v>
      </c>
      <c r="L254" s="222">
        <f t="shared" si="79"/>
        <v>-0.3776223776223776</v>
      </c>
      <c r="M254" s="218" t="s">
        <v>606</v>
      </c>
      <c r="N254" s="215">
        <v>43800</v>
      </c>
      <c r="O254" s="1"/>
      <c r="P254" s="1"/>
      <c r="Q254" s="1"/>
      <c r="R254" s="6" t="s">
        <v>782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35">
        <v>140</v>
      </c>
      <c r="B255" s="236">
        <v>43469</v>
      </c>
      <c r="C255" s="236"/>
      <c r="D255" s="237" t="s">
        <v>158</v>
      </c>
      <c r="E255" s="238" t="s">
        <v>625</v>
      </c>
      <c r="F255" s="238">
        <v>875</v>
      </c>
      <c r="G255" s="238"/>
      <c r="H255" s="238">
        <v>1165</v>
      </c>
      <c r="I255" s="240">
        <v>1185</v>
      </c>
      <c r="J255" s="210" t="s">
        <v>799</v>
      </c>
      <c r="K255" s="211">
        <f t="shared" si="78"/>
        <v>290</v>
      </c>
      <c r="L255" s="212">
        <f t="shared" si="79"/>
        <v>0.33142857142857141</v>
      </c>
      <c r="M255" s="207" t="s">
        <v>593</v>
      </c>
      <c r="N255" s="213">
        <v>43847</v>
      </c>
      <c r="O255" s="1"/>
      <c r="P255" s="1"/>
      <c r="Q255" s="1"/>
      <c r="R255" s="6" t="s">
        <v>782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35">
        <v>141</v>
      </c>
      <c r="B256" s="236">
        <v>43559</v>
      </c>
      <c r="C256" s="236"/>
      <c r="D256" s="237" t="s">
        <v>344</v>
      </c>
      <c r="E256" s="238" t="s">
        <v>625</v>
      </c>
      <c r="F256" s="238">
        <f>387-14.63</f>
        <v>372.37</v>
      </c>
      <c r="G256" s="238"/>
      <c r="H256" s="238">
        <v>490</v>
      </c>
      <c r="I256" s="240">
        <v>490</v>
      </c>
      <c r="J256" s="210" t="s">
        <v>683</v>
      </c>
      <c r="K256" s="211">
        <f t="shared" si="78"/>
        <v>117.63</v>
      </c>
      <c r="L256" s="212">
        <f t="shared" si="79"/>
        <v>0.31589548030185027</v>
      </c>
      <c r="M256" s="207" t="s">
        <v>593</v>
      </c>
      <c r="N256" s="213">
        <v>43850</v>
      </c>
      <c r="O256" s="1"/>
      <c r="P256" s="1"/>
      <c r="Q256" s="1"/>
      <c r="R256" s="6" t="s">
        <v>782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48">
        <v>142</v>
      </c>
      <c r="B257" s="249">
        <v>43578</v>
      </c>
      <c r="C257" s="249"/>
      <c r="D257" s="250" t="s">
        <v>800</v>
      </c>
      <c r="E257" s="251" t="s">
        <v>595</v>
      </c>
      <c r="F257" s="251">
        <v>220</v>
      </c>
      <c r="G257" s="251"/>
      <c r="H257" s="251">
        <v>127.5</v>
      </c>
      <c r="I257" s="252">
        <v>284</v>
      </c>
      <c r="J257" s="220" t="s">
        <v>801</v>
      </c>
      <c r="K257" s="221">
        <f t="shared" si="78"/>
        <v>-92.5</v>
      </c>
      <c r="L257" s="222">
        <f t="shared" si="79"/>
        <v>-0.42045454545454547</v>
      </c>
      <c r="M257" s="218" t="s">
        <v>606</v>
      </c>
      <c r="N257" s="215">
        <v>43896</v>
      </c>
      <c r="O257" s="1"/>
      <c r="P257" s="1"/>
      <c r="Q257" s="1"/>
      <c r="R257" s="6" t="s">
        <v>782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35">
        <v>143</v>
      </c>
      <c r="B258" s="236">
        <v>43622</v>
      </c>
      <c r="C258" s="236"/>
      <c r="D258" s="237" t="s">
        <v>484</v>
      </c>
      <c r="E258" s="238" t="s">
        <v>595</v>
      </c>
      <c r="F258" s="238">
        <v>332.8</v>
      </c>
      <c r="G258" s="238"/>
      <c r="H258" s="238">
        <v>405</v>
      </c>
      <c r="I258" s="240">
        <v>419</v>
      </c>
      <c r="J258" s="210" t="s">
        <v>802</v>
      </c>
      <c r="K258" s="211">
        <f t="shared" si="78"/>
        <v>72.199999999999989</v>
      </c>
      <c r="L258" s="212">
        <f t="shared" si="79"/>
        <v>0.21694711538461534</v>
      </c>
      <c r="M258" s="207" t="s">
        <v>593</v>
      </c>
      <c r="N258" s="213">
        <v>43860</v>
      </c>
      <c r="O258" s="1"/>
      <c r="P258" s="1"/>
      <c r="Q258" s="1"/>
      <c r="R258" s="6" t="s">
        <v>786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9">
        <v>144</v>
      </c>
      <c r="B259" s="228">
        <v>43641</v>
      </c>
      <c r="C259" s="228"/>
      <c r="D259" s="229" t="s">
        <v>151</v>
      </c>
      <c r="E259" s="230" t="s">
        <v>625</v>
      </c>
      <c r="F259" s="230">
        <v>386</v>
      </c>
      <c r="G259" s="231"/>
      <c r="H259" s="231">
        <v>395</v>
      </c>
      <c r="I259" s="231">
        <v>452</v>
      </c>
      <c r="J259" s="232" t="s">
        <v>803</v>
      </c>
      <c r="K259" s="233">
        <f t="shared" si="78"/>
        <v>9</v>
      </c>
      <c r="L259" s="234">
        <f t="shared" si="79"/>
        <v>2.3316062176165803E-2</v>
      </c>
      <c r="M259" s="230" t="s">
        <v>716</v>
      </c>
      <c r="N259" s="228">
        <v>43868</v>
      </c>
      <c r="O259" s="1"/>
      <c r="P259" s="1"/>
      <c r="Q259" s="1"/>
      <c r="R259" s="6" t="s">
        <v>786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9">
        <v>145</v>
      </c>
      <c r="B260" s="228">
        <v>43707</v>
      </c>
      <c r="C260" s="228"/>
      <c r="D260" s="229" t="s">
        <v>131</v>
      </c>
      <c r="E260" s="230" t="s">
        <v>625</v>
      </c>
      <c r="F260" s="230">
        <v>137.5</v>
      </c>
      <c r="G260" s="231"/>
      <c r="H260" s="231">
        <v>138.5</v>
      </c>
      <c r="I260" s="231">
        <v>190</v>
      </c>
      <c r="J260" s="232" t="s">
        <v>827</v>
      </c>
      <c r="K260" s="233">
        <f t="shared" ref="K260" si="80">H260-F260</f>
        <v>1</v>
      </c>
      <c r="L260" s="234">
        <f t="shared" ref="L260" si="81">K260/F260</f>
        <v>7.2727272727272727E-3</v>
      </c>
      <c r="M260" s="230" t="s">
        <v>716</v>
      </c>
      <c r="N260" s="228">
        <v>44432</v>
      </c>
      <c r="O260" s="1"/>
      <c r="P260" s="1"/>
      <c r="Q260" s="1"/>
      <c r="R260" s="6" t="s">
        <v>782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35">
        <v>146</v>
      </c>
      <c r="B261" s="236">
        <v>43731</v>
      </c>
      <c r="C261" s="236"/>
      <c r="D261" s="237" t="s">
        <v>431</v>
      </c>
      <c r="E261" s="238" t="s">
        <v>625</v>
      </c>
      <c r="F261" s="238">
        <v>235</v>
      </c>
      <c r="G261" s="238"/>
      <c r="H261" s="238">
        <v>295</v>
      </c>
      <c r="I261" s="240">
        <v>296</v>
      </c>
      <c r="J261" s="210" t="s">
        <v>804</v>
      </c>
      <c r="K261" s="211">
        <f t="shared" ref="K261:K266" si="82">H261-F261</f>
        <v>60</v>
      </c>
      <c r="L261" s="212">
        <f t="shared" ref="L261:L266" si="83">K261/F261</f>
        <v>0.25531914893617019</v>
      </c>
      <c r="M261" s="207" t="s">
        <v>593</v>
      </c>
      <c r="N261" s="213">
        <v>43844</v>
      </c>
      <c r="O261" s="1"/>
      <c r="P261" s="1"/>
      <c r="Q261" s="1"/>
      <c r="R261" s="6" t="s">
        <v>786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5">
        <v>147</v>
      </c>
      <c r="B262" s="236">
        <v>43752</v>
      </c>
      <c r="C262" s="236"/>
      <c r="D262" s="237" t="s">
        <v>805</v>
      </c>
      <c r="E262" s="238" t="s">
        <v>625</v>
      </c>
      <c r="F262" s="238">
        <v>277.5</v>
      </c>
      <c r="G262" s="238"/>
      <c r="H262" s="238">
        <v>333</v>
      </c>
      <c r="I262" s="240">
        <v>333</v>
      </c>
      <c r="J262" s="210" t="s">
        <v>806</v>
      </c>
      <c r="K262" s="211">
        <f t="shared" si="82"/>
        <v>55.5</v>
      </c>
      <c r="L262" s="212">
        <f t="shared" si="83"/>
        <v>0.2</v>
      </c>
      <c r="M262" s="207" t="s">
        <v>593</v>
      </c>
      <c r="N262" s="213">
        <v>43846</v>
      </c>
      <c r="O262" s="1"/>
      <c r="P262" s="1"/>
      <c r="Q262" s="1"/>
      <c r="R262" s="6" t="s">
        <v>782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35">
        <v>148</v>
      </c>
      <c r="B263" s="236">
        <v>43752</v>
      </c>
      <c r="C263" s="236"/>
      <c r="D263" s="237" t="s">
        <v>807</v>
      </c>
      <c r="E263" s="238" t="s">
        <v>625</v>
      </c>
      <c r="F263" s="238">
        <v>930</v>
      </c>
      <c r="G263" s="238"/>
      <c r="H263" s="238">
        <v>1165</v>
      </c>
      <c r="I263" s="240">
        <v>1200</v>
      </c>
      <c r="J263" s="210" t="s">
        <v>808</v>
      </c>
      <c r="K263" s="211">
        <f t="shared" si="82"/>
        <v>235</v>
      </c>
      <c r="L263" s="212">
        <f t="shared" si="83"/>
        <v>0.25268817204301075</v>
      </c>
      <c r="M263" s="207" t="s">
        <v>593</v>
      </c>
      <c r="N263" s="213">
        <v>43847</v>
      </c>
      <c r="O263" s="1"/>
      <c r="P263" s="1"/>
      <c r="Q263" s="1"/>
      <c r="R263" s="6" t="s">
        <v>786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35">
        <v>149</v>
      </c>
      <c r="B264" s="236">
        <v>43753</v>
      </c>
      <c r="C264" s="236"/>
      <c r="D264" s="237" t="s">
        <v>809</v>
      </c>
      <c r="E264" s="238" t="s">
        <v>625</v>
      </c>
      <c r="F264" s="208">
        <v>111</v>
      </c>
      <c r="G264" s="238"/>
      <c r="H264" s="238">
        <v>141</v>
      </c>
      <c r="I264" s="240">
        <v>141</v>
      </c>
      <c r="J264" s="210" t="s">
        <v>609</v>
      </c>
      <c r="K264" s="211">
        <f t="shared" si="82"/>
        <v>30</v>
      </c>
      <c r="L264" s="212">
        <f t="shared" si="83"/>
        <v>0.27027027027027029</v>
      </c>
      <c r="M264" s="207" t="s">
        <v>593</v>
      </c>
      <c r="N264" s="213">
        <v>44328</v>
      </c>
      <c r="O264" s="1"/>
      <c r="P264" s="1"/>
      <c r="Q264" s="1"/>
      <c r="R264" s="6" t="s">
        <v>786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35">
        <v>150</v>
      </c>
      <c r="B265" s="236">
        <v>43753</v>
      </c>
      <c r="C265" s="236"/>
      <c r="D265" s="237" t="s">
        <v>810</v>
      </c>
      <c r="E265" s="238" t="s">
        <v>625</v>
      </c>
      <c r="F265" s="208">
        <v>296</v>
      </c>
      <c r="G265" s="238"/>
      <c r="H265" s="238">
        <v>370</v>
      </c>
      <c r="I265" s="240">
        <v>370</v>
      </c>
      <c r="J265" s="210" t="s">
        <v>683</v>
      </c>
      <c r="K265" s="211">
        <f t="shared" si="82"/>
        <v>74</v>
      </c>
      <c r="L265" s="212">
        <f t="shared" si="83"/>
        <v>0.25</v>
      </c>
      <c r="M265" s="207" t="s">
        <v>593</v>
      </c>
      <c r="N265" s="213">
        <v>43853</v>
      </c>
      <c r="O265" s="1"/>
      <c r="P265" s="1"/>
      <c r="Q265" s="1"/>
      <c r="R265" s="6" t="s">
        <v>786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5">
        <v>151</v>
      </c>
      <c r="B266" s="236">
        <v>43754</v>
      </c>
      <c r="C266" s="236"/>
      <c r="D266" s="237" t="s">
        <v>811</v>
      </c>
      <c r="E266" s="238" t="s">
        <v>625</v>
      </c>
      <c r="F266" s="208">
        <v>300</v>
      </c>
      <c r="G266" s="238"/>
      <c r="H266" s="238">
        <v>382.5</v>
      </c>
      <c r="I266" s="240">
        <v>344</v>
      </c>
      <c r="J266" s="210" t="s">
        <v>812</v>
      </c>
      <c r="K266" s="211">
        <f t="shared" si="82"/>
        <v>82.5</v>
      </c>
      <c r="L266" s="212">
        <f t="shared" si="83"/>
        <v>0.27500000000000002</v>
      </c>
      <c r="M266" s="207" t="s">
        <v>593</v>
      </c>
      <c r="N266" s="213">
        <v>44238</v>
      </c>
      <c r="O266" s="1"/>
      <c r="P266" s="1"/>
      <c r="Q266" s="1"/>
      <c r="R266" s="6" t="s">
        <v>786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54">
        <v>152</v>
      </c>
      <c r="B267" s="255">
        <v>43832</v>
      </c>
      <c r="C267" s="255"/>
      <c r="D267" s="256" t="s">
        <v>813</v>
      </c>
      <c r="E267" s="56" t="s">
        <v>625</v>
      </c>
      <c r="F267" s="257" t="s">
        <v>814</v>
      </c>
      <c r="G267" s="56"/>
      <c r="H267" s="56"/>
      <c r="I267" s="258">
        <v>590</v>
      </c>
      <c r="J267" s="253" t="s">
        <v>596</v>
      </c>
      <c r="K267" s="253"/>
      <c r="L267" s="259"/>
      <c r="M267" s="260" t="s">
        <v>596</v>
      </c>
      <c r="N267" s="261"/>
      <c r="O267" s="1"/>
      <c r="P267" s="1"/>
      <c r="Q267" s="1"/>
      <c r="R267" s="6" t="s">
        <v>786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5">
        <v>153</v>
      </c>
      <c r="B268" s="236">
        <v>43966</v>
      </c>
      <c r="C268" s="236"/>
      <c r="D268" s="237" t="s">
        <v>71</v>
      </c>
      <c r="E268" s="238" t="s">
        <v>625</v>
      </c>
      <c r="F268" s="208">
        <v>67.5</v>
      </c>
      <c r="G268" s="238"/>
      <c r="H268" s="238">
        <v>86</v>
      </c>
      <c r="I268" s="240">
        <v>86</v>
      </c>
      <c r="J268" s="210" t="s">
        <v>815</v>
      </c>
      <c r="K268" s="211">
        <f t="shared" ref="K268:K275" si="84">H268-F268</f>
        <v>18.5</v>
      </c>
      <c r="L268" s="212">
        <f t="shared" ref="L268:L275" si="85">K268/F268</f>
        <v>0.27407407407407408</v>
      </c>
      <c r="M268" s="207" t="s">
        <v>593</v>
      </c>
      <c r="N268" s="213">
        <v>44008</v>
      </c>
      <c r="O268" s="1"/>
      <c r="P268" s="1"/>
      <c r="Q268" s="1"/>
      <c r="R268" s="6" t="s">
        <v>786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5">
        <v>154</v>
      </c>
      <c r="B269" s="236">
        <v>44035</v>
      </c>
      <c r="C269" s="236"/>
      <c r="D269" s="237" t="s">
        <v>483</v>
      </c>
      <c r="E269" s="238" t="s">
        <v>625</v>
      </c>
      <c r="F269" s="208">
        <v>231</v>
      </c>
      <c r="G269" s="238"/>
      <c r="H269" s="238">
        <v>281</v>
      </c>
      <c r="I269" s="240">
        <v>281</v>
      </c>
      <c r="J269" s="210" t="s">
        <v>683</v>
      </c>
      <c r="K269" s="211">
        <f t="shared" si="84"/>
        <v>50</v>
      </c>
      <c r="L269" s="212">
        <f t="shared" si="85"/>
        <v>0.21645021645021645</v>
      </c>
      <c r="M269" s="207" t="s">
        <v>593</v>
      </c>
      <c r="N269" s="213">
        <v>44358</v>
      </c>
      <c r="O269" s="1"/>
      <c r="P269" s="1"/>
      <c r="Q269" s="1"/>
      <c r="R269" s="6" t="s">
        <v>786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5">
        <v>155</v>
      </c>
      <c r="B270" s="236">
        <v>44092</v>
      </c>
      <c r="C270" s="236"/>
      <c r="D270" s="237" t="s">
        <v>408</v>
      </c>
      <c r="E270" s="238" t="s">
        <v>625</v>
      </c>
      <c r="F270" s="238">
        <v>206</v>
      </c>
      <c r="G270" s="238"/>
      <c r="H270" s="238">
        <v>248</v>
      </c>
      <c r="I270" s="240">
        <v>248</v>
      </c>
      <c r="J270" s="210" t="s">
        <v>683</v>
      </c>
      <c r="K270" s="211">
        <f t="shared" si="84"/>
        <v>42</v>
      </c>
      <c r="L270" s="212">
        <f t="shared" si="85"/>
        <v>0.20388349514563106</v>
      </c>
      <c r="M270" s="207" t="s">
        <v>593</v>
      </c>
      <c r="N270" s="213">
        <v>44214</v>
      </c>
      <c r="O270" s="1"/>
      <c r="P270" s="1"/>
      <c r="Q270" s="1"/>
      <c r="R270" s="6" t="s">
        <v>786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5">
        <v>156</v>
      </c>
      <c r="B271" s="236">
        <v>44140</v>
      </c>
      <c r="C271" s="236"/>
      <c r="D271" s="237" t="s">
        <v>408</v>
      </c>
      <c r="E271" s="238" t="s">
        <v>625</v>
      </c>
      <c r="F271" s="238">
        <v>182.5</v>
      </c>
      <c r="G271" s="238"/>
      <c r="H271" s="238">
        <v>248</v>
      </c>
      <c r="I271" s="240">
        <v>248</v>
      </c>
      <c r="J271" s="210" t="s">
        <v>683</v>
      </c>
      <c r="K271" s="211">
        <f t="shared" si="84"/>
        <v>65.5</v>
      </c>
      <c r="L271" s="212">
        <f t="shared" si="85"/>
        <v>0.35890410958904112</v>
      </c>
      <c r="M271" s="207" t="s">
        <v>593</v>
      </c>
      <c r="N271" s="213">
        <v>44214</v>
      </c>
      <c r="O271" s="1"/>
      <c r="P271" s="1"/>
      <c r="Q271" s="1"/>
      <c r="R271" s="6" t="s">
        <v>786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35">
        <v>157</v>
      </c>
      <c r="B272" s="236">
        <v>44140</v>
      </c>
      <c r="C272" s="236"/>
      <c r="D272" s="237" t="s">
        <v>328</v>
      </c>
      <c r="E272" s="238" t="s">
        <v>625</v>
      </c>
      <c r="F272" s="238">
        <v>247.5</v>
      </c>
      <c r="G272" s="238"/>
      <c r="H272" s="238">
        <v>320</v>
      </c>
      <c r="I272" s="240">
        <v>320</v>
      </c>
      <c r="J272" s="210" t="s">
        <v>683</v>
      </c>
      <c r="K272" s="211">
        <f t="shared" si="84"/>
        <v>72.5</v>
      </c>
      <c r="L272" s="212">
        <f t="shared" si="85"/>
        <v>0.29292929292929293</v>
      </c>
      <c r="M272" s="207" t="s">
        <v>593</v>
      </c>
      <c r="N272" s="213">
        <v>44323</v>
      </c>
      <c r="O272" s="1"/>
      <c r="P272" s="1"/>
      <c r="Q272" s="1"/>
      <c r="R272" s="6" t="s">
        <v>786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5">
        <v>158</v>
      </c>
      <c r="B273" s="236">
        <v>44140</v>
      </c>
      <c r="C273" s="236"/>
      <c r="D273" s="237" t="s">
        <v>272</v>
      </c>
      <c r="E273" s="238" t="s">
        <v>625</v>
      </c>
      <c r="F273" s="208">
        <v>925</v>
      </c>
      <c r="G273" s="238"/>
      <c r="H273" s="238">
        <v>1095</v>
      </c>
      <c r="I273" s="240">
        <v>1093</v>
      </c>
      <c r="J273" s="210" t="s">
        <v>816</v>
      </c>
      <c r="K273" s="211">
        <f t="shared" si="84"/>
        <v>170</v>
      </c>
      <c r="L273" s="212">
        <f t="shared" si="85"/>
        <v>0.18378378378378379</v>
      </c>
      <c r="M273" s="207" t="s">
        <v>593</v>
      </c>
      <c r="N273" s="213">
        <v>44201</v>
      </c>
      <c r="O273" s="1"/>
      <c r="P273" s="1"/>
      <c r="Q273" s="1"/>
      <c r="R273" s="6" t="s">
        <v>786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35">
        <v>159</v>
      </c>
      <c r="B274" s="236">
        <v>44140</v>
      </c>
      <c r="C274" s="236"/>
      <c r="D274" s="237" t="s">
        <v>344</v>
      </c>
      <c r="E274" s="238" t="s">
        <v>625</v>
      </c>
      <c r="F274" s="208">
        <v>332.5</v>
      </c>
      <c r="G274" s="238"/>
      <c r="H274" s="238">
        <v>393</v>
      </c>
      <c r="I274" s="240">
        <v>406</v>
      </c>
      <c r="J274" s="210" t="s">
        <v>817</v>
      </c>
      <c r="K274" s="211">
        <f t="shared" si="84"/>
        <v>60.5</v>
      </c>
      <c r="L274" s="212">
        <f t="shared" si="85"/>
        <v>0.18195488721804512</v>
      </c>
      <c r="M274" s="207" t="s">
        <v>593</v>
      </c>
      <c r="N274" s="213">
        <v>44256</v>
      </c>
      <c r="O274" s="1"/>
      <c r="P274" s="1"/>
      <c r="Q274" s="1"/>
      <c r="R274" s="6" t="s">
        <v>786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35">
        <v>160</v>
      </c>
      <c r="B275" s="236">
        <v>44141</v>
      </c>
      <c r="C275" s="236"/>
      <c r="D275" s="237" t="s">
        <v>483</v>
      </c>
      <c r="E275" s="238" t="s">
        <v>625</v>
      </c>
      <c r="F275" s="208">
        <v>231</v>
      </c>
      <c r="G275" s="238"/>
      <c r="H275" s="238">
        <v>281</v>
      </c>
      <c r="I275" s="240">
        <v>281</v>
      </c>
      <c r="J275" s="210" t="s">
        <v>683</v>
      </c>
      <c r="K275" s="211">
        <f t="shared" si="84"/>
        <v>50</v>
      </c>
      <c r="L275" s="212">
        <f t="shared" si="85"/>
        <v>0.21645021645021645</v>
      </c>
      <c r="M275" s="207" t="s">
        <v>593</v>
      </c>
      <c r="N275" s="213">
        <v>44358</v>
      </c>
      <c r="O275" s="1"/>
      <c r="P275" s="1"/>
      <c r="Q275" s="1"/>
      <c r="R275" s="6" t="s">
        <v>786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62">
        <v>161</v>
      </c>
      <c r="B276" s="255">
        <v>44187</v>
      </c>
      <c r="C276" s="255"/>
      <c r="D276" s="256" t="s">
        <v>456</v>
      </c>
      <c r="E276" s="56" t="s">
        <v>625</v>
      </c>
      <c r="F276" s="257" t="s">
        <v>818</v>
      </c>
      <c r="G276" s="56"/>
      <c r="H276" s="56"/>
      <c r="I276" s="258">
        <v>239</v>
      </c>
      <c r="J276" s="253" t="s">
        <v>596</v>
      </c>
      <c r="K276" s="253"/>
      <c r="L276" s="259"/>
      <c r="M276" s="260"/>
      <c r="N276" s="261"/>
      <c r="O276" s="1"/>
      <c r="P276" s="1"/>
      <c r="Q276" s="1"/>
      <c r="R276" s="6" t="s">
        <v>786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62">
        <v>162</v>
      </c>
      <c r="B277" s="255">
        <v>44258</v>
      </c>
      <c r="C277" s="255"/>
      <c r="D277" s="256" t="s">
        <v>813</v>
      </c>
      <c r="E277" s="56" t="s">
        <v>625</v>
      </c>
      <c r="F277" s="257" t="s">
        <v>814</v>
      </c>
      <c r="G277" s="56"/>
      <c r="H277" s="56"/>
      <c r="I277" s="258">
        <v>590</v>
      </c>
      <c r="J277" s="253" t="s">
        <v>596</v>
      </c>
      <c r="K277" s="253"/>
      <c r="L277" s="259"/>
      <c r="M277" s="260"/>
      <c r="N277" s="261"/>
      <c r="O277" s="1"/>
      <c r="P277" s="1"/>
      <c r="R277" s="6" t="s">
        <v>786</v>
      </c>
    </row>
    <row r="278" spans="1:26" ht="12.75" customHeight="1">
      <c r="A278" s="235">
        <v>163</v>
      </c>
      <c r="B278" s="236">
        <v>44274</v>
      </c>
      <c r="C278" s="236"/>
      <c r="D278" s="237" t="s">
        <v>344</v>
      </c>
      <c r="E278" s="238" t="s">
        <v>625</v>
      </c>
      <c r="F278" s="208">
        <v>355</v>
      </c>
      <c r="G278" s="238"/>
      <c r="H278" s="238">
        <v>422.5</v>
      </c>
      <c r="I278" s="240">
        <v>420</v>
      </c>
      <c r="J278" s="210" t="s">
        <v>819</v>
      </c>
      <c r="K278" s="211">
        <f t="shared" ref="K278:K281" si="86">H278-F278</f>
        <v>67.5</v>
      </c>
      <c r="L278" s="212">
        <f t="shared" ref="L278:L281" si="87">K278/F278</f>
        <v>0.19014084507042253</v>
      </c>
      <c r="M278" s="207" t="s">
        <v>593</v>
      </c>
      <c r="N278" s="213">
        <v>44361</v>
      </c>
      <c r="O278" s="1"/>
      <c r="R278" s="263" t="s">
        <v>786</v>
      </c>
    </row>
    <row r="279" spans="1:26" ht="12.75" customHeight="1">
      <c r="A279" s="235">
        <v>164</v>
      </c>
      <c r="B279" s="236">
        <v>44295</v>
      </c>
      <c r="C279" s="236"/>
      <c r="D279" s="237" t="s">
        <v>820</v>
      </c>
      <c r="E279" s="238" t="s">
        <v>625</v>
      </c>
      <c r="F279" s="208">
        <v>555</v>
      </c>
      <c r="G279" s="238"/>
      <c r="H279" s="238">
        <v>663</v>
      </c>
      <c r="I279" s="240">
        <v>663</v>
      </c>
      <c r="J279" s="210" t="s">
        <v>821</v>
      </c>
      <c r="K279" s="211">
        <f t="shared" si="86"/>
        <v>108</v>
      </c>
      <c r="L279" s="212">
        <f t="shared" si="87"/>
        <v>0.19459459459459461</v>
      </c>
      <c r="M279" s="207" t="s">
        <v>593</v>
      </c>
      <c r="N279" s="213">
        <v>44321</v>
      </c>
      <c r="O279" s="1"/>
      <c r="P279" s="1"/>
      <c r="Q279" s="1"/>
      <c r="R279" s="263" t="s">
        <v>786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35">
        <v>165</v>
      </c>
      <c r="B280" s="236">
        <v>44308</v>
      </c>
      <c r="C280" s="236"/>
      <c r="D280" s="237" t="s">
        <v>377</v>
      </c>
      <c r="E280" s="238" t="s">
        <v>625</v>
      </c>
      <c r="F280" s="208">
        <v>126.5</v>
      </c>
      <c r="G280" s="238"/>
      <c r="H280" s="238">
        <v>155</v>
      </c>
      <c r="I280" s="240">
        <v>155</v>
      </c>
      <c r="J280" s="210" t="s">
        <v>683</v>
      </c>
      <c r="K280" s="211">
        <f t="shared" si="86"/>
        <v>28.5</v>
      </c>
      <c r="L280" s="212">
        <f t="shared" si="87"/>
        <v>0.22529644268774704</v>
      </c>
      <c r="M280" s="207" t="s">
        <v>593</v>
      </c>
      <c r="N280" s="213">
        <v>44362</v>
      </c>
      <c r="O280" s="1"/>
      <c r="R280" s="263" t="s">
        <v>786</v>
      </c>
    </row>
    <row r="281" spans="1:26" ht="12.75" customHeight="1">
      <c r="A281" s="453">
        <v>166</v>
      </c>
      <c r="B281" s="454">
        <v>44368</v>
      </c>
      <c r="C281" s="454"/>
      <c r="D281" s="455" t="s">
        <v>395</v>
      </c>
      <c r="E281" s="456" t="s">
        <v>625</v>
      </c>
      <c r="F281" s="457">
        <v>287.5</v>
      </c>
      <c r="G281" s="456"/>
      <c r="H281" s="456">
        <v>245</v>
      </c>
      <c r="I281" s="458">
        <v>344</v>
      </c>
      <c r="J281" s="220" t="s">
        <v>914</v>
      </c>
      <c r="K281" s="221">
        <f t="shared" si="86"/>
        <v>-42.5</v>
      </c>
      <c r="L281" s="222">
        <f t="shared" si="87"/>
        <v>-0.14782608695652175</v>
      </c>
      <c r="M281" s="218" t="s">
        <v>606</v>
      </c>
      <c r="N281" s="215">
        <v>44508</v>
      </c>
      <c r="O281" s="1"/>
      <c r="R281" s="263" t="s">
        <v>786</v>
      </c>
    </row>
    <row r="282" spans="1:26" ht="12.75" customHeight="1">
      <c r="A282" s="262">
        <v>167</v>
      </c>
      <c r="B282" s="255">
        <v>44368</v>
      </c>
      <c r="C282" s="255"/>
      <c r="D282" s="256" t="s">
        <v>483</v>
      </c>
      <c r="E282" s="56" t="s">
        <v>625</v>
      </c>
      <c r="F282" s="257" t="s">
        <v>822</v>
      </c>
      <c r="G282" s="56"/>
      <c r="H282" s="56"/>
      <c r="I282" s="258">
        <v>320</v>
      </c>
      <c r="J282" s="253" t="s">
        <v>596</v>
      </c>
      <c r="K282" s="262"/>
      <c r="L282" s="255"/>
      <c r="M282" s="255"/>
      <c r="N282" s="256"/>
      <c r="O282" s="44"/>
      <c r="R282" s="263" t="s">
        <v>786</v>
      </c>
    </row>
    <row r="283" spans="1:26" ht="12.75" customHeight="1">
      <c r="A283" s="262">
        <v>168</v>
      </c>
      <c r="B283" s="255">
        <v>44406</v>
      </c>
      <c r="C283" s="255"/>
      <c r="D283" s="256" t="s">
        <v>377</v>
      </c>
      <c r="E283" s="56" t="s">
        <v>625</v>
      </c>
      <c r="F283" s="257" t="s">
        <v>825</v>
      </c>
      <c r="G283" s="56"/>
      <c r="H283" s="56"/>
      <c r="I283" s="56">
        <v>200</v>
      </c>
      <c r="J283" s="253" t="s">
        <v>596</v>
      </c>
      <c r="K283" s="262"/>
      <c r="L283" s="255"/>
      <c r="M283" s="255"/>
      <c r="N283" s="256"/>
      <c r="O283" s="44"/>
      <c r="R283" s="263" t="s">
        <v>786</v>
      </c>
    </row>
    <row r="284" spans="1:26" ht="12.75" customHeight="1">
      <c r="A284" s="262">
        <v>169</v>
      </c>
      <c r="B284" s="255">
        <v>44462</v>
      </c>
      <c r="C284" s="255"/>
      <c r="D284" s="256" t="s">
        <v>832</v>
      </c>
      <c r="E284" s="56" t="s">
        <v>625</v>
      </c>
      <c r="F284" s="257" t="s">
        <v>833</v>
      </c>
      <c r="G284" s="56"/>
      <c r="H284" s="56"/>
      <c r="I284" s="56">
        <v>1500</v>
      </c>
      <c r="J284" s="253" t="s">
        <v>596</v>
      </c>
      <c r="K284" s="262"/>
      <c r="L284" s="255"/>
      <c r="M284" s="255"/>
      <c r="N284" s="256"/>
      <c r="O284" s="44"/>
      <c r="R284" s="263" t="s">
        <v>786</v>
      </c>
    </row>
    <row r="285" spans="1:26" ht="12.75" customHeight="1">
      <c r="A285" s="342">
        <v>170</v>
      </c>
      <c r="B285" s="343">
        <v>44480</v>
      </c>
      <c r="C285" s="343"/>
      <c r="D285" s="344" t="s">
        <v>839</v>
      </c>
      <c r="E285" s="345" t="s">
        <v>625</v>
      </c>
      <c r="F285" s="346" t="s">
        <v>845</v>
      </c>
      <c r="G285" s="345"/>
      <c r="H285" s="345"/>
      <c r="I285" s="345">
        <v>145</v>
      </c>
      <c r="J285" s="347" t="s">
        <v>596</v>
      </c>
      <c r="K285" s="342"/>
      <c r="L285" s="343"/>
      <c r="M285" s="343"/>
      <c r="N285" s="344"/>
      <c r="O285" s="44"/>
      <c r="R285" s="263" t="s">
        <v>786</v>
      </c>
    </row>
    <row r="286" spans="1:26" ht="12.75" customHeight="1">
      <c r="A286" s="348">
        <v>171</v>
      </c>
      <c r="B286" s="349">
        <v>44481</v>
      </c>
      <c r="C286" s="349"/>
      <c r="D286" s="350" t="s">
        <v>261</v>
      </c>
      <c r="E286" s="351" t="s">
        <v>625</v>
      </c>
      <c r="F286" s="352" t="s">
        <v>842</v>
      </c>
      <c r="G286" s="351"/>
      <c r="H286" s="351"/>
      <c r="I286" s="351">
        <v>380</v>
      </c>
      <c r="J286" s="353" t="s">
        <v>596</v>
      </c>
      <c r="K286" s="348"/>
      <c r="L286" s="349"/>
      <c r="M286" s="349"/>
      <c r="N286" s="350"/>
      <c r="O286" s="44"/>
      <c r="R286" s="263" t="s">
        <v>786</v>
      </c>
    </row>
    <row r="287" spans="1:26" ht="12.75" customHeight="1">
      <c r="A287" s="348">
        <v>172</v>
      </c>
      <c r="B287" s="349">
        <v>44481</v>
      </c>
      <c r="C287" s="349"/>
      <c r="D287" s="350" t="s">
        <v>403</v>
      </c>
      <c r="E287" s="351" t="s">
        <v>625</v>
      </c>
      <c r="F287" s="352" t="s">
        <v>843</v>
      </c>
      <c r="G287" s="351"/>
      <c r="H287" s="351"/>
      <c r="I287" s="351">
        <v>56</v>
      </c>
      <c r="J287" s="353" t="s">
        <v>596</v>
      </c>
      <c r="K287" s="348"/>
      <c r="L287" s="349"/>
      <c r="M287" s="349"/>
      <c r="N287" s="350"/>
      <c r="O287" s="44"/>
      <c r="R287" s="263"/>
    </row>
    <row r="288" spans="1:26" ht="12.75" customHeight="1">
      <c r="A288" s="354"/>
      <c r="B288" s="354"/>
      <c r="C288" s="354"/>
      <c r="D288" s="354"/>
      <c r="E288" s="354"/>
      <c r="F288" s="351"/>
      <c r="G288" s="351"/>
      <c r="H288" s="351"/>
      <c r="I288" s="351"/>
      <c r="J288" s="355"/>
      <c r="K288" s="351"/>
      <c r="L288" s="351"/>
      <c r="M288" s="351"/>
      <c r="N288" s="354"/>
      <c r="O288" s="44"/>
      <c r="R288" s="263"/>
    </row>
    <row r="289" spans="1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263"/>
    </row>
    <row r="290" spans="1:18" ht="12.75" customHeight="1">
      <c r="A290" s="262"/>
      <c r="B290" s="264" t="s">
        <v>823</v>
      </c>
      <c r="F290" s="59"/>
      <c r="G290" s="59"/>
      <c r="H290" s="59"/>
      <c r="I290" s="59"/>
      <c r="J290" s="44"/>
      <c r="K290" s="59"/>
      <c r="L290" s="59"/>
      <c r="M290" s="59"/>
      <c r="O290" s="44"/>
      <c r="R290" s="263"/>
    </row>
    <row r="291" spans="1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1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1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1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1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1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1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1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18" ht="12.75" customHeight="1">
      <c r="A300" s="265"/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A301" s="265"/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A302" s="56"/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</sheetData>
  <autoFilter ref="R1:R298"/>
  <mergeCells count="13">
    <mergeCell ref="P83:P84"/>
    <mergeCell ref="A83:A84"/>
    <mergeCell ref="B83:B84"/>
    <mergeCell ref="M83:M84"/>
    <mergeCell ref="N83:N84"/>
    <mergeCell ref="O83:O84"/>
    <mergeCell ref="J83:J84"/>
    <mergeCell ref="O62:O63"/>
    <mergeCell ref="P62:P63"/>
    <mergeCell ref="A62:A63"/>
    <mergeCell ref="B62:B63"/>
    <mergeCell ref="M62:M63"/>
    <mergeCell ref="N62:N6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2021-11-12T02:32:22Z</dcterms:modified>
</cp:coreProperties>
</file>