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78" i="7"/>
  <c r="K78"/>
  <c r="M78" s="1"/>
  <c r="L51"/>
  <c r="K51"/>
  <c r="M51" s="1"/>
  <c r="L21"/>
  <c r="K21"/>
  <c r="M21" s="1"/>
  <c r="L52"/>
  <c r="K52"/>
  <c r="M52" s="1"/>
  <c r="L77"/>
  <c r="K77"/>
  <c r="M77" s="1"/>
  <c r="L76"/>
  <c r="K76"/>
  <c r="M76" s="1"/>
  <c r="L73"/>
  <c r="K73"/>
  <c r="M73" s="1"/>
  <c r="L23"/>
  <c r="K23"/>
  <c r="M23" s="1"/>
  <c r="L20"/>
  <c r="K20"/>
  <c r="L75"/>
  <c r="K75"/>
  <c r="L74"/>
  <c r="K74"/>
  <c r="K95"/>
  <c r="M95" s="1"/>
  <c r="L49"/>
  <c r="K49"/>
  <c r="L40"/>
  <c r="K40"/>
  <c r="L15"/>
  <c r="K15"/>
  <c r="K94"/>
  <c r="M94" s="1"/>
  <c r="L50"/>
  <c r="K50"/>
  <c r="L72"/>
  <c r="K72"/>
  <c r="L22"/>
  <c r="L47"/>
  <c r="K47"/>
  <c r="M47" s="1"/>
  <c r="L46"/>
  <c r="K46"/>
  <c r="M46" s="1"/>
  <c r="L48"/>
  <c r="K48"/>
  <c r="M48" s="1"/>
  <c r="K22"/>
  <c r="L71"/>
  <c r="K71"/>
  <c r="N122"/>
  <c r="K122"/>
  <c r="L45"/>
  <c r="K45"/>
  <c r="K93"/>
  <c r="M93" s="1"/>
  <c r="N121"/>
  <c r="K121"/>
  <c r="N120"/>
  <c r="K120"/>
  <c r="K92"/>
  <c r="M92" s="1"/>
  <c r="K70"/>
  <c r="M70" s="1"/>
  <c r="L70"/>
  <c r="M20" l="1"/>
  <c r="M71"/>
  <c r="M50"/>
  <c r="M40"/>
  <c r="M49"/>
  <c r="M75"/>
  <c r="M74"/>
  <c r="M15"/>
  <c r="M72"/>
  <c r="M22"/>
  <c r="O122"/>
  <c r="M45"/>
  <c r="O121"/>
  <c r="O120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298" l="1"/>
  <c r="L298" s="1"/>
  <c r="M7" l="1"/>
  <c r="F286" l="1"/>
  <c r="K287"/>
  <c r="L287" s="1"/>
  <c r="K278"/>
  <c r="L278" s="1"/>
  <c r="K281"/>
  <c r="L281" s="1"/>
  <c r="K289" l="1"/>
  <c r="L289" s="1"/>
  <c r="F280"/>
  <c r="F279"/>
  <c r="F277"/>
  <c r="K277" s="1"/>
  <c r="L277" s="1"/>
  <c r="F257"/>
  <c r="F209"/>
  <c r="K288" l="1"/>
  <c r="L288" s="1"/>
  <c r="K286"/>
  <c r="L286" s="1"/>
  <c r="K292"/>
  <c r="L292" s="1"/>
  <c r="K293"/>
  <c r="L293" s="1"/>
  <c r="K285"/>
  <c r="L285" s="1"/>
  <c r="K295"/>
  <c r="L295" s="1"/>
  <c r="K291"/>
  <c r="L291" s="1"/>
  <c r="K284" l="1"/>
  <c r="L284" s="1"/>
  <c r="K273"/>
  <c r="L273" s="1"/>
  <c r="K275"/>
  <c r="L275" s="1"/>
  <c r="K272"/>
  <c r="L272" s="1"/>
  <c r="K274"/>
  <c r="L274" s="1"/>
  <c r="K203"/>
  <c r="L203" s="1"/>
  <c r="K256"/>
  <c r="L256" s="1"/>
  <c r="K270"/>
  <c r="L270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8"/>
  <c r="L258" s="1"/>
  <c r="K257"/>
  <c r="L257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7"/>
  <c r="L227" s="1"/>
  <c r="K225"/>
  <c r="L225" s="1"/>
  <c r="K224"/>
  <c r="L224" s="1"/>
  <c r="K223"/>
  <c r="L223" s="1"/>
  <c r="K221"/>
  <c r="L221" s="1"/>
  <c r="K220"/>
  <c r="L220" s="1"/>
  <c r="K219"/>
  <c r="L219" s="1"/>
  <c r="K218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H208"/>
  <c r="K208" s="1"/>
  <c r="L208" s="1"/>
  <c r="K205"/>
  <c r="L205" s="1"/>
  <c r="K204"/>
  <c r="L204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D7" i="6"/>
  <c r="K6" i="4"/>
  <c r="K6" i="3"/>
  <c r="L6" i="2"/>
</calcChain>
</file>

<file path=xl/sharedStrings.xml><?xml version="1.0" encoding="utf-8"?>
<sst xmlns="http://schemas.openxmlformats.org/spreadsheetml/2006/main" count="7267" uniqueCount="3753">
  <si>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</si>
  <si>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</si>
  <si>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</si>
  <si>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</si>
  <si>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</si>
  <si>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</si>
  <si>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</si>
  <si>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</si>
  <si>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</si>
  <si>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</si>
  <si>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</si>
  <si>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</si>
  <si>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</si>
  <si>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</si>
  <si>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</si>
  <si>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</si>
  <si>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</si>
  <si>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</si>
  <si>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</si>
  <si>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</si>
  <si>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</si>
  <si>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</si>
  <si>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</si>
  <si>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</si>
  <si>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</si>
  <si>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</si>
  <si>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</si>
  <si>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</si>
  <si>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</si>
  <si>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</si>
  <si>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</si>
  <si>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</si>
  <si>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</si>
  <si>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</si>
  <si>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</si>
  <si>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</si>
  <si>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</si>
  <si>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</si>
  <si>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</si>
  <si>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</si>
  <si>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</si>
  <si>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</si>
  <si>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</si>
  <si>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</si>
  <si>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</si>
  <si>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</si>
  <si>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</si>
  <si>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</si>
  <si>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</si>
  <si>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</si>
  <si>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</si>
  <si>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</si>
  <si>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</si>
  <si>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</si>
  <si>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</si>
  <si>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</si>
  <si>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</si>
  <si>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</si>
  <si>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</si>
  <si>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</si>
  <si>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</si>
  <si>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</si>
  <si>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</si>
  <si>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</si>
  <si>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</si>
  <si>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</si>
  <si>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</si>
  <si>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</si>
  <si>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</si>
  <si>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</si>
  <si>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</si>
  <si>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</si>
  <si>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</si>
  <si>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</si>
  <si>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</si>
  <si>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</si>
  <si>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</si>
  <si>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</si>
  <si>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</si>
  <si>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</si>
  <si>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</si>
  <si>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</si>
  <si>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</si>
  <si>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</si>
  <si>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</si>
  <si>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</si>
  <si>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</si>
  <si>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</si>
  <si>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</si>
  <si>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</si>
  <si>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</si>
  <si>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</si>
  <si>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</si>
  <si>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</si>
  <si>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</si>
  <si>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</si>
  <si>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</si>
  <si>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</si>
  <si>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</si>
  <si>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</si>
  <si>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</si>
  <si>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</si>
  <si>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</si>
  <si>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</si>
  <si>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</si>
  <si>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</si>
  <si>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</si>
  <si>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</si>
  <si>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</si>
  <si>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</si>
  <si>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</si>
  <si>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</si>
  <si>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</si>
  <si>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</si>
  <si>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</si>
  <si>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</si>
  <si>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</si>
  <si>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</si>
  <si>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</si>
  <si>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</si>
  <si>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</si>
  <si>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</si>
  <si>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</si>
  <si>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</si>
  <si>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</si>
  <si>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</si>
  <si>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</si>
  <si>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</si>
  <si>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</si>
  <si>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</si>
  <si>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</si>
  <si>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</si>
  <si>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</si>
  <si>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</si>
  <si>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</si>
  <si>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</si>
  <si>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</si>
  <si>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</si>
  <si>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</si>
  <si>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</si>
  <si>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</si>
  <si>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</si>
  <si>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</si>
  <si>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</si>
  <si>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</si>
  <si>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</si>
  <si>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</si>
  <si>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</si>
  <si>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</si>
  <si>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</si>
  <si>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</si>
  <si>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</si>
  <si>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</si>
  <si>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</si>
  <si>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</si>
  <si>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</si>
  <si>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</si>
  <si>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</si>
  <si>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</si>
  <si>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</si>
  <si>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</si>
  <si>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</si>
  <si>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</si>
  <si>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</si>
  <si>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</si>
  <si>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</si>
  <si>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</si>
  <si>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</si>
  <si>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</si>
  <si>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</si>
  <si>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</si>
  <si>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</si>
  <si>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</si>
  <si>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</si>
  <si>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</si>
  <si>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</si>
  <si>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</si>
  <si>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</si>
  <si>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</si>
  <si>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</si>
  <si>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</si>
  <si>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</si>
  <si>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</si>
  <si>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</si>
  <si>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</si>
  <si>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</si>
  <si>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</si>
  <si>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</si>
  <si>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</si>
  <si>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</si>
  <si>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</si>
  <si>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</si>
  <si>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</si>
  <si>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</si>
  <si>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</si>
  <si>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</si>
  <si>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</si>
  <si>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</si>
  <si>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</si>
  <si>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</si>
  <si>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</si>
  <si>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</si>
  <si>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</si>
  <si>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</si>
  <si>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</si>
  <si>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</si>
  <si>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</si>
  <si>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</si>
  <si>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</si>
  <si>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</si>
  <si>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</si>
  <si>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</si>
  <si>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</si>
  <si>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</si>
  <si>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</si>
  <si>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</si>
  <si>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</si>
  <si>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</si>
  <si>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</si>
  <si>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</si>
  <si>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</si>
  <si>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</si>
  <si>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</si>
  <si>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</si>
  <si>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</si>
  <si>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</si>
  <si>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</si>
  <si>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</si>
  <si>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</si>
  <si>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</si>
  <si>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</si>
  <si>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</si>
  <si>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</si>
  <si>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</si>
  <si>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</si>
  <si>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</si>
  <si>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</si>
  <si>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</si>
  <si>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</si>
  <si>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</si>
  <si>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</si>
  <si>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</si>
  <si>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</si>
  <si>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</si>
  <si>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</si>
  <si>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</si>
  <si>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</si>
  <si>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</si>
  <si>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</si>
  <si>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</si>
  <si>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</si>
  <si>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</si>
  <si>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</si>
  <si>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</si>
  <si>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</si>
  <si>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</si>
  <si>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</si>
  <si>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</si>
  <si>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</si>
  <si>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</si>
  <si>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</si>
  <si>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</si>
  <si>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</si>
  <si>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</si>
  <si>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</si>
  <si>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</si>
  <si>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</si>
  <si>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</si>
  <si>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</si>
  <si>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</si>
  <si>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</si>
  <si>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</si>
  <si>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</si>
  <si>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</si>
  <si>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</si>
  <si>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</si>
  <si>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</si>
  <si>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</si>
  <si>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</si>
  <si>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</si>
  <si>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</si>
  <si>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</si>
  <si>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</si>
  <si>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</si>
  <si>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</si>
  <si>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</si>
  <si>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</si>
  <si>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</si>
  <si>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</si>
  <si>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</si>
  <si>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</si>
  <si>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</si>
  <si>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</si>
  <si>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</si>
  <si>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</si>
  <si>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</si>
  <si>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</si>
  <si>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</si>
  <si>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</si>
  <si>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</si>
  <si>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</si>
  <si>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</si>
  <si>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</si>
  <si>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</si>
  <si>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</si>
  <si>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</si>
  <si>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</si>
  <si>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</si>
  <si>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</si>
  <si>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</si>
  <si>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</si>
  <si>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</si>
  <si>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</si>
  <si>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</si>
  <si>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</si>
  <si>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</si>
  <si>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</si>
  <si>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</si>
  <si>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</si>
  <si>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</si>
  <si>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</si>
  <si>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</si>
  <si>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</si>
  <si>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</si>
  <si>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</si>
  <si>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</si>
  <si>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</si>
  <si>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</si>
  <si>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</si>
  <si>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</si>
  <si>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</si>
  <si>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</si>
  <si>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</si>
  <si>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</si>
  <si>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</si>
  <si>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</si>
  <si>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</si>
  <si>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</si>
  <si>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</si>
  <si>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</si>
  <si>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</si>
  <si>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</si>
  <si>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</si>
  <si>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</si>
  <si>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</si>
  <si>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</si>
  <si>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</si>
  <si>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</si>
  <si>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</si>
  <si>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</si>
  <si>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</si>
  <si>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</si>
  <si>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</si>
  <si>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</si>
  <si>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</si>
  <si>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</si>
  <si>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</si>
  <si>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</si>
  <si>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</si>
  <si>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</si>
  <si>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</si>
  <si>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</si>
  <si>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</si>
  <si>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</si>
  <si>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</si>
  <si>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</si>
  <si>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</si>
  <si>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</si>
  <si>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</si>
  <si>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</si>
  <si>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</si>
  <si>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</si>
  <si>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</si>
  <si>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</si>
  <si>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</si>
  <si>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</si>
  <si>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</si>
  <si>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</si>
  <si>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</si>
  <si>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</si>
  <si>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</si>
  <si>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</si>
  <si>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</si>
  <si>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</si>
  <si>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</si>
  <si>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</si>
  <si>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</si>
  <si>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</si>
  <si>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</si>
  <si>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</si>
  <si>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</si>
  <si>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</si>
  <si>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</si>
  <si>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</si>
  <si>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</si>
  <si>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</si>
  <si>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</si>
  <si>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</si>
  <si>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</si>
  <si>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</si>
  <si>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</si>
  <si>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</si>
  <si>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</si>
  <si>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</si>
  <si>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</si>
  <si>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</si>
  <si>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</si>
  <si>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</si>
  <si>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</si>
  <si>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</si>
  <si>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</si>
  <si>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</si>
  <si>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</si>
  <si>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</si>
  <si>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</si>
  <si>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</si>
  <si>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</si>
  <si>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</si>
  <si>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</si>
  <si>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</si>
  <si>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</si>
  <si>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</si>
  <si>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</si>
  <si>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</si>
  <si>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</si>
  <si>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</si>
  <si>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</si>
  <si>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</si>
  <si>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</si>
  <si>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</si>
  <si>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</si>
  <si>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</si>
  <si>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</si>
  <si>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</si>
  <si>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</si>
  <si>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</si>
  <si>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</si>
  <si>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</si>
  <si>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</si>
  <si>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</si>
  <si>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</si>
  <si>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</si>
  <si>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</si>
  <si>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</si>
  <si>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</si>
  <si>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</si>
  <si>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</si>
  <si>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</si>
  <si>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</si>
  <si>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</si>
  <si>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</si>
  <si>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</si>
  <si>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</si>
  <si>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</si>
  <si>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</si>
  <si>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</si>
  <si>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</si>
  <si>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</si>
  <si>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</si>
  <si>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</si>
  <si>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</si>
  <si>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</si>
  <si>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</si>
  <si>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</si>
  <si>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</si>
  <si>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</si>
  <si>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</si>
  <si>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</si>
  <si>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</si>
  <si>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</si>
  <si>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</si>
  <si>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</si>
  <si>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</si>
  <si>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</si>
  <si>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</si>
  <si>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</si>
  <si>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</si>
  <si>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</si>
  <si>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</si>
  <si>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</si>
  <si>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</si>
  <si>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</si>
  <si>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</si>
  <si>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</si>
  <si>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</si>
  <si>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</si>
  <si>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</si>
  <si>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</si>
  <si>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</si>
  <si>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</si>
  <si>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</si>
  <si>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</si>
  <si>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</si>
  <si>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</si>
  <si>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</si>
  <si>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</si>
  <si>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</si>
  <si>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</si>
  <si>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</si>
  <si>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</si>
  <si>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</si>
  <si>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</si>
  <si>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</si>
  <si>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</si>
  <si>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</si>
  <si>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</si>
  <si>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</si>
  <si>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</si>
  <si>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</si>
  <si>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</si>
  <si>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</si>
  <si>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</si>
  <si>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</si>
  <si>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</si>
  <si>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</si>
  <si>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</si>
  <si>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</si>
  <si>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</si>
  <si>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</si>
  <si>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</si>
  <si>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</si>
  <si>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</si>
  <si>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</si>
  <si>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</si>
  <si>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</si>
  <si>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</si>
  <si>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</si>
  <si>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</si>
  <si>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</si>
  <si>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</si>
  <si>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</si>
  <si>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</si>
  <si>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</si>
  <si>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</si>
  <si>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</si>
  <si>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</si>
  <si>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</si>
  <si>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</si>
  <si>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</si>
  <si>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</si>
  <si>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</si>
  <si>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</si>
  <si>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</si>
  <si>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</si>
  <si>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</si>
  <si>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</si>
  <si>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</si>
  <si>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</si>
  <si>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</si>
  <si>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</si>
  <si>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</si>
  <si>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</si>
  <si>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</si>
  <si>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</si>
  <si>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</si>
  <si>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</si>
  <si>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</si>
  <si>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</si>
  <si>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</si>
  <si>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</si>
  <si>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</si>
  <si>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</si>
  <si>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</si>
  <si>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</si>
  <si>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</si>
  <si>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</si>
  <si>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</si>
  <si>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</si>
  <si>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</si>
  <si>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</si>
  <si>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</si>
  <si>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</si>
  <si>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</si>
  <si>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</si>
  <si>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</si>
  <si>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</si>
  <si>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</si>
  <si>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</si>
  <si>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</si>
  <si>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</si>
  <si>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</si>
  <si>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</si>
  <si>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</si>
  <si>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</si>
  <si>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</si>
  <si>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</si>
  <si>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</si>
  <si>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</si>
  <si>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</si>
  <si>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</si>
  <si>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</si>
  <si>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</si>
  <si>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</si>
  <si>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</si>
  <si>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</si>
  <si>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</si>
  <si>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</si>
  <si>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</si>
  <si>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</si>
  <si>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</si>
  <si>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</si>
  <si>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</si>
  <si>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</si>
  <si>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</si>
  <si>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</si>
  <si>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</si>
  <si>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</si>
  <si>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</si>
  <si>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</si>
  <si>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</si>
  <si>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</si>
  <si>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</si>
  <si>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</si>
  <si>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</si>
  <si>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</si>
  <si>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</si>
  <si>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</si>
  <si>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</si>
  <si>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</si>
  <si>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</si>
  <si>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</si>
  <si>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</si>
  <si>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</si>
  <si>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</si>
  <si>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</si>
  <si>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</si>
  <si>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</si>
  <si>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</si>
  <si>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</si>
  <si>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</si>
  <si>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</si>
  <si>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</si>
  <si>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</si>
  <si>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</si>
  <si>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</si>
  <si>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</si>
  <si>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</si>
  <si>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</si>
  <si>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</si>
  <si>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</si>
  <si>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</si>
  <si>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</si>
  <si>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</si>
  <si>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</si>
  <si>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</si>
  <si>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</si>
  <si>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</si>
  <si>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</si>
  <si>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</si>
  <si>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</si>
  <si>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</si>
  <si>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</si>
  <si>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</si>
  <si>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</si>
  <si>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</si>
  <si>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</si>
  <si>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</si>
  <si>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</si>
  <si>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</si>
  <si>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</si>
  <si>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</si>
  <si>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</si>
  <si>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</si>
  <si>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</si>
  <si>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</si>
  <si>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</si>
  <si>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</si>
  <si>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</si>
  <si>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</si>
  <si>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</si>
  <si>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</si>
  <si>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</si>
  <si>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</si>
  <si>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</si>
  <si>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</si>
  <si>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</si>
  <si>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</si>
  <si>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</si>
  <si>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</si>
  <si>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</si>
  <si>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</si>
  <si>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</si>
  <si>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</si>
  <si>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</si>
  <si>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</si>
  <si>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</si>
  <si>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</si>
  <si>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</si>
  <si>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</si>
  <si>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</si>
  <si>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</si>
  <si>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</si>
  <si>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</si>
  <si>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</si>
  <si>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</si>
  <si>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</si>
  <si>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</si>
  <si>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</si>
  <si>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</si>
  <si>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</si>
  <si>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</si>
  <si>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</si>
  <si>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</si>
  <si>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</si>
  <si>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</si>
  <si>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</si>
  <si>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</si>
  <si>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</si>
  <si>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</si>
  <si>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</si>
  <si>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</si>
  <si>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</si>
  <si>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</si>
  <si>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</si>
  <si>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</si>
  <si>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</si>
  <si>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</si>
  <si>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</si>
  <si>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</si>
  <si>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</si>
  <si>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</si>
  <si>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</si>
  <si>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</si>
  <si>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</si>
  <si>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</si>
  <si>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</si>
  <si>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</si>
  <si>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</si>
  <si>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</si>
  <si>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</si>
  <si>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</si>
  <si>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</si>
  <si>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</si>
  <si>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</si>
  <si>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</si>
  <si>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</si>
  <si>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</si>
  <si>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</si>
  <si>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</si>
  <si>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</si>
  <si>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</si>
  <si>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</si>
  <si>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</si>
  <si>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</si>
  <si>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</si>
  <si>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</si>
  <si>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</si>
  <si>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</si>
  <si>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</si>
  <si>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</si>
  <si>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</si>
  <si>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</si>
  <si>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</si>
  <si>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</si>
  <si>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</si>
  <si>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</si>
  <si>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</si>
  <si>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</si>
  <si>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</si>
  <si>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</si>
  <si>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</si>
  <si>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</si>
  <si>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</si>
  <si>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</si>
  <si>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</si>
  <si>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</si>
  <si>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</si>
  <si>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</si>
  <si>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</si>
  <si>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</si>
  <si>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</si>
  <si>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</si>
  <si>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</si>
  <si>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</si>
  <si>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</si>
  <si>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</si>
  <si>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</si>
  <si>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</si>
  <si>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</si>
  <si>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</si>
  <si>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</si>
  <si>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</si>
  <si>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</si>
  <si>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</si>
  <si>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</si>
  <si>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</si>
  <si>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</si>
  <si>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</si>
  <si>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</si>
  <si>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</si>
  <si>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</si>
  <si>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</si>
  <si>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</si>
  <si>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</si>
  <si>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</si>
  <si>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</si>
  <si>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</si>
  <si>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</si>
  <si>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</si>
  <si>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</si>
  <si>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</si>
  <si>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</si>
  <si>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</si>
  <si>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</si>
  <si>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</si>
  <si>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</si>
  <si>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</si>
  <si>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</si>
  <si>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</si>
  <si>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</si>
  <si>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</si>
  <si>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</si>
  <si>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</si>
  <si>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</si>
  <si>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</si>
  <si>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</si>
  <si>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</si>
  <si>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</si>
  <si>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</si>
  <si>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</si>
  <si>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</si>
  <si>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</si>
  <si>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</si>
  <si>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</si>
  <si>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</si>
  <si>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</si>
  <si>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</si>
  <si>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</si>
  <si>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</si>
  <si>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</si>
  <si>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</si>
  <si>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</si>
  <si>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</si>
  <si>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</si>
  <si>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</si>
  <si>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</si>
  <si>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</si>
  <si>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</si>
  <si>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</si>
  <si>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</si>
  <si>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</si>
  <si>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</si>
  <si>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</si>
  <si>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</si>
  <si>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</si>
  <si>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</si>
  <si>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</si>
  <si>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</si>
  <si>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</si>
  <si>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</si>
  <si>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</si>
  <si>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</si>
  <si>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</si>
  <si>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</si>
  <si>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</si>
  <si>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</si>
  <si>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</si>
  <si>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</si>
  <si>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</si>
  <si>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</si>
  <si>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</si>
  <si>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</si>
  <si>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</si>
  <si>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</si>
  <si>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</si>
  <si>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</si>
  <si>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</si>
  <si>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</si>
  <si>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</si>
  <si>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</si>
  <si>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</si>
  <si>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</si>
  <si>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</si>
  <si>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</si>
  <si>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</si>
  <si>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</si>
  <si>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</si>
  <si>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</si>
  <si>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</si>
  <si>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</si>
  <si>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</si>
  <si>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</si>
  <si>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</si>
  <si>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</si>
  <si>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</si>
  <si>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</si>
  <si>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</si>
  <si>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</si>
  <si>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</si>
  <si>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</si>
  <si>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</si>
  <si>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</si>
  <si>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</si>
  <si>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</si>
  <si>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</si>
  <si>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</si>
  <si>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</si>
  <si>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</si>
  <si>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</si>
  <si>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</si>
  <si>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</si>
  <si>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</si>
  <si>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</si>
  <si>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</si>
  <si>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</si>
  <si>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</si>
  <si>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</si>
  <si>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</si>
  <si>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</si>
  <si>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</si>
  <si>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</si>
  <si>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</si>
  <si>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</si>
  <si>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</si>
  <si>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</si>
  <si>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</si>
  <si>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</si>
  <si>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</si>
  <si>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</si>
  <si>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</si>
  <si>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</si>
  <si>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</si>
  <si>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</si>
  <si>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</si>
  <si>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</si>
  <si>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</si>
  <si>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</si>
  <si>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</si>
  <si>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</si>
  <si>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</si>
  <si>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</si>
  <si>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</si>
  <si>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</si>
  <si>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</si>
  <si>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</si>
  <si>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</si>
  <si>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</si>
  <si>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</si>
  <si>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</si>
  <si>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</si>
  <si>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</si>
  <si>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</si>
  <si>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</si>
  <si>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</si>
  <si>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</si>
  <si>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</si>
  <si>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</si>
  <si>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</si>
  <si>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</si>
  <si>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</si>
  <si>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</si>
  <si>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</si>
  <si>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</si>
  <si>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</si>
  <si>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</si>
  <si>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</si>
  <si>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</si>
  <si>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</si>
  <si>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</si>
  <si>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</si>
  <si>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</si>
  <si>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</si>
  <si>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</si>
  <si>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</si>
  <si>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</si>
  <si>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</si>
  <si>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</si>
  <si>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</si>
  <si>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</si>
  <si>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</si>
  <si>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</si>
  <si>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</si>
  <si>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</si>
  <si>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</si>
  <si>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</si>
  <si>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</si>
  <si>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</si>
  <si>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</si>
  <si>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</si>
  <si>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</si>
  <si>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</si>
  <si>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</si>
  <si>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</si>
  <si>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</si>
  <si>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</si>
  <si>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</si>
  <si>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</si>
  <si>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</si>
  <si>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</si>
  <si>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</si>
  <si>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</si>
  <si>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</si>
  <si>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</si>
  <si>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</si>
  <si>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</si>
  <si>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</si>
  <si>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</si>
  <si>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</si>
  <si>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</si>
  <si>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</si>
  <si>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</si>
  <si>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</si>
  <si>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</si>
  <si>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</si>
  <si>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</si>
  <si>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</si>
  <si>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</si>
  <si>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</si>
  <si>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</si>
  <si>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</si>
  <si>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</si>
  <si>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</si>
  <si>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</si>
  <si>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</si>
  <si>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</si>
  <si>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</si>
  <si>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</si>
  <si>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</si>
  <si>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</si>
  <si>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</si>
  <si>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</si>
  <si>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</si>
  <si>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</si>
  <si>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</si>
  <si>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</si>
  <si>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</si>
  <si>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</si>
  <si>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</si>
  <si>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</si>
  <si>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</si>
  <si>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</si>
  <si>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</si>
  <si>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</si>
  <si>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</si>
  <si>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</si>
  <si>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</si>
  <si>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</si>
  <si>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</si>
  <si>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</si>
  <si>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</si>
  <si>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</si>
  <si>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</si>
  <si>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</si>
  <si>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</si>
  <si>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</si>
  <si>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</si>
  <si>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</si>
  <si>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</si>
  <si>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</si>
  <si>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</si>
  <si>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</si>
  <si>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</si>
  <si>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</si>
  <si>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</si>
  <si>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</si>
  <si>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</si>
  <si>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</si>
  <si>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</si>
  <si>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</si>
  <si>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</si>
  <si>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</si>
  <si>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</si>
  <si>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</si>
  <si>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</si>
  <si>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</si>
  <si>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</si>
  <si>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</si>
  <si>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</si>
  <si>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</si>
  <si>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</si>
  <si>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</si>
  <si>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</si>
  <si>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</si>
  <si>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</si>
  <si>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</si>
  <si>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</si>
  <si>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</si>
  <si>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</si>
  <si>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</si>
  <si>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</si>
  <si>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</si>
  <si>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</si>
  <si>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</si>
  <si>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</si>
  <si>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</si>
  <si>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</si>
  <si>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</si>
  <si>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</si>
  <si>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</si>
  <si>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</si>
  <si>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</si>
  <si>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</si>
  <si>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</si>
  <si>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</si>
  <si>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</si>
  <si>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</si>
  <si>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</si>
  <si>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</si>
  <si>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</si>
  <si>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</si>
  <si>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</si>
  <si>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</si>
  <si>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</si>
  <si>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</si>
  <si>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</si>
  <si>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</si>
  <si>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</si>
  <si>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</si>
  <si>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</si>
  <si>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</si>
  <si>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</si>
  <si>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</si>
  <si>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</si>
  <si>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</si>
  <si>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</si>
  <si>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</si>
  <si>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</si>
  <si>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</si>
  <si>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</si>
  <si>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</si>
  <si>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</si>
  <si>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</si>
  <si>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</si>
  <si>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</si>
  <si>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</si>
  <si>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</si>
  <si>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</si>
  <si>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</si>
  <si>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</si>
  <si>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</si>
  <si>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</si>
  <si>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</si>
  <si>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</si>
  <si>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</si>
  <si>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</si>
  <si>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</si>
  <si>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</si>
  <si>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</si>
  <si>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</si>
  <si>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</si>
  <si>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</si>
  <si>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</si>
  <si>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</si>
  <si>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</si>
  <si>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</si>
  <si>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</si>
  <si>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</si>
  <si>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</si>
  <si>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</si>
  <si>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</si>
  <si>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</si>
  <si>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</si>
  <si>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</si>
  <si>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</si>
  <si>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</si>
  <si>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</si>
  <si>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</si>
  <si>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</si>
  <si>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</si>
  <si>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</si>
  <si>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</si>
  <si>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</si>
  <si>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</si>
  <si>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</si>
  <si>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</si>
  <si>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</si>
  <si>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</si>
  <si>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</si>
  <si>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</si>
  <si>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</si>
  <si>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</si>
  <si>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</si>
  <si>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</si>
  <si>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</si>
  <si>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</si>
  <si>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</si>
  <si>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</si>
  <si>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</si>
  <si>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</si>
  <si>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</si>
  <si>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</si>
  <si>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</si>
  <si>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</si>
  <si>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</si>
  <si>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</si>
  <si>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</si>
  <si>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</si>
  <si>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</si>
  <si>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</si>
  <si>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</si>
  <si>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</si>
  <si>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</si>
  <si>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</si>
  <si>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</si>
  <si>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</si>
  <si>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</si>
  <si>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</si>
  <si>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</si>
  <si>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</si>
  <si>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</si>
  <si>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</si>
  <si>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</si>
  <si>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</si>
  <si>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</si>
  <si>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</si>
  <si>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</si>
  <si>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</si>
  <si>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</si>
  <si>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</si>
  <si>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</si>
  <si>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</si>
  <si>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</si>
  <si>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</si>
  <si>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</si>
  <si>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</si>
  <si>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</si>
  <si>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</si>
  <si>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</si>
  <si>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</si>
  <si>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</si>
  <si>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</si>
  <si>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</si>
  <si>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</si>
  <si>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</si>
  <si>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</si>
  <si>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</si>
  <si>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</si>
  <si>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</si>
  <si>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</si>
  <si>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</si>
  <si>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</si>
  <si>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</si>
  <si>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</si>
  <si>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</si>
  <si>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</si>
  <si>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</si>
  <si>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</si>
  <si>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</si>
  <si>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</si>
  <si>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</si>
  <si>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</si>
  <si>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</si>
  <si>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</si>
  <si>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</si>
  <si>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</si>
  <si>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</si>
  <si>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</si>
  <si>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</si>
  <si>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</si>
  <si>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</si>
  <si>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</si>
  <si>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</si>
  <si>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</si>
  <si>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</si>
  <si>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</si>
  <si>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</si>
  <si>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</si>
  <si>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</si>
  <si>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</si>
  <si>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</si>
  <si>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</si>
  <si>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</si>
  <si>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</si>
  <si>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</si>
  <si>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</si>
  <si>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</si>
  <si>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</si>
  <si>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</si>
  <si>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</si>
  <si>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</si>
  <si>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</si>
  <si>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</si>
  <si>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</si>
  <si>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</si>
  <si>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</si>
  <si>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</si>
  <si>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</si>
  <si>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</si>
  <si>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</si>
  <si>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</si>
  <si>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</si>
  <si>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</si>
  <si>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</si>
  <si>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</si>
  <si>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</si>
  <si>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</si>
  <si>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</si>
  <si>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</si>
  <si>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</si>
  <si>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</si>
  <si>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</si>
  <si>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</si>
  <si>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</si>
  <si>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</si>
  <si>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</si>
  <si>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</si>
  <si>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</si>
  <si>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</si>
  <si>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</si>
  <si>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</si>
  <si>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</si>
  <si>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</si>
  <si>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</si>
  <si>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</si>
  <si>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</si>
  <si>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</si>
  <si>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</si>
  <si>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</si>
  <si>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</si>
  <si>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</si>
  <si>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</si>
  <si>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</si>
  <si>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</si>
  <si>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</si>
  <si>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</si>
  <si>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</si>
  <si>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</si>
  <si>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</si>
  <si>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</si>
  <si>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</si>
  <si>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</si>
  <si>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</si>
  <si>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</si>
  <si>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</si>
  <si>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</si>
  <si>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</si>
  <si>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</si>
  <si>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</si>
  <si>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</si>
  <si>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</si>
  <si>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</si>
  <si>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</si>
  <si>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</si>
  <si>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</si>
  <si>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</si>
  <si>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</si>
  <si>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</si>
  <si>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</si>
  <si>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</si>
  <si>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</si>
  <si>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</si>
  <si>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</si>
  <si>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</si>
  <si>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</si>
  <si>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</si>
  <si>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</si>
  <si>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</si>
  <si>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</si>
  <si>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</si>
  <si>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</si>
  <si>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</si>
  <si>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</si>
  <si>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</si>
  <si>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</si>
  <si>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</si>
  <si>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</si>
  <si>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</si>
  <si>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</si>
  <si>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</si>
  <si>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</si>
  <si>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</si>
  <si>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</si>
  <si>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</si>
  <si>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</si>
  <si>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</si>
  <si>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</si>
  <si>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</si>
  <si>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</si>
  <si>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</si>
  <si>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</si>
  <si>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</si>
  <si>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</si>
  <si>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</si>
  <si>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</si>
  <si>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</si>
  <si>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</si>
  <si>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</si>
  <si>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</si>
  <si>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</si>
  <si>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</si>
  <si>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</si>
  <si>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</si>
  <si>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</si>
  <si>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</si>
  <si>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</si>
  <si>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</si>
  <si>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</si>
  <si>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</si>
  <si>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</si>
  <si>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</si>
  <si>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</si>
  <si>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</si>
  <si>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</si>
  <si>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</si>
  <si>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</si>
  <si>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</si>
  <si>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</si>
  <si>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</si>
  <si>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</si>
  <si>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</si>
  <si>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</si>
  <si>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</si>
  <si>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</si>
  <si>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</si>
  <si>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</si>
  <si>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</si>
  <si>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</si>
  <si>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</si>
  <si>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</si>
  <si>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</si>
  <si>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</si>
  <si>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</si>
  <si>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</si>
  <si>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</si>
  <si>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</si>
  <si>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</si>
  <si>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</si>
  <si>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</si>
  <si>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</si>
  <si>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</si>
  <si>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</si>
  <si>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</si>
  <si>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</si>
  <si>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</si>
  <si>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</si>
  <si>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</si>
  <si>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</si>
  <si>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</si>
  <si>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</si>
  <si>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</si>
  <si>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</si>
  <si>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</si>
  <si>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</si>
  <si>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</si>
  <si>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</si>
  <si>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</si>
  <si>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</si>
  <si>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</si>
  <si>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</si>
  <si>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</si>
  <si>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</si>
  <si>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</si>
  <si>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</si>
  <si>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</si>
  <si>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</si>
  <si>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</si>
  <si>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</si>
  <si>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</si>
  <si>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</si>
  <si>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</si>
  <si>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</si>
  <si>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</si>
  <si>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</si>
  <si>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</si>
  <si>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</si>
  <si>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</si>
  <si>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</si>
  <si>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</si>
  <si>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</si>
  <si>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</si>
  <si>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</si>
  <si>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</si>
  <si>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</si>
  <si>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</si>
  <si>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</si>
  <si>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</si>
  <si>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</si>
  <si>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</si>
  <si>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</si>
  <si>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</si>
  <si>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</si>
  <si>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</si>
  <si>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</si>
  <si>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</si>
  <si>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</si>
  <si>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</si>
  <si>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</si>
  <si>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</si>
  <si>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</si>
  <si>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</si>
  <si>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</si>
  <si>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</si>
  <si>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</si>
  <si>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</si>
  <si>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</si>
  <si>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</si>
  <si>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</si>
  <si>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</si>
  <si>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</si>
  <si>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</si>
  <si>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</si>
  <si>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</si>
  <si>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</si>
  <si>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</si>
  <si>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</si>
  <si>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</si>
  <si>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</si>
  <si>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</si>
  <si>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</si>
  <si>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</si>
  <si>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</si>
  <si>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</si>
  <si>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</si>
  <si>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</si>
  <si>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</si>
  <si>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</si>
  <si>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</si>
  <si>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</si>
  <si>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</si>
  <si>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</si>
  <si>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</si>
  <si>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</si>
  <si>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</si>
  <si>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</si>
  <si>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</si>
  <si>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</si>
  <si>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</si>
  <si>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</si>
  <si>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</si>
  <si>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</si>
  <si>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</si>
  <si>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</si>
  <si>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</si>
  <si>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</si>
  <si>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</si>
  <si>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</si>
  <si>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</si>
  <si>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</si>
  <si>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</si>
  <si>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</si>
  <si>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</si>
  <si>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</si>
  <si>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</si>
  <si>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</si>
  <si>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</si>
  <si>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</si>
  <si>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</si>
  <si>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</si>
  <si>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</si>
  <si>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</si>
  <si>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</si>
  <si>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</si>
  <si>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</si>
  <si>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</si>
  <si>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</si>
  <si>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</si>
  <si>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</si>
  <si>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</si>
  <si>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</si>
  <si>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</si>
  <si>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</si>
  <si>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</si>
  <si>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</si>
  <si>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</si>
  <si>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</si>
  <si>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</si>
  <si>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</si>
  <si>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</si>
  <si>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</si>
  <si>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</si>
  <si>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</si>
  <si>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</si>
  <si>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</si>
  <si>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</si>
  <si>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</si>
  <si>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</si>
  <si>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</si>
  <si>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</si>
  <si>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</si>
  <si>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</si>
  <si>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</si>
  <si>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</si>
  <si>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</si>
  <si>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</si>
  <si>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</si>
  <si>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</si>
  <si>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</si>
  <si>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</si>
  <si>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</si>
  <si>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</si>
  <si>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</si>
  <si>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</si>
  <si>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</si>
  <si>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</si>
  <si>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</si>
  <si>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</si>
  <si>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</si>
  <si>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</si>
  <si>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</si>
  <si>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</si>
  <si>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</si>
  <si>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</si>
  <si>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</si>
  <si>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</si>
  <si>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</si>
  <si>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</si>
  <si>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</si>
  <si>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</si>
  <si>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</si>
  <si>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</si>
  <si>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</si>
  <si>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</si>
  <si>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</si>
  <si>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</si>
  <si>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</si>
  <si>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</si>
  <si>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</si>
  <si>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</si>
  <si>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</si>
  <si>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</si>
  <si>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</si>
  <si>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</si>
  <si>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</si>
  <si>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</si>
  <si>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</si>
  <si>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</si>
  <si>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</si>
  <si>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</si>
  <si>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</si>
  <si>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</si>
  <si>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</si>
  <si>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</si>
  <si>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</si>
  <si>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</si>
  <si>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</si>
  <si>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</si>
  <si>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</si>
  <si>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</si>
  <si>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</si>
  <si>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</si>
  <si>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</si>
  <si>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</si>
  <si>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</si>
  <si>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</si>
  <si>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</si>
  <si>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</si>
  <si>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</si>
  <si>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</si>
  <si>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</si>
  <si>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</si>
  <si>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</si>
  <si>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</si>
  <si>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</si>
  <si>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</si>
  <si>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</si>
  <si>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</si>
  <si>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</si>
  <si>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</si>
  <si>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</si>
  <si>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</si>
  <si>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</si>
  <si>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</si>
  <si>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</si>
  <si>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</si>
  <si>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</si>
  <si>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</si>
  <si>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</si>
  <si>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</si>
  <si>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</si>
  <si>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</si>
  <si>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</si>
  <si>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</si>
  <si>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</si>
  <si>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</si>
  <si>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</si>
  <si>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</si>
  <si>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</si>
  <si>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</si>
  <si>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</si>
  <si>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</si>
  <si>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</si>
  <si>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</si>
  <si>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</si>
  <si>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</si>
  <si>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</si>
  <si>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</si>
  <si>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</si>
  <si>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</si>
  <si>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</si>
  <si>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</si>
  <si>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</si>
  <si>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</si>
  <si>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</si>
  <si>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</si>
  <si>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</si>
  <si>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</si>
  <si>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</si>
  <si>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</si>
  <si>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</si>
  <si>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</si>
  <si>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</si>
  <si>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</si>
  <si>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</si>
  <si>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</si>
  <si>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</si>
  <si>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</si>
  <si>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</si>
  <si>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</si>
  <si>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</si>
  <si>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</si>
  <si>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</si>
  <si>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</si>
  <si>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</si>
  <si>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</si>
  <si>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</si>
  <si>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</si>
  <si>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</si>
  <si>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</si>
  <si>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</si>
  <si>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</si>
  <si>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</si>
  <si>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</si>
  <si>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</si>
  <si>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</si>
  <si>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</si>
  <si>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</si>
  <si>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</si>
  <si>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</si>
  <si>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</si>
  <si>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</si>
  <si>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</si>
  <si>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</si>
  <si>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</si>
  <si>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</si>
  <si>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</si>
  <si>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</si>
  <si>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</si>
  <si>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</si>
  <si>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</si>
  <si>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</si>
  <si>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</si>
  <si>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</si>
  <si>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</si>
  <si>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</si>
  <si>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</si>
  <si>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</si>
  <si>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</si>
  <si>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</si>
  <si>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</si>
  <si>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</si>
  <si>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</si>
  <si>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</si>
  <si>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</si>
  <si>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</si>
  <si>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</si>
  <si>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</si>
  <si>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</si>
  <si>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</si>
  <si>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</si>
  <si>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</si>
  <si>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</si>
  <si>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</si>
  <si>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</si>
  <si>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</si>
  <si>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</si>
  <si>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</si>
  <si>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</si>
  <si>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</si>
  <si>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</si>
  <si>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</si>
  <si>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</si>
  <si>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</si>
  <si>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</si>
  <si>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</si>
  <si>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</si>
  <si>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</si>
  <si>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</si>
  <si>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</si>
  <si>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</si>
  <si>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</si>
  <si>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</si>
  <si>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</si>
  <si>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</si>
  <si>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</si>
  <si>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</si>
  <si>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</si>
  <si>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</si>
  <si>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</si>
  <si>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</si>
  <si>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</si>
  <si>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</si>
  <si>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</si>
  <si>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</si>
  <si>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</si>
  <si>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</si>
  <si>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</si>
  <si>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</si>
  <si>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</si>
  <si>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</si>
  <si>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</si>
  <si>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</si>
  <si>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</si>
  <si>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</si>
  <si>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</si>
  <si>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</si>
  <si>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</si>
  <si>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</si>
  <si>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</si>
  <si>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</si>
  <si>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</si>
  <si>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</si>
  <si>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</si>
  <si>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</si>
  <si>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</si>
  <si>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</si>
  <si>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</si>
  <si>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</si>
  <si>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</si>
  <si>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</si>
  <si>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</si>
  <si>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</si>
  <si>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</si>
  <si>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</si>
  <si>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</si>
  <si>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</si>
  <si>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</si>
  <si>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</si>
  <si>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</si>
  <si>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</si>
  <si>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</si>
  <si>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</si>
  <si>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</si>
  <si>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</si>
  <si>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</si>
  <si>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</si>
  <si>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</si>
  <si>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</si>
  <si>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</si>
  <si>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</si>
  <si>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</si>
  <si>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</si>
  <si>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</si>
  <si>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</si>
  <si>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</si>
  <si>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</si>
  <si>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</si>
  <si>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</si>
  <si>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</si>
  <si>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</si>
  <si>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</si>
  <si>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</si>
  <si>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</si>
  <si>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</si>
  <si>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</si>
  <si>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</si>
  <si>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</si>
  <si>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</si>
  <si>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</si>
  <si>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</si>
  <si>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</si>
  <si>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</si>
  <si>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</si>
  <si>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</si>
  <si>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</si>
  <si>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</si>
  <si>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</si>
  <si>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</si>
  <si>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</si>
  <si>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</si>
  <si>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</si>
  <si>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</si>
  <si>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</si>
  <si>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</si>
  <si>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</si>
  <si>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</si>
  <si>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</si>
  <si>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</si>
  <si>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</si>
  <si>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</si>
  <si>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</si>
  <si>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</si>
  <si>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</si>
  <si>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</si>
  <si>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</si>
  <si>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</si>
  <si>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</si>
  <si>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</si>
  <si>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</si>
  <si>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</si>
  <si>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</si>
  <si>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</si>
  <si>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</si>
  <si>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</si>
  <si>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</si>
  <si>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</si>
  <si>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</si>
  <si>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</si>
  <si>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</si>
  <si>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</si>
  <si>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</si>
  <si>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</si>
  <si>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</si>
  <si>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</si>
  <si>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</si>
  <si>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</si>
  <si>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</si>
  <si>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</si>
  <si>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</si>
  <si>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</si>
  <si>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</si>
  <si>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</si>
  <si>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</si>
  <si>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</si>
  <si>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</si>
  <si>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</si>
  <si>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</si>
  <si>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</si>
  <si>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</si>
  <si>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</si>
  <si>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</si>
  <si>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</si>
  <si>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</si>
  <si>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</si>
  <si>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</si>
  <si>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</si>
  <si>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</si>
  <si>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</si>
  <si>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</si>
  <si>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</si>
  <si>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</si>
  <si>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</si>
  <si>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</si>
  <si>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</si>
  <si>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</si>
  <si>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</si>
  <si>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</si>
  <si>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</si>
  <si>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</si>
  <si>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</si>
  <si>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</si>
  <si>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</si>
  <si>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</si>
  <si>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</si>
  <si>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</si>
  <si>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</si>
  <si>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</si>
  <si>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</si>
  <si>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</si>
  <si>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</si>
  <si>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</si>
  <si>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</si>
  <si>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</si>
  <si>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</si>
  <si>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</si>
  <si>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</si>
  <si>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</si>
  <si>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</si>
  <si>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</si>
  <si>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</si>
  <si>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</si>
  <si>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</si>
  <si>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</si>
  <si>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</si>
  <si>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</si>
  <si>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</si>
  <si>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</si>
  <si>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</si>
  <si>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</si>
  <si>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</si>
  <si>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</si>
  <si>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</si>
  <si>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</si>
  <si>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</si>
  <si>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</si>
  <si>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</si>
  <si>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</si>
  <si>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</si>
  <si>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</si>
  <si>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</si>
  <si>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</si>
  <si>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</si>
  <si>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</si>
  <si>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</si>
  <si>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</si>
  <si>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</si>
  <si>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</si>
  <si>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</si>
  <si>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</si>
  <si>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</si>
  <si>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</si>
  <si>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</si>
  <si>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</si>
  <si>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</si>
  <si>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</si>
  <si>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</si>
  <si>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</si>
  <si>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</si>
  <si>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</si>
  <si>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</si>
  <si>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</si>
  <si>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</si>
  <si>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</si>
  <si>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</si>
  <si>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</si>
  <si>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</si>
  <si>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</si>
  <si>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</si>
  <si>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</si>
  <si>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</si>
  <si>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</si>
  <si>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</si>
  <si>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</si>
  <si>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</si>
  <si>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</si>
  <si>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</si>
  <si>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</si>
  <si>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</si>
  <si>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</si>
  <si>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</si>
  <si>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</si>
  <si>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</si>
  <si>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</si>
  <si>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</si>
  <si>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</si>
  <si>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</si>
  <si>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</si>
  <si>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</si>
  <si>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</si>
  <si>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</si>
  <si>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</si>
  <si>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</si>
  <si>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</si>
  <si>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</si>
  <si>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</si>
  <si>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</si>
  <si>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</si>
  <si>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</si>
  <si>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</si>
  <si>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</si>
  <si>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</si>
  <si>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</si>
  <si>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</si>
  <si>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</si>
  <si>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</si>
  <si>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</si>
  <si>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</si>
  <si>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</si>
  <si>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</si>
  <si>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</si>
  <si>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</si>
  <si>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</si>
  <si>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</si>
  <si>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</si>
  <si>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</si>
  <si>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</si>
  <si>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</si>
  <si>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</si>
  <si>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</si>
  <si>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</si>
  <si>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</si>
  <si>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</si>
  <si>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</si>
  <si>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</si>
  <si>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</si>
  <si>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</si>
  <si>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</si>
  <si>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</si>
  <si>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</si>
  <si>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</si>
  <si>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</si>
  <si>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</si>
  <si>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</si>
  <si>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</si>
  <si>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</si>
  <si>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</si>
  <si>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</si>
  <si>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</si>
  <si>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</si>
  <si>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</si>
  <si>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</si>
  <si>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</si>
  <si>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</si>
  <si>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</si>
  <si>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</si>
  <si>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</si>
  <si>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</si>
  <si>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</si>
  <si>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</si>
  <si>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</si>
  <si>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</si>
  <si>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</si>
  <si>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</si>
  <si>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</si>
  <si>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</si>
  <si>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</si>
  <si>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</si>
  <si>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</si>
  <si>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</si>
  <si>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</si>
  <si>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</si>
  <si>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</si>
  <si>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</si>
  <si>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</si>
  <si>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</si>
  <si>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</si>
  <si>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</si>
  <si>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</si>
  <si>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</si>
  <si>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</si>
  <si>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</si>
  <si>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</si>
  <si>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</si>
  <si>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</si>
  <si>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</si>
  <si>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</si>
  <si>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</si>
  <si>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</si>
  <si>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</si>
  <si>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</si>
  <si>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</si>
  <si>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</si>
  <si>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</si>
  <si>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</si>
  <si>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</si>
  <si>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</si>
  <si>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</si>
  <si>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</si>
  <si>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</si>
  <si>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</si>
  <si>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</si>
  <si>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</si>
  <si>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</si>
  <si>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</si>
  <si>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</si>
  <si>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</si>
  <si>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</si>
  <si>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</si>
  <si>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</si>
  <si>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</si>
  <si>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</si>
  <si>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</si>
  <si>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</si>
  <si>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</si>
  <si>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</si>
  <si>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</si>
  <si>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</si>
  <si>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</si>
  <si>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</si>
  <si>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</si>
  <si>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</si>
  <si>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</si>
  <si>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</si>
  <si>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</si>
  <si>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</si>
  <si>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</si>
  <si>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</si>
  <si>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</si>
  <si>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</si>
  <si>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</si>
  <si>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</si>
  <si>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</si>
  <si>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</si>
  <si>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</si>
  <si>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</si>
  <si>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</si>
  <si>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</si>
  <si>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</si>
  <si>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</si>
  <si>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</si>
  <si>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</si>
  <si>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</si>
  <si>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</si>
  <si>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</si>
  <si>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</si>
  <si>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</si>
  <si>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</si>
  <si>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</si>
  <si>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</si>
  <si>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</si>
  <si>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</si>
  <si>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</si>
  <si>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</si>
  <si>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</si>
  <si>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</si>
  <si>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</si>
  <si>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</si>
  <si>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</si>
  <si>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</si>
  <si>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</si>
  <si>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</si>
  <si>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</si>
  <si>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</si>
  <si>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</si>
  <si>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</si>
  <si>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</si>
  <si>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</si>
  <si>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</si>
  <si>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</si>
  <si>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</si>
  <si>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</si>
  <si>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</si>
  <si>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</si>
  <si>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</si>
  <si>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</si>
  <si>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</si>
  <si>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</si>
  <si>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</si>
  <si>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</si>
  <si>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</si>
  <si>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</si>
  <si>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</si>
  <si>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</si>
  <si>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</si>
  <si>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</si>
  <si>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</si>
  <si>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</si>
  <si>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</si>
  <si>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</si>
  <si>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</si>
  <si>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</si>
  <si>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</si>
  <si>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</si>
  <si>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</si>
  <si>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</si>
  <si>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</si>
  <si>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</si>
  <si>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</si>
  <si>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</si>
  <si>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</si>
  <si>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</si>
  <si>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</si>
  <si>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</si>
  <si>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</si>
  <si>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</si>
  <si>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</si>
  <si>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</si>
  <si>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</si>
  <si>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</si>
  <si>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</si>
  <si>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</si>
  <si>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</si>
  <si>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</si>
  <si>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</si>
  <si>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</si>
  <si>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</si>
  <si>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</si>
  <si>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</si>
  <si>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</si>
  <si>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</si>
  <si>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</si>
  <si>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</si>
  <si>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</si>
  <si>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</si>
  <si>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</si>
  <si>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</si>
  <si>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</si>
  <si>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</si>
  <si>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</si>
  <si>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</si>
  <si>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</si>
  <si>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</si>
  <si>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</si>
  <si>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</si>
  <si>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</si>
  <si>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</si>
  <si>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</si>
  <si>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</si>
  <si>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</si>
  <si>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</si>
  <si>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</si>
  <si>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</si>
  <si>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</si>
  <si>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</si>
  <si>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</si>
  <si>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</si>
  <si>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</si>
  <si>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</si>
  <si>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</si>
  <si>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</si>
  <si>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</si>
  <si>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</si>
  <si>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</si>
  <si>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</si>
  <si>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</si>
  <si>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</si>
  <si>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</si>
  <si>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</si>
  <si>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</si>
  <si>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</si>
  <si>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</si>
  <si>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</si>
  <si>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</si>
  <si>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</si>
  <si>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</si>
  <si>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</si>
  <si>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</si>
  <si>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</si>
  <si>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</si>
  <si>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</si>
  <si>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</si>
  <si>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</si>
  <si>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</si>
  <si>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</si>
  <si>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</si>
  <si>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</si>
  <si>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</si>
  <si>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</si>
  <si>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</si>
  <si>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</si>
  <si>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</si>
  <si>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</si>
  <si>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</si>
  <si>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</si>
  <si>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</si>
  <si>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</si>
  <si>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</si>
  <si>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</si>
  <si>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</si>
  <si>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</si>
  <si>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</si>
  <si>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</si>
  <si>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</si>
  <si>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</si>
  <si>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</si>
  <si>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</si>
  <si>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</si>
  <si>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</si>
  <si>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</si>
  <si>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</si>
  <si>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</si>
  <si>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</si>
  <si>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</si>
  <si>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</si>
  <si>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</si>
  <si>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</si>
  <si>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</si>
  <si>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</si>
  <si>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</si>
  <si>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</si>
  <si>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</si>
  <si>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</si>
  <si>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</si>
  <si>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</si>
  <si>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</si>
  <si>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</si>
  <si>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</si>
  <si>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</si>
  <si>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</si>
  <si>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</si>
  <si>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</si>
  <si>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</si>
  <si>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</si>
  <si>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</si>
  <si>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</si>
  <si>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</si>
  <si>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</si>
  <si>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</si>
  <si>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</si>
  <si>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</si>
  <si>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</si>
  <si>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</si>
  <si>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</si>
  <si>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</si>
  <si>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</si>
  <si>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</si>
  <si>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</si>
  <si>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</si>
  <si>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</si>
  <si>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</si>
  <si>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</si>
  <si>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</si>
  <si>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</si>
  <si>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</si>
  <si>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</si>
  <si>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</si>
  <si>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</si>
  <si>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</si>
  <si>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</si>
  <si>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</si>
  <si>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</si>
  <si>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</si>
  <si>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</si>
  <si>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</si>
  <si>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</si>
  <si>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</si>
  <si>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</si>
  <si>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</si>
  <si>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</si>
  <si>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</si>
  <si>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</si>
  <si>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</si>
  <si>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</si>
  <si>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</si>
  <si>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</si>
  <si>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</si>
  <si>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</si>
  <si>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</si>
  <si>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</si>
  <si>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</si>
  <si>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</si>
  <si>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</si>
  <si>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</si>
  <si>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</si>
  <si>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</si>
  <si>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</si>
  <si>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</si>
  <si>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</si>
  <si>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</si>
  <si>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</si>
  <si>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</si>
  <si>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</si>
  <si>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</si>
  <si>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</si>
  <si>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</si>
  <si>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</si>
  <si>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</si>
  <si>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</si>
  <si>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</si>
  <si>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</si>
  <si>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</si>
  <si>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</si>
  <si>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</si>
  <si>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</si>
  <si>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</si>
  <si>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</si>
  <si>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</si>
  <si>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</si>
  <si>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</si>
  <si>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</si>
  <si>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</si>
  <si>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</si>
  <si>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</si>
  <si>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</si>
  <si>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</si>
  <si>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</si>
  <si>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</si>
  <si>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</si>
  <si>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</si>
  <si>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</si>
  <si>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</si>
  <si>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</si>
  <si>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</si>
  <si>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</si>
  <si>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</si>
  <si>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</si>
  <si>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</si>
  <si>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</si>
  <si>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</si>
  <si>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</si>
  <si>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</si>
  <si>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</si>
  <si>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</si>
  <si>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</si>
  <si>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</si>
  <si>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</si>
  <si>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</si>
  <si>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</si>
  <si>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</si>
  <si>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</si>
  <si>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</si>
  <si>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</si>
  <si>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</si>
  <si>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</si>
  <si>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</si>
  <si>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</si>
  <si>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</si>
  <si>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</si>
  <si>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</si>
  <si>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</si>
  <si>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</si>
  <si>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</si>
  <si>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</si>
  <si>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</si>
  <si>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</si>
  <si>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</si>
  <si>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</si>
  <si>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</si>
  <si>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</si>
  <si>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</si>
  <si>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</si>
  <si>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</si>
  <si>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</si>
  <si>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</si>
  <si>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</si>
  <si>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</si>
  <si>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</si>
  <si>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</si>
  <si>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</si>
  <si>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</si>
  <si>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</si>
  <si>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</si>
  <si>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</si>
  <si>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</si>
  <si>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</si>
  <si>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</si>
  <si>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</si>
  <si>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</si>
  <si>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</si>
  <si>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</si>
  <si>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</si>
  <si>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</si>
  <si>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</si>
  <si>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</si>
  <si>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</si>
  <si>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</si>
  <si>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</si>
  <si>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</si>
  <si>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</si>
  <si>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</si>
  <si>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</si>
  <si>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</si>
  <si>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</si>
  <si>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</si>
  <si>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</si>
  <si>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</si>
  <si>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</si>
  <si>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</si>
  <si>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</si>
  <si>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</si>
  <si>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</si>
  <si>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</si>
  <si>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</si>
  <si>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</si>
  <si>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</si>
  <si>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</si>
  <si>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</si>
  <si>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</si>
  <si>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</si>
  <si>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</si>
  <si>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</si>
  <si>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</si>
  <si>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</si>
  <si>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</si>
  <si>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</si>
  <si>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</si>
  <si>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</si>
  <si>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</si>
  <si>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</si>
  <si>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</si>
  <si>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</si>
  <si>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</si>
  <si>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</si>
  <si>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</si>
  <si>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</si>
  <si>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</si>
  <si>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</si>
  <si>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</si>
  <si>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</si>
  <si>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</si>
  <si>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</si>
  <si>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</si>
  <si>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</si>
  <si>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</si>
  <si>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</si>
  <si>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</si>
  <si>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</si>
  <si>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</si>
  <si>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</si>
  <si>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</si>
  <si>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</si>
  <si>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</si>
  <si>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</si>
  <si>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</si>
  <si>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</si>
  <si>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</si>
  <si>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</si>
  <si>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</si>
  <si>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</si>
  <si>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</si>
  <si>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</si>
  <si>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</si>
  <si>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</si>
  <si>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</si>
  <si>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</si>
  <si>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</si>
  <si>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</si>
  <si>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</si>
  <si>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</si>
  <si>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</si>
  <si>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</si>
  <si>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</si>
  <si>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</si>
  <si>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</si>
  <si>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</si>
  <si>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</si>
  <si>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</si>
  <si>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</si>
  <si>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</si>
  <si>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</si>
  <si>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</si>
  <si>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</si>
  <si>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</si>
  <si>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</si>
  <si>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</si>
  <si>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</si>
  <si>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</si>
  <si>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</si>
  <si>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</si>
  <si>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</si>
  <si>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</si>
  <si>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</si>
  <si>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</si>
  <si>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</si>
  <si>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</si>
  <si>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</si>
  <si>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</si>
  <si>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</si>
  <si>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</si>
  <si>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</si>
  <si>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</si>
  <si>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</si>
  <si>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</si>
  <si>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</si>
  <si>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</si>
  <si>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</si>
  <si>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</si>
  <si>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</si>
  <si>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</si>
  <si>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</si>
  <si>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</si>
  <si>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</si>
  <si>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</si>
  <si>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</si>
  <si>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</si>
  <si>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</si>
  <si>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</si>
  <si>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</si>
  <si>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</si>
  <si>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</si>
  <si>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</si>
  <si>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</si>
  <si>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</si>
  <si>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</si>
  <si>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</si>
  <si>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</si>
  <si>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</si>
  <si>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</si>
  <si>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</si>
  <si>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</si>
  <si>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</si>
  <si>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</si>
  <si>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</si>
  <si>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</si>
  <si>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</si>
  <si>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</si>
  <si>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</si>
  <si>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</si>
  <si>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</si>
  <si>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</si>
  <si>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</si>
  <si>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</si>
  <si>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</si>
  <si>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</si>
  <si>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</si>
  <si>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</si>
  <si>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</si>
  <si>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</si>
  <si>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</si>
  <si>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</si>
  <si>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</si>
  <si>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</si>
  <si>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</si>
  <si>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</si>
  <si>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</si>
  <si>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</si>
  <si>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</si>
  <si>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</si>
  <si>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</si>
  <si>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</si>
  <si>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</si>
  <si>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</si>
  <si>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</si>
  <si>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</si>
  <si>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</si>
  <si>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</si>
  <si>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</si>
  <si>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</si>
  <si>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</si>
  <si>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</si>
  <si>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</si>
  <si>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</si>
  <si>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</si>
  <si>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</si>
  <si>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</si>
  <si>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</si>
  <si>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</si>
  <si>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</si>
  <si>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</si>
  <si>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</si>
  <si>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</si>
  <si>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</si>
  <si>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</si>
  <si>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</si>
  <si>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</si>
  <si>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</si>
  <si>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</si>
  <si>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</si>
  <si>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</si>
  <si>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</si>
  <si>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</si>
  <si>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</si>
  <si>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</si>
  <si>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</si>
  <si>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</si>
  <si>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</si>
  <si>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</si>
  <si>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</si>
  <si>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</si>
  <si>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</si>
  <si>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</si>
  <si>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</si>
  <si>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</si>
  <si>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</si>
  <si>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</si>
  <si>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</si>
  <si>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</si>
  <si>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</si>
  <si>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</si>
  <si>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</si>
  <si>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</si>
  <si>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</si>
  <si>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</si>
  <si>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</si>
  <si>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</si>
  <si>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</si>
  <si>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</si>
  <si>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</si>
  <si>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</si>
  <si>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</si>
  <si>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</si>
  <si>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</si>
  <si>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</si>
  <si>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</si>
  <si>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</si>
  <si>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</si>
  <si>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</si>
  <si>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</si>
  <si>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</si>
  <si>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</si>
  <si>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</si>
  <si>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</si>
  <si>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</si>
  <si>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</si>
  <si>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</si>
  <si>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</si>
  <si>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</si>
  <si>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</si>
  <si>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</si>
  <si>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</si>
  <si>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</si>
  <si>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</si>
  <si>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</si>
  <si>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</si>
  <si>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</si>
  <si>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</si>
  <si>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</si>
  <si>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</si>
  <si>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</si>
  <si>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</si>
  <si>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</si>
  <si>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</si>
  <si>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</si>
  <si>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</si>
  <si>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</si>
  <si>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</si>
  <si>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</si>
  <si>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</si>
  <si>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</si>
  <si>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</si>
  <si>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</si>
  <si>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</si>
  <si>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</si>
  <si>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</si>
  <si>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</si>
  <si>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</si>
  <si>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</si>
  <si>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</si>
  <si>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</si>
  <si>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</si>
  <si>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</si>
  <si>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</si>
  <si>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</si>
  <si>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</si>
  <si>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</si>
  <si>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</si>
  <si>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</si>
  <si>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</si>
  <si>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</si>
  <si>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</si>
  <si>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</si>
  <si>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</si>
  <si>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</si>
  <si>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</si>
  <si>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</si>
  <si>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</si>
  <si>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</si>
  <si>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</si>
  <si>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</si>
  <si>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</si>
  <si>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</si>
  <si>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</si>
  <si>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</si>
  <si>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</si>
  <si>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</si>
  <si>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</si>
  <si>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</si>
  <si>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</si>
  <si>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</si>
  <si>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</si>
  <si>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</si>
  <si>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</si>
  <si>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</si>
  <si>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</si>
  <si>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</si>
  <si>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</si>
  <si>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</si>
  <si>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</si>
  <si>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</si>
  <si>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</si>
  <si>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</si>
  <si>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</si>
  <si>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</si>
  <si>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</si>
  <si>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</si>
  <si>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</si>
  <si>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</si>
  <si>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</si>
  <si>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</si>
  <si>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</si>
  <si>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</si>
  <si>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</si>
  <si>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</si>
  <si>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</si>
  <si>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</si>
  <si>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</si>
  <si>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</si>
  <si>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</si>
  <si>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</si>
  <si>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</si>
  <si>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</si>
  <si>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</si>
  <si>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</si>
  <si>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</si>
  <si>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</si>
  <si>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</si>
  <si>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</si>
  <si>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</si>
  <si>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</si>
  <si>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</si>
  <si>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</si>
  <si>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</si>
  <si>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</si>
  <si>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</si>
  <si>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</si>
  <si>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</si>
  <si>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</si>
  <si>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</si>
  <si>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</si>
  <si>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</si>
  <si>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</si>
  <si>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</si>
  <si>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</si>
  <si>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</si>
  <si>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</si>
  <si>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</si>
  <si>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</si>
  <si>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</si>
  <si>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</si>
  <si>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</si>
  <si>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</si>
  <si>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</si>
  <si>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</si>
  <si>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</si>
  <si>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</si>
  <si>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</si>
  <si>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</si>
  <si>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</si>
  <si>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</si>
  <si>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</si>
  <si>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</si>
  <si>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</si>
  <si>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</si>
  <si>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</si>
  <si>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</si>
  <si>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</si>
  <si>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</si>
  <si>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</si>
  <si>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</si>
  <si>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</si>
  <si>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</si>
  <si>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</si>
  <si>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</si>
  <si>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</si>
  <si>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</si>
  <si>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</si>
  <si>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</si>
  <si>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</si>
  <si>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</si>
  <si>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</si>
  <si>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</si>
  <si>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</si>
  <si>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</si>
  <si>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</si>
  <si>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</si>
  <si>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</si>
  <si>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</si>
  <si>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</si>
  <si>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</si>
  <si>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</si>
  <si>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</si>
  <si>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</si>
  <si>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</si>
  <si>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</si>
  <si>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</si>
  <si>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</si>
  <si>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</si>
  <si>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</si>
  <si>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</si>
  <si>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</si>
  <si>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</si>
  <si>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</si>
  <si>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</si>
  <si>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</si>
  <si>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</si>
  <si>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</si>
  <si>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</si>
  <si>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</si>
  <si>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</si>
  <si>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</si>
  <si>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</si>
  <si>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</si>
  <si>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</si>
  <si>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</si>
  <si>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</si>
  <si>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</si>
  <si>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</si>
  <si>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</si>
  <si>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</si>
  <si>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</si>
  <si>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</si>
  <si>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</si>
  <si>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</si>
  <si>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</si>
  <si>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</si>
  <si>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</si>
  <si>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</si>
  <si>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</si>
  <si>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</si>
  <si>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</si>
  <si>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</si>
  <si>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</si>
  <si>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</si>
  <si>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</si>
  <si>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</si>
  <si>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</si>
  <si>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</si>
  <si>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</si>
  <si>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</si>
  <si>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</si>
  <si>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</si>
  <si>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</si>
  <si>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</si>
  <si>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</si>
  <si>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</si>
  <si>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</si>
  <si>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</si>
  <si>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</si>
  <si>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</si>
  <si>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</si>
  <si>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</si>
  <si>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</si>
  <si>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</si>
  <si>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</si>
  <si>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</si>
  <si>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</si>
  <si>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</si>
  <si>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</si>
  <si>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</si>
  <si>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</si>
  <si>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</si>
  <si>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</si>
  <si>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</si>
  <si>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</si>
  <si>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</si>
  <si>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</si>
  <si>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</si>
  <si>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</si>
  <si>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</si>
  <si>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</si>
  <si>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</si>
  <si>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</si>
  <si>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</si>
  <si>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</si>
  <si>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</si>
  <si>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</si>
  <si>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</si>
  <si>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</si>
  <si>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</si>
  <si>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</si>
  <si>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</si>
  <si>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</si>
  <si>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</si>
  <si>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</si>
  <si>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</si>
  <si>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</si>
  <si>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</si>
  <si>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</si>
  <si>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</si>
  <si>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</si>
  <si>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</si>
  <si>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</si>
  <si>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</si>
  <si>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</si>
  <si>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</si>
  <si>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</si>
  <si>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</si>
  <si>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</si>
  <si>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</si>
  <si>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</si>
  <si>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</si>
  <si>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</si>
  <si>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</si>
  <si>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</si>
  <si>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</si>
  <si>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</si>
  <si>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</si>
  <si>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</si>
  <si>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</si>
  <si>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</si>
  <si>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</si>
  <si>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</si>
  <si>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</si>
  <si>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</si>
  <si>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</si>
  <si>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</si>
  <si>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</si>
  <si>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</si>
  <si>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</si>
  <si>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</si>
  <si>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</si>
  <si>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</si>
  <si>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</si>
  <si>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</si>
  <si>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</si>
  <si>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</si>
  <si>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</si>
  <si>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</si>
  <si>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</si>
  <si>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</si>
  <si>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</si>
  <si>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</si>
  <si>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</si>
  <si>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</si>
  <si>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</si>
  <si>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</si>
  <si>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</si>
  <si>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</si>
  <si>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</si>
  <si>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</si>
  <si>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</si>
  <si>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</si>
  <si>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</si>
  <si>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</si>
  <si>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</si>
  <si>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</si>
  <si>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</si>
  <si>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</si>
  <si>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</si>
  <si>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</si>
  <si>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</si>
  <si>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</si>
  <si>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</si>
  <si>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</si>
  <si>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</si>
  <si>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</si>
  <si>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</si>
  <si>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</si>
  <si>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</si>
  <si>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</si>
  <si>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</si>
  <si>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</si>
  <si>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</si>
  <si>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</si>
  <si>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</si>
  <si>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</si>
  <si>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</si>
  <si>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</si>
  <si>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</si>
  <si>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</si>
  <si>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</si>
  <si>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</si>
  <si>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</si>
  <si>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</si>
  <si>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</si>
  <si>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</si>
  <si>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</si>
  <si>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</si>
  <si>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</si>
  <si>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</si>
  <si>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</si>
  <si>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</si>
  <si>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</si>
  <si>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</si>
  <si>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</si>
  <si>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</si>
  <si>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</si>
  <si>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</si>
  <si>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</si>
  <si>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</si>
  <si>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</si>
  <si>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</si>
  <si>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</si>
  <si>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</si>
  <si>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</si>
  <si>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</si>
  <si>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</si>
  <si>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</si>
  <si>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</si>
  <si>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</si>
  <si>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</si>
  <si>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</si>
  <si>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</si>
  <si>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</si>
  <si>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</si>
  <si>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</si>
  <si>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</si>
  <si>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</si>
  <si>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</si>
  <si>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</si>
  <si>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</si>
  <si>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</si>
  <si>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</si>
  <si>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</si>
  <si>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</si>
  <si>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</si>
  <si>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</si>
  <si>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</si>
  <si>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</si>
  <si>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</si>
  <si>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</si>
  <si>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</si>
  <si>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</si>
  <si>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</si>
  <si>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</si>
  <si>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</si>
  <si>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</si>
  <si>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</si>
  <si>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</si>
  <si>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</si>
  <si>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</si>
  <si>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</si>
  <si>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</si>
  <si>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</si>
  <si>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</si>
  <si>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</si>
  <si>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</si>
  <si>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</si>
  <si>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</si>
  <si>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</si>
  <si>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</si>
  <si>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</si>
  <si>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</si>
  <si>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</si>
  <si>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</si>
  <si>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</si>
  <si>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</si>
  <si>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</si>
  <si>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</si>
  <si>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</si>
  <si>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</si>
  <si>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</si>
  <si>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</si>
  <si>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</si>
  <si>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</si>
  <si>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</si>
  <si>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</si>
  <si>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</si>
  <si>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</si>
  <si>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</si>
  <si>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</si>
  <si>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</si>
  <si>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</si>
  <si>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</si>
  <si>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</si>
  <si>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</si>
  <si>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</si>
  <si>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</si>
  <si>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</si>
  <si>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</si>
  <si>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</si>
  <si>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</si>
  <si>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</si>
  <si>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</si>
  <si>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</si>
  <si>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</si>
  <si>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</si>
  <si>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</si>
  <si>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</si>
  <si>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</si>
  <si>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</si>
  <si>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</si>
  <si>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</si>
  <si>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</si>
  <si>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</si>
  <si>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</si>
  <si>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</si>
  <si>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</si>
  <si>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</si>
  <si>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</si>
  <si>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</si>
  <si>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</si>
  <si>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</si>
  <si>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</si>
  <si>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</si>
  <si>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</si>
  <si>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</si>
  <si>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</si>
  <si>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</si>
  <si>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</si>
  <si>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</si>
  <si>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</si>
  <si>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</si>
  <si>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</si>
  <si>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</si>
  <si>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</si>
  <si>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</si>
  <si>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</si>
  <si>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</si>
  <si>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</si>
  <si>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</si>
  <si>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</si>
  <si>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</si>
  <si>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</si>
  <si>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</si>
  <si>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</si>
  <si>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</si>
  <si>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</si>
  <si>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</si>
  <si>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</si>
  <si>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</si>
  <si>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</si>
  <si>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</si>
  <si>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</si>
  <si>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</si>
  <si>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</si>
  <si>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</si>
  <si>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</si>
  <si>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</si>
  <si>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</si>
  <si>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</si>
  <si>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</si>
  <si>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</si>
  <si>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</si>
  <si>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</si>
  <si>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</si>
  <si>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</si>
  <si>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</si>
  <si>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</si>
  <si>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</si>
  <si>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</si>
  <si>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</si>
  <si>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</si>
  <si>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</si>
  <si>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</si>
  <si>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</si>
  <si>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</si>
  <si>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</si>
  <si>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</si>
  <si>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</si>
  <si>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</si>
  <si>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</si>
  <si>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</si>
  <si>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</si>
  <si>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</si>
  <si>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</si>
  <si>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</si>
  <si>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</si>
  <si>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</si>
  <si>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</si>
  <si>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</si>
  <si>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</si>
  <si>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</si>
  <si>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</si>
  <si>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</si>
  <si>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</si>
  <si>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</si>
  <si>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</si>
  <si>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</si>
  <si>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</si>
  <si>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</si>
  <si>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</si>
  <si>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</si>
  <si>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</si>
  <si>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</si>
  <si>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</si>
  <si>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</si>
  <si>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</si>
  <si>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</si>
  <si>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</si>
  <si>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</si>
  <si>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</si>
  <si>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</si>
  <si>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</si>
  <si>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</si>
  <si>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</si>
  <si>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</si>
  <si>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</si>
  <si>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</si>
  <si>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</si>
  <si>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</si>
  <si>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</si>
  <si>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</si>
  <si>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</si>
  <si>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</si>
  <si>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</si>
  <si>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</si>
  <si>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</si>
  <si>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</si>
  <si>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</si>
  <si>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</si>
  <si>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</si>
  <si>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</si>
  <si>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</si>
  <si>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</si>
  <si>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</si>
  <si>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</si>
  <si>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</si>
  <si>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</si>
  <si>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</si>
  <si>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</si>
  <si>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</si>
  <si>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</si>
  <si>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</si>
  <si>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</si>
  <si>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</si>
  <si>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</si>
  <si>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</si>
  <si>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</si>
  <si>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</si>
  <si>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</si>
  <si>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</si>
  <si>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</si>
  <si>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</si>
  <si>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</si>
  <si>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</si>
  <si>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</si>
  <si>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</si>
  <si>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</si>
  <si>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</si>
  <si>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</si>
  <si>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</si>
  <si>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</si>
  <si>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</si>
  <si>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</si>
  <si>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</si>
  <si>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</si>
  <si>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</si>
  <si>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</si>
  <si>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</si>
  <si>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</si>
  <si>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</si>
  <si>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</si>
  <si>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</si>
  <si>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</si>
  <si>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</si>
  <si>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</si>
  <si>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</si>
  <si>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</si>
  <si>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</si>
  <si>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</si>
  <si>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</si>
  <si>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</si>
  <si>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</si>
  <si>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</si>
  <si>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</si>
  <si>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</si>
  <si>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</si>
  <si>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</si>
  <si>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</si>
  <si>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</si>
  <si>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</si>
  <si>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</si>
  <si>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</si>
  <si>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</si>
  <si>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</si>
  <si>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</si>
  <si>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</si>
  <si>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</si>
  <si>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</si>
  <si>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</si>
  <si>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</si>
  <si>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</si>
  <si>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</si>
  <si>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</si>
  <si>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</si>
  <si>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</si>
  <si>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</si>
  <si>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</si>
  <si>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</si>
  <si>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</si>
  <si>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</si>
  <si>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</si>
  <si>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</si>
  <si>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</si>
  <si>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</si>
  <si>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</si>
  <si>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</si>
  <si>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</si>
  <si>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</si>
  <si>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</si>
  <si>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</si>
  <si>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</si>
  <si>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</si>
  <si>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</si>
  <si>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</si>
  <si>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</si>
  <si>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</si>
  <si>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</si>
  <si>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</si>
  <si>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</si>
  <si>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</si>
  <si>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</si>
  <si>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</si>
  <si>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</si>
  <si>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</si>
  <si>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</si>
  <si>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</si>
  <si>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</si>
  <si>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</si>
  <si>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</si>
  <si>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</si>
  <si>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</si>
  <si>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</si>
  <si>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</si>
  <si>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</si>
  <si>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</si>
  <si>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</si>
  <si>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</si>
  <si>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</si>
  <si>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</si>
  <si>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</si>
  <si>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</si>
  <si>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</si>
  <si>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</si>
  <si>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</si>
  <si>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</si>
  <si>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</si>
  <si>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</si>
  <si>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</si>
  <si>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</si>
  <si>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</si>
  <si>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</si>
  <si>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</si>
  <si>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</si>
  <si>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</si>
  <si>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</si>
  <si>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</si>
  <si>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</si>
  <si>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</si>
  <si>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</si>
  <si>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</si>
  <si>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</si>
  <si>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</si>
  <si>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</si>
  <si>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</si>
  <si>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</si>
  <si>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</si>
  <si>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</si>
  <si>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</si>
  <si>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</si>
  <si>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</si>
  <si>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</si>
  <si>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</si>
  <si>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</si>
  <si>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</si>
  <si>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</si>
  <si>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</si>
  <si>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</si>
  <si>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</si>
  <si>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</si>
  <si>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</si>
  <si>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</si>
  <si>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</si>
  <si>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</si>
  <si>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</si>
  <si>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</si>
  <si>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</si>
  <si>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</si>
  <si>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</si>
  <si>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</si>
  <si>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</si>
  <si>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</si>
  <si>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</si>
  <si>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</si>
  <si>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</si>
  <si>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</si>
  <si>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</si>
  <si>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</si>
  <si>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</si>
  <si>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</si>
  <si>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</si>
  <si>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</si>
  <si>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</si>
  <si>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</si>
  <si>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</si>
  <si>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</si>
  <si>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</si>
  <si>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</si>
  <si>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</si>
  <si>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</si>
  <si>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</si>
  <si>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</si>
  <si>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</si>
  <si>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</si>
  <si>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</si>
  <si>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</si>
  <si>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</si>
  <si>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</si>
  <si>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</si>
  <si>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</si>
  <si>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</si>
  <si>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</si>
  <si>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</si>
  <si>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</si>
  <si>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</si>
  <si>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</si>
  <si>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</si>
  <si>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</si>
  <si>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</si>
  <si>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</si>
  <si>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</si>
  <si>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</si>
  <si>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</si>
  <si>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</si>
  <si>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</si>
  <si>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</si>
  <si>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</si>
  <si>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</si>
  <si>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</si>
  <si>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</si>
  <si>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</si>
  <si>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</si>
  <si>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</si>
  <si>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</si>
  <si>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</si>
  <si>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</si>
  <si>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</si>
  <si>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</si>
  <si>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</si>
  <si>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</si>
  <si>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</si>
  <si>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</si>
  <si>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</si>
  <si>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</si>
  <si>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</si>
  <si>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</si>
  <si>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</si>
  <si>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</si>
  <si>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</si>
  <si>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</si>
  <si>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</si>
  <si>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</si>
  <si>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</si>
  <si>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</si>
  <si>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</si>
  <si>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</si>
  <si>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</si>
  <si>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</si>
  <si>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</si>
  <si>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</si>
  <si>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</si>
  <si>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</si>
  <si>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</si>
  <si>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</si>
  <si>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</si>
  <si>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</si>
  <si>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</si>
  <si>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</si>
  <si>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</si>
  <si>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</si>
  <si>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</si>
  <si>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</si>
  <si>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</si>
  <si>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</si>
  <si>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</si>
  <si>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</si>
  <si>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</si>
  <si>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</si>
  <si>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</si>
  <si>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</si>
  <si>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</si>
  <si>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</si>
  <si>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</si>
  <si>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</si>
  <si>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</si>
  <si>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</si>
  <si>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</si>
  <si>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</si>
  <si>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</si>
  <si>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</si>
  <si>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</si>
  <si>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</si>
  <si>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</si>
  <si>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</si>
  <si>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</si>
  <si>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</si>
  <si>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</si>
  <si>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</si>
  <si>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</si>
  <si>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</si>
  <si>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</si>
  <si>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</si>
  <si>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</si>
  <si>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</si>
  <si>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</si>
  <si>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</si>
  <si>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</si>
  <si>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</si>
  <si>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</si>
  <si>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</si>
  <si>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</si>
  <si>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</si>
  <si>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</si>
  <si>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</si>
  <si>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</si>
  <si>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</si>
  <si>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</si>
  <si>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</si>
  <si>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</si>
  <si>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</si>
  <si>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</si>
  <si>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</si>
  <si>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</si>
  <si>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</si>
  <si>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</si>
  <si>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</si>
  <si>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</si>
  <si>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</si>
  <si>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</si>
  <si>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</si>
  <si>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</si>
  <si>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</si>
  <si>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</si>
  <si>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</si>
  <si>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</si>
  <si>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</si>
  <si>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</si>
  <si>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</si>
  <si>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</si>
  <si>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920-930</t>
  </si>
  <si>
    <t>1020-1050</t>
  </si>
  <si>
    <t>1350-1380</t>
  </si>
  <si>
    <t>Part Profit of Rs.10.50/-</t>
  </si>
  <si>
    <t>Intrday Call</t>
  </si>
  <si>
    <t>204-208</t>
  </si>
  <si>
    <t>Profit of Rs.5.50/-</t>
  </si>
  <si>
    <t>Profit of Rs.2.5/-</t>
  </si>
  <si>
    <t>1040-1060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</si>
  <si>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</si>
  <si>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</si>
  <si>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</si>
  <si>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</si>
  <si>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</si>
  <si>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</si>
  <si>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</si>
  <si>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Part Profit of Rs.14/-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</si>
  <si>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</si>
  <si>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</si>
  <si>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</si>
  <si>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</si>
  <si>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</si>
  <si>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</si>
  <si>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</si>
  <si>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</si>
  <si>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</si>
  <si>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667-670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</si>
  <si>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</si>
  <si>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</si>
  <si>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</si>
  <si>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</si>
  <si>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</si>
  <si>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</si>
  <si>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</si>
  <si>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</si>
  <si>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</si>
  <si>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</si>
  <si>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</si>
  <si>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</si>
  <si>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</si>
  <si>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</si>
  <si>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</si>
  <si>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</si>
  <si>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</si>
  <si>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</si>
  <si>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</si>
  <si>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</si>
  <si>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</si>
  <si>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</si>
  <si>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</si>
  <si>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</si>
  <si>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</si>
  <si>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</si>
  <si>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</si>
  <si>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</si>
  <si>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</si>
  <si>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</si>
  <si>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</si>
  <si>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</si>
  <si>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</si>
  <si>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</si>
  <si>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</si>
  <si>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</si>
  <si>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</si>
  <si>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</si>
  <si>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Rs.7.50/-</t>
  </si>
  <si>
    <t>Part Profit of Rs.27/-</t>
  </si>
  <si>
    <t>Profit of Rs.37/-</t>
  </si>
  <si>
    <t>895-900</t>
  </si>
  <si>
    <t>1000-1020</t>
  </si>
  <si>
    <t>2120-2140</t>
  </si>
  <si>
    <t>RCL</t>
  </si>
  <si>
    <t>ADIKESAVALU RAJENDRAN</t>
  </si>
  <si>
    <t>Profit of Rs.27/-</t>
  </si>
  <si>
    <t>Loss of Rs.17/-</t>
  </si>
  <si>
    <t>Loss of Rs. 11/-</t>
  </si>
  <si>
    <t>EXIDEIND OCT FUT</t>
  </si>
  <si>
    <t>Part Profit of Rs.38/-</t>
  </si>
  <si>
    <t xml:space="preserve">BATAINDIA  </t>
  </si>
  <si>
    <t>1360-1365</t>
  </si>
  <si>
    <t>1420-1440</t>
  </si>
  <si>
    <t xml:space="preserve">KEC  </t>
  </si>
  <si>
    <t>347.50-348.50</t>
  </si>
  <si>
    <t>365-370</t>
  </si>
  <si>
    <t>Profit of Rs.80/-</t>
  </si>
  <si>
    <t>Profit of Rs.2.50/-</t>
  </si>
  <si>
    <t>2065-2069</t>
  </si>
  <si>
    <t>ALEXANDER</t>
  </si>
  <si>
    <t>RAJMANI GORWARA</t>
  </si>
  <si>
    <t>ANKIN</t>
  </si>
  <si>
    <t>SHAH RAJNIKANT CHUNILAL HUF</t>
  </si>
  <si>
    <t>GRANTHAM AC GMO EMERGING MARKET F</t>
  </si>
  <si>
    <t>PRISMMEDI</t>
  </si>
  <si>
    <t>SUNIL KUMAR RANA</t>
  </si>
  <si>
    <t>KOMAL JITENDRA ARORA</t>
  </si>
  <si>
    <t>FASTNER MACHINERY DEALERS PVT LIMITED</t>
  </si>
  <si>
    <t>SBC</t>
  </si>
  <si>
    <t>NUPUR AGGARWAL</t>
  </si>
  <si>
    <t>RIYAJ KHAN</t>
  </si>
  <si>
    <t>VAL</t>
  </si>
  <si>
    <t>SANJAY NARENDRA BANSAL</t>
  </si>
  <si>
    <t>ARYAMAN BROKING LIMITED</t>
  </si>
  <si>
    <t>AAATECH</t>
  </si>
  <si>
    <t>AAA Technologies Limited</t>
  </si>
  <si>
    <t>MIKER FINANCIAL CONSULTANTS PVT LTD</t>
  </si>
  <si>
    <t>Gayatri Projects Ltd</t>
  </si>
  <si>
    <t>SATPAL KHATTAR</t>
  </si>
  <si>
    <t>Goa Carbon Ltd</t>
  </si>
  <si>
    <t>ALPHA LEON ENTERPRISES LLP</t>
  </si>
  <si>
    <t>Uravi T And Wedg Lamp Ltd</t>
  </si>
  <si>
    <t>SHASHANK PRAVINCHANDRA DOSHI</t>
  </si>
  <si>
    <t xml:space="preserve">GMO EMERGING DOM OPPORTUNITIES FD	</t>
  </si>
  <si>
    <t xml:space="preserve">GRANTHAM AC GMO EMERGING MARKET F	</t>
  </si>
  <si>
    <t>ARYAMAN CAPITAL MARKETS LIMITED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</si>
</sst>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00"/>
    <numFmt numFmtId="170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2B2C33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4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9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51" fillId="2" borderId="37" xfId="0" applyFont="1" applyFill="1" applyBorder="1" applyAlignment="1">
      <alignment horizont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5" workbookViewId="0">
      <selection activeCell="C33" sqref="C3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44118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44118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2" t="s">
        <v>16</v>
      </c>
      <c r="B9" s="534" t="s">
        <v>17</v>
      </c>
      <c r="C9" s="534" t="s">
        <v>18</v>
      </c>
      <c r="D9" s="274" t="s">
        <v>19</v>
      </c>
      <c r="E9" s="274" t="s">
        <v>20</v>
      </c>
      <c r="F9" s="529" t="s">
        <v>21</v>
      </c>
      <c r="G9" s="530"/>
      <c r="H9" s="531"/>
      <c r="I9" s="529" t="s">
        <v>22</v>
      </c>
      <c r="J9" s="530"/>
      <c r="K9" s="531"/>
      <c r="L9" s="274"/>
      <c r="M9" s="281"/>
      <c r="N9" s="281"/>
      <c r="O9" s="281"/>
    </row>
    <row r="10" spans="1:15" ht="59.25" customHeight="1">
      <c r="A10" s="533"/>
      <c r="B10" s="535" t="s">
        <v>17</v>
      </c>
      <c r="C10" s="535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23562.2</v>
      </c>
      <c r="E11" s="303">
        <v>23617.399999999998</v>
      </c>
      <c r="F11" s="315">
        <v>23394.799999999996</v>
      </c>
      <c r="G11" s="315">
        <v>23227.399999999998</v>
      </c>
      <c r="H11" s="315">
        <v>23004.799999999996</v>
      </c>
      <c r="I11" s="315">
        <v>23784.799999999996</v>
      </c>
      <c r="J11" s="315">
        <v>24007.399999999994</v>
      </c>
      <c r="K11" s="315">
        <v>24174.799999999996</v>
      </c>
      <c r="L11" s="302">
        <v>23840</v>
      </c>
      <c r="M11" s="302">
        <v>23450</v>
      </c>
      <c r="N11" s="319">
        <v>1814500</v>
      </c>
      <c r="O11" s="320">
        <v>2.0514334725327259E-2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11946.1</v>
      </c>
      <c r="E12" s="316">
        <v>11939.766666666668</v>
      </c>
      <c r="F12" s="317">
        <v>11890.733333333337</v>
      </c>
      <c r="G12" s="317">
        <v>11835.366666666669</v>
      </c>
      <c r="H12" s="317">
        <v>11786.333333333338</v>
      </c>
      <c r="I12" s="317">
        <v>11995.133333333337</v>
      </c>
      <c r="J12" s="317">
        <v>12044.166666666666</v>
      </c>
      <c r="K12" s="317">
        <v>12099.533333333336</v>
      </c>
      <c r="L12" s="304">
        <v>11988.8</v>
      </c>
      <c r="M12" s="304">
        <v>11884.4</v>
      </c>
      <c r="N12" s="319">
        <v>13223250</v>
      </c>
      <c r="O12" s="320">
        <v>1.4768855327378212E-2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1528.5</v>
      </c>
      <c r="E13" s="316">
        <v>1537.3166666666666</v>
      </c>
      <c r="F13" s="317">
        <v>1502.6833333333332</v>
      </c>
      <c r="G13" s="317">
        <v>1476.8666666666666</v>
      </c>
      <c r="H13" s="317">
        <v>1442.2333333333331</v>
      </c>
      <c r="I13" s="317">
        <v>1563.1333333333332</v>
      </c>
      <c r="J13" s="317">
        <v>1597.7666666666664</v>
      </c>
      <c r="K13" s="317">
        <v>1623.5833333333333</v>
      </c>
      <c r="L13" s="304">
        <v>1571.95</v>
      </c>
      <c r="M13" s="304">
        <v>1511.5</v>
      </c>
      <c r="N13" s="319">
        <v>2056500</v>
      </c>
      <c r="O13" s="320">
        <v>0.11735941320293398</v>
      </c>
    </row>
    <row r="14" spans="1:15" ht="15">
      <c r="A14" s="277">
        <v>4</v>
      </c>
      <c r="B14" s="389" t="s">
        <v>39</v>
      </c>
      <c r="C14" s="277" t="s">
        <v>40</v>
      </c>
      <c r="D14" s="316">
        <v>312.2</v>
      </c>
      <c r="E14" s="316">
        <v>312.85000000000002</v>
      </c>
      <c r="F14" s="317">
        <v>309.20000000000005</v>
      </c>
      <c r="G14" s="317">
        <v>306.20000000000005</v>
      </c>
      <c r="H14" s="317">
        <v>302.55000000000007</v>
      </c>
      <c r="I14" s="317">
        <v>315.85000000000002</v>
      </c>
      <c r="J14" s="317">
        <v>319.5</v>
      </c>
      <c r="K14" s="317">
        <v>322.5</v>
      </c>
      <c r="L14" s="304">
        <v>316.5</v>
      </c>
      <c r="M14" s="304">
        <v>309.85000000000002</v>
      </c>
      <c r="N14" s="319">
        <v>18564000</v>
      </c>
      <c r="O14" s="320">
        <v>-1.5276893698281349E-2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351.3</v>
      </c>
      <c r="E15" s="316">
        <v>353.66666666666669</v>
      </c>
      <c r="F15" s="317">
        <v>347.33333333333337</v>
      </c>
      <c r="G15" s="317">
        <v>343.36666666666667</v>
      </c>
      <c r="H15" s="317">
        <v>337.03333333333336</v>
      </c>
      <c r="I15" s="317">
        <v>357.63333333333338</v>
      </c>
      <c r="J15" s="317">
        <v>363.96666666666675</v>
      </c>
      <c r="K15" s="317">
        <v>367.93333333333339</v>
      </c>
      <c r="L15" s="304">
        <v>360</v>
      </c>
      <c r="M15" s="304">
        <v>349.7</v>
      </c>
      <c r="N15" s="319">
        <v>28025000</v>
      </c>
      <c r="O15" s="320">
        <v>8.0349968752789925E-4</v>
      </c>
    </row>
    <row r="16" spans="1:15" ht="15">
      <c r="A16" s="277">
        <v>6</v>
      </c>
      <c r="B16" s="389" t="s">
        <v>44</v>
      </c>
      <c r="C16" s="277" t="s">
        <v>45</v>
      </c>
      <c r="D16" s="316">
        <v>732.55</v>
      </c>
      <c r="E16" s="316">
        <v>731.68333333333339</v>
      </c>
      <c r="F16" s="317">
        <v>723.36666666666679</v>
      </c>
      <c r="G16" s="317">
        <v>714.18333333333339</v>
      </c>
      <c r="H16" s="317">
        <v>705.86666666666679</v>
      </c>
      <c r="I16" s="317">
        <v>740.86666666666679</v>
      </c>
      <c r="J16" s="317">
        <v>749.18333333333339</v>
      </c>
      <c r="K16" s="317">
        <v>758.36666666666679</v>
      </c>
      <c r="L16" s="304">
        <v>740</v>
      </c>
      <c r="M16" s="304">
        <v>722.5</v>
      </c>
      <c r="N16" s="319">
        <v>1046000</v>
      </c>
      <c r="O16" s="320">
        <v>-3.3271719038817003E-2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242.75</v>
      </c>
      <c r="E17" s="316">
        <v>243.65</v>
      </c>
      <c r="F17" s="317">
        <v>237.10000000000002</v>
      </c>
      <c r="G17" s="317">
        <v>231.45000000000002</v>
      </c>
      <c r="H17" s="317">
        <v>224.90000000000003</v>
      </c>
      <c r="I17" s="317">
        <v>249.3</v>
      </c>
      <c r="J17" s="317">
        <v>255.85000000000002</v>
      </c>
      <c r="K17" s="317">
        <v>261.5</v>
      </c>
      <c r="L17" s="304">
        <v>250.2</v>
      </c>
      <c r="M17" s="304">
        <v>238</v>
      </c>
      <c r="N17" s="319">
        <v>17394000</v>
      </c>
      <c r="O17" s="320">
        <v>9.7482491008896457E-2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2253.3000000000002</v>
      </c>
      <c r="E18" s="316">
        <v>2261.4333333333334</v>
      </c>
      <c r="F18" s="317">
        <v>2236.8666666666668</v>
      </c>
      <c r="G18" s="317">
        <v>2220.4333333333334</v>
      </c>
      <c r="H18" s="317">
        <v>2195.8666666666668</v>
      </c>
      <c r="I18" s="317">
        <v>2277.8666666666668</v>
      </c>
      <c r="J18" s="317">
        <v>2302.4333333333334</v>
      </c>
      <c r="K18" s="317">
        <v>2318.8666666666668</v>
      </c>
      <c r="L18" s="304">
        <v>2286</v>
      </c>
      <c r="M18" s="304">
        <v>2245</v>
      </c>
      <c r="N18" s="319">
        <v>1695500</v>
      </c>
      <c r="O18" s="320">
        <v>-7.0194680559363856E-2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132</v>
      </c>
      <c r="E19" s="316">
        <v>132.16666666666666</v>
      </c>
      <c r="F19" s="317">
        <v>130.58333333333331</v>
      </c>
      <c r="G19" s="317">
        <v>129.16666666666666</v>
      </c>
      <c r="H19" s="317">
        <v>127.58333333333331</v>
      </c>
      <c r="I19" s="317">
        <v>133.58333333333331</v>
      </c>
      <c r="J19" s="317">
        <v>135.16666666666663</v>
      </c>
      <c r="K19" s="317">
        <v>136.58333333333331</v>
      </c>
      <c r="L19" s="304">
        <v>133.75</v>
      </c>
      <c r="M19" s="304">
        <v>130.75</v>
      </c>
      <c r="N19" s="319">
        <v>10045000</v>
      </c>
      <c r="O19" s="320">
        <v>6.513026052104208E-3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74.150000000000006</v>
      </c>
      <c r="E20" s="316">
        <v>74.050000000000011</v>
      </c>
      <c r="F20" s="317">
        <v>73.15000000000002</v>
      </c>
      <c r="G20" s="317">
        <v>72.150000000000006</v>
      </c>
      <c r="H20" s="317">
        <v>71.250000000000014</v>
      </c>
      <c r="I20" s="317">
        <v>75.050000000000026</v>
      </c>
      <c r="J20" s="317">
        <v>75.95</v>
      </c>
      <c r="K20" s="317">
        <v>76.950000000000031</v>
      </c>
      <c r="L20" s="304">
        <v>74.95</v>
      </c>
      <c r="M20" s="304">
        <v>73.05</v>
      </c>
      <c r="N20" s="319">
        <v>41067000</v>
      </c>
      <c r="O20" s="320">
        <v>-1.040988939492518E-2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2071.5</v>
      </c>
      <c r="E21" s="316">
        <v>2082.3833333333332</v>
      </c>
      <c r="F21" s="317">
        <v>2050.1166666666663</v>
      </c>
      <c r="G21" s="317">
        <v>2028.7333333333331</v>
      </c>
      <c r="H21" s="317">
        <v>1996.4666666666662</v>
      </c>
      <c r="I21" s="317">
        <v>2103.7666666666664</v>
      </c>
      <c r="J21" s="317">
        <v>2136.0333333333328</v>
      </c>
      <c r="K21" s="317">
        <v>2157.4166666666665</v>
      </c>
      <c r="L21" s="304">
        <v>2114.65</v>
      </c>
      <c r="M21" s="304">
        <v>2061</v>
      </c>
      <c r="N21" s="319">
        <v>2508000</v>
      </c>
      <c r="O21" s="320">
        <v>4.7881674605164203E-2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813.8</v>
      </c>
      <c r="E22" s="316">
        <v>823.73333333333323</v>
      </c>
      <c r="F22" s="317">
        <v>800.06666666666649</v>
      </c>
      <c r="G22" s="317">
        <v>786.33333333333326</v>
      </c>
      <c r="H22" s="317">
        <v>762.66666666666652</v>
      </c>
      <c r="I22" s="317">
        <v>837.46666666666647</v>
      </c>
      <c r="J22" s="317">
        <v>861.13333333333321</v>
      </c>
      <c r="K22" s="317">
        <v>874.86666666666645</v>
      </c>
      <c r="L22" s="304">
        <v>847.4</v>
      </c>
      <c r="M22" s="304">
        <v>810</v>
      </c>
      <c r="N22" s="319">
        <v>15206100</v>
      </c>
      <c r="O22" s="320">
        <v>2.2822665267576075E-2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463.25</v>
      </c>
      <c r="E23" s="316">
        <v>466.08333333333331</v>
      </c>
      <c r="F23" s="317">
        <v>457.81666666666661</v>
      </c>
      <c r="G23" s="317">
        <v>452.38333333333327</v>
      </c>
      <c r="H23" s="317">
        <v>444.11666666666656</v>
      </c>
      <c r="I23" s="317">
        <v>471.51666666666665</v>
      </c>
      <c r="J23" s="317">
        <v>479.78333333333342</v>
      </c>
      <c r="K23" s="317">
        <v>485.2166666666667</v>
      </c>
      <c r="L23" s="304">
        <v>474.35</v>
      </c>
      <c r="M23" s="304">
        <v>460.65</v>
      </c>
      <c r="N23" s="319">
        <v>50773200</v>
      </c>
      <c r="O23" s="320">
        <v>1.2345974398851538E-2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3046.8</v>
      </c>
      <c r="E24" s="316">
        <v>3041.1666666666665</v>
      </c>
      <c r="F24" s="317">
        <v>3017.4333333333329</v>
      </c>
      <c r="G24" s="317">
        <v>2988.0666666666666</v>
      </c>
      <c r="H24" s="317">
        <v>2964.333333333333</v>
      </c>
      <c r="I24" s="317">
        <v>3070.5333333333328</v>
      </c>
      <c r="J24" s="317">
        <v>3094.2666666666664</v>
      </c>
      <c r="K24" s="317">
        <v>3123.6333333333328</v>
      </c>
      <c r="L24" s="304">
        <v>3064.9</v>
      </c>
      <c r="M24" s="304">
        <v>3011.8</v>
      </c>
      <c r="N24" s="319">
        <v>2371750</v>
      </c>
      <c r="O24" s="320">
        <v>-3.2569867619247741E-3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5876.65</v>
      </c>
      <c r="E25" s="316">
        <v>5880.05</v>
      </c>
      <c r="F25" s="317">
        <v>5830.1</v>
      </c>
      <c r="G25" s="317">
        <v>5783.55</v>
      </c>
      <c r="H25" s="317">
        <v>5733.6</v>
      </c>
      <c r="I25" s="317">
        <v>5926.6</v>
      </c>
      <c r="J25" s="317">
        <v>5976.5499999999993</v>
      </c>
      <c r="K25" s="317">
        <v>6023.1</v>
      </c>
      <c r="L25" s="304">
        <v>5930</v>
      </c>
      <c r="M25" s="304">
        <v>5833.5</v>
      </c>
      <c r="N25" s="319">
        <v>881500</v>
      </c>
      <c r="O25" s="320">
        <v>1.277864546358086E-3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3273.85</v>
      </c>
      <c r="E26" s="316">
        <v>3286.9500000000003</v>
      </c>
      <c r="F26" s="317">
        <v>3228.9000000000005</v>
      </c>
      <c r="G26" s="317">
        <v>3183.9500000000003</v>
      </c>
      <c r="H26" s="317">
        <v>3125.9000000000005</v>
      </c>
      <c r="I26" s="317">
        <v>3331.9000000000005</v>
      </c>
      <c r="J26" s="317">
        <v>3389.9500000000007</v>
      </c>
      <c r="K26" s="317">
        <v>3434.9000000000005</v>
      </c>
      <c r="L26" s="304">
        <v>3345</v>
      </c>
      <c r="M26" s="304">
        <v>3242</v>
      </c>
      <c r="N26" s="319">
        <v>4948500</v>
      </c>
      <c r="O26" s="320">
        <v>6.8329015544041458E-2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1394.05</v>
      </c>
      <c r="E27" s="316">
        <v>1400.6833333333334</v>
      </c>
      <c r="F27" s="317">
        <v>1376.3666666666668</v>
      </c>
      <c r="G27" s="317">
        <v>1358.6833333333334</v>
      </c>
      <c r="H27" s="317">
        <v>1334.3666666666668</v>
      </c>
      <c r="I27" s="317">
        <v>1418.3666666666668</v>
      </c>
      <c r="J27" s="317">
        <v>1442.6833333333334</v>
      </c>
      <c r="K27" s="317">
        <v>1460.3666666666668</v>
      </c>
      <c r="L27" s="304">
        <v>1425</v>
      </c>
      <c r="M27" s="304">
        <v>1383</v>
      </c>
      <c r="N27" s="319">
        <v>2001600</v>
      </c>
      <c r="O27" s="320">
        <v>2.0807833537331701E-2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321.8</v>
      </c>
      <c r="E28" s="316">
        <v>323.36666666666667</v>
      </c>
      <c r="F28" s="317">
        <v>318.43333333333334</v>
      </c>
      <c r="G28" s="317">
        <v>315.06666666666666</v>
      </c>
      <c r="H28" s="317">
        <v>310.13333333333333</v>
      </c>
      <c r="I28" s="317">
        <v>326.73333333333335</v>
      </c>
      <c r="J28" s="317">
        <v>331.66666666666674</v>
      </c>
      <c r="K28" s="317">
        <v>335.03333333333336</v>
      </c>
      <c r="L28" s="304">
        <v>328.3</v>
      </c>
      <c r="M28" s="304">
        <v>320</v>
      </c>
      <c r="N28" s="319">
        <v>12708000</v>
      </c>
      <c r="O28" s="320">
        <v>1.8612032895686047E-2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41.4</v>
      </c>
      <c r="E29" s="316">
        <v>41.65</v>
      </c>
      <c r="F29" s="317">
        <v>41.05</v>
      </c>
      <c r="G29" s="317">
        <v>40.699999999999996</v>
      </c>
      <c r="H29" s="317">
        <v>40.099999999999994</v>
      </c>
      <c r="I29" s="317">
        <v>42</v>
      </c>
      <c r="J29" s="317">
        <v>42.600000000000009</v>
      </c>
      <c r="K29" s="317">
        <v>42.95</v>
      </c>
      <c r="L29" s="304">
        <v>42.25</v>
      </c>
      <c r="M29" s="304">
        <v>41.3</v>
      </c>
      <c r="N29" s="319">
        <v>48298000</v>
      </c>
      <c r="O29" s="320">
        <v>2.5239338555265448E-2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1359.7</v>
      </c>
      <c r="E30" s="316">
        <v>1364.2</v>
      </c>
      <c r="F30" s="317">
        <v>1348.95</v>
      </c>
      <c r="G30" s="317">
        <v>1338.2</v>
      </c>
      <c r="H30" s="317">
        <v>1322.95</v>
      </c>
      <c r="I30" s="317">
        <v>1374.95</v>
      </c>
      <c r="J30" s="317">
        <v>1390.2</v>
      </c>
      <c r="K30" s="317">
        <v>1400.95</v>
      </c>
      <c r="L30" s="304">
        <v>1379.45</v>
      </c>
      <c r="M30" s="304">
        <v>1353.45</v>
      </c>
      <c r="N30" s="319">
        <v>1718750</v>
      </c>
      <c r="O30" s="320">
        <v>-1.0136205258156478E-2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91.65</v>
      </c>
      <c r="E31" s="316">
        <v>92.3</v>
      </c>
      <c r="F31" s="317">
        <v>90.55</v>
      </c>
      <c r="G31" s="317">
        <v>89.45</v>
      </c>
      <c r="H31" s="317">
        <v>87.7</v>
      </c>
      <c r="I31" s="317">
        <v>93.399999999999991</v>
      </c>
      <c r="J31" s="317">
        <v>95.149999999999991</v>
      </c>
      <c r="K31" s="317">
        <v>96.249999999999986</v>
      </c>
      <c r="L31" s="304">
        <v>94.05</v>
      </c>
      <c r="M31" s="304">
        <v>91.2</v>
      </c>
      <c r="N31" s="319">
        <v>32125200</v>
      </c>
      <c r="O31" s="320">
        <v>5.7102069950035689E-3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609.54999999999995</v>
      </c>
      <c r="E32" s="316">
        <v>610.69999999999993</v>
      </c>
      <c r="F32" s="317">
        <v>604.94999999999982</v>
      </c>
      <c r="G32" s="317">
        <v>600.34999999999991</v>
      </c>
      <c r="H32" s="317">
        <v>594.5999999999998</v>
      </c>
      <c r="I32" s="317">
        <v>615.29999999999984</v>
      </c>
      <c r="J32" s="317">
        <v>621.05000000000007</v>
      </c>
      <c r="K32" s="317">
        <v>625.64999999999986</v>
      </c>
      <c r="L32" s="304">
        <v>616.45000000000005</v>
      </c>
      <c r="M32" s="304">
        <v>606.1</v>
      </c>
      <c r="N32" s="319">
        <v>3718000</v>
      </c>
      <c r="O32" s="320">
        <v>1.4814814814814814E-3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459.9</v>
      </c>
      <c r="E33" s="316">
        <v>465.13333333333327</v>
      </c>
      <c r="F33" s="317">
        <v>451.56666666666655</v>
      </c>
      <c r="G33" s="317">
        <v>443.23333333333329</v>
      </c>
      <c r="H33" s="317">
        <v>429.66666666666657</v>
      </c>
      <c r="I33" s="317">
        <v>473.46666666666653</v>
      </c>
      <c r="J33" s="317">
        <v>487.03333333333325</v>
      </c>
      <c r="K33" s="317">
        <v>495.3666666666665</v>
      </c>
      <c r="L33" s="304">
        <v>478.7</v>
      </c>
      <c r="M33" s="304">
        <v>456.8</v>
      </c>
      <c r="N33" s="319">
        <v>6613500</v>
      </c>
      <c r="O33" s="320">
        <v>7.3109435686543297E-3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417.15</v>
      </c>
      <c r="E34" s="316">
        <v>420.0333333333333</v>
      </c>
      <c r="F34" s="317">
        <v>411.41666666666663</v>
      </c>
      <c r="G34" s="317">
        <v>405.68333333333334</v>
      </c>
      <c r="H34" s="317">
        <v>397.06666666666666</v>
      </c>
      <c r="I34" s="317">
        <v>425.76666666666659</v>
      </c>
      <c r="J34" s="317">
        <v>434.38333333333327</v>
      </c>
      <c r="K34" s="317">
        <v>440.11666666666656</v>
      </c>
      <c r="L34" s="304">
        <v>428.65</v>
      </c>
      <c r="M34" s="304">
        <v>414.3</v>
      </c>
      <c r="N34" s="319">
        <v>123830049</v>
      </c>
      <c r="O34" s="320">
        <v>2.2322097378277153E-3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28.4</v>
      </c>
      <c r="E35" s="316">
        <v>28.05</v>
      </c>
      <c r="F35" s="317">
        <v>27.6</v>
      </c>
      <c r="G35" s="317">
        <v>26.8</v>
      </c>
      <c r="H35" s="317">
        <v>26.35</v>
      </c>
      <c r="I35" s="317">
        <v>28.85</v>
      </c>
      <c r="J35" s="317">
        <v>29.299999999999997</v>
      </c>
      <c r="K35" s="317">
        <v>30.1</v>
      </c>
      <c r="L35" s="304">
        <v>28.5</v>
      </c>
      <c r="M35" s="304">
        <v>27.25</v>
      </c>
      <c r="N35" s="319">
        <v>72198000</v>
      </c>
      <c r="O35" s="320">
        <v>-1.4899713467048711E-2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453.2</v>
      </c>
      <c r="E36" s="316">
        <v>456.83333333333331</v>
      </c>
      <c r="F36" s="317">
        <v>448.16666666666663</v>
      </c>
      <c r="G36" s="317">
        <v>443.13333333333333</v>
      </c>
      <c r="H36" s="317">
        <v>434.46666666666664</v>
      </c>
      <c r="I36" s="317">
        <v>461.86666666666662</v>
      </c>
      <c r="J36" s="317">
        <v>470.53333333333325</v>
      </c>
      <c r="K36" s="317">
        <v>475.56666666666661</v>
      </c>
      <c r="L36" s="304">
        <v>465.5</v>
      </c>
      <c r="M36" s="304">
        <v>451.8</v>
      </c>
      <c r="N36" s="319">
        <v>13843700</v>
      </c>
      <c r="O36" s="320">
        <v>-2.0026050146532075E-2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12162.8</v>
      </c>
      <c r="E37" s="316">
        <v>12307.233333333332</v>
      </c>
      <c r="F37" s="317">
        <v>11967.566666666664</v>
      </c>
      <c r="G37" s="317">
        <v>11772.333333333332</v>
      </c>
      <c r="H37" s="317">
        <v>11432.666666666664</v>
      </c>
      <c r="I37" s="317">
        <v>12502.466666666664</v>
      </c>
      <c r="J37" s="317">
        <v>12842.133333333331</v>
      </c>
      <c r="K37" s="317">
        <v>13037.366666666663</v>
      </c>
      <c r="L37" s="304">
        <v>12646.9</v>
      </c>
      <c r="M37" s="304">
        <v>12112</v>
      </c>
      <c r="N37" s="319">
        <v>130600</v>
      </c>
      <c r="O37" s="320">
        <v>4.7733654231849179E-2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340.5</v>
      </c>
      <c r="E38" s="316">
        <v>341.51666666666665</v>
      </c>
      <c r="F38" s="317">
        <v>337.98333333333329</v>
      </c>
      <c r="G38" s="317">
        <v>335.46666666666664</v>
      </c>
      <c r="H38" s="317">
        <v>331.93333333333328</v>
      </c>
      <c r="I38" s="317">
        <v>344.0333333333333</v>
      </c>
      <c r="J38" s="317">
        <v>347.56666666666661</v>
      </c>
      <c r="K38" s="317">
        <v>350.08333333333331</v>
      </c>
      <c r="L38" s="304">
        <v>345.05</v>
      </c>
      <c r="M38" s="304">
        <v>339</v>
      </c>
      <c r="N38" s="319">
        <v>25479000</v>
      </c>
      <c r="O38" s="320">
        <v>-1.2763286371878924E-2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3762.35</v>
      </c>
      <c r="E39" s="316">
        <v>3756.6</v>
      </c>
      <c r="F39" s="317">
        <v>3719.25</v>
      </c>
      <c r="G39" s="317">
        <v>3676.15</v>
      </c>
      <c r="H39" s="317">
        <v>3638.8</v>
      </c>
      <c r="I39" s="317">
        <v>3799.7</v>
      </c>
      <c r="J39" s="317">
        <v>3837.0499999999993</v>
      </c>
      <c r="K39" s="317">
        <v>3880.1499999999996</v>
      </c>
      <c r="L39" s="304">
        <v>3793.95</v>
      </c>
      <c r="M39" s="304">
        <v>3713.5</v>
      </c>
      <c r="N39" s="319">
        <v>945000</v>
      </c>
      <c r="O39" s="320">
        <v>-1.3569937369519834E-2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430.55</v>
      </c>
      <c r="E40" s="316">
        <v>435.66666666666669</v>
      </c>
      <c r="F40" s="317">
        <v>423.38333333333338</v>
      </c>
      <c r="G40" s="317">
        <v>416.2166666666667</v>
      </c>
      <c r="H40" s="317">
        <v>403.93333333333339</v>
      </c>
      <c r="I40" s="317">
        <v>442.83333333333337</v>
      </c>
      <c r="J40" s="317">
        <v>455.11666666666667</v>
      </c>
      <c r="K40" s="317">
        <v>462.28333333333336</v>
      </c>
      <c r="L40" s="304">
        <v>447.95</v>
      </c>
      <c r="M40" s="304">
        <v>428.5</v>
      </c>
      <c r="N40" s="319">
        <v>6624200</v>
      </c>
      <c r="O40" s="320">
        <v>-1.8898664059954384E-2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86.25</v>
      </c>
      <c r="E41" s="316">
        <v>85.716666666666654</v>
      </c>
      <c r="F41" s="317">
        <v>82.533333333333303</v>
      </c>
      <c r="G41" s="317">
        <v>78.816666666666649</v>
      </c>
      <c r="H41" s="317">
        <v>75.633333333333297</v>
      </c>
      <c r="I41" s="317">
        <v>89.433333333333309</v>
      </c>
      <c r="J41" s="317">
        <v>92.616666666666674</v>
      </c>
      <c r="K41" s="317">
        <v>96.333333333333314</v>
      </c>
      <c r="L41" s="304">
        <v>88.9</v>
      </c>
      <c r="M41" s="304">
        <v>82</v>
      </c>
      <c r="N41" s="319">
        <v>19870000</v>
      </c>
      <c r="O41" s="320">
        <v>-6.888472352389878E-2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242.95</v>
      </c>
      <c r="E42" s="316">
        <v>244.26666666666665</v>
      </c>
      <c r="F42" s="317">
        <v>239.08333333333331</v>
      </c>
      <c r="G42" s="317">
        <v>235.21666666666667</v>
      </c>
      <c r="H42" s="317">
        <v>230.03333333333333</v>
      </c>
      <c r="I42" s="317">
        <v>248.1333333333333</v>
      </c>
      <c r="J42" s="317">
        <v>253.31666666666663</v>
      </c>
      <c r="K42" s="317">
        <v>257.18333333333328</v>
      </c>
      <c r="L42" s="304">
        <v>249.45</v>
      </c>
      <c r="M42" s="304">
        <v>240.4</v>
      </c>
      <c r="N42" s="319">
        <v>5985000</v>
      </c>
      <c r="O42" s="320">
        <v>1.5267175572519083E-2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790.35</v>
      </c>
      <c r="E43" s="316">
        <v>801.33333333333337</v>
      </c>
      <c r="F43" s="317">
        <v>770.76666666666677</v>
      </c>
      <c r="G43" s="317">
        <v>751.18333333333339</v>
      </c>
      <c r="H43" s="317">
        <v>720.61666666666679</v>
      </c>
      <c r="I43" s="317">
        <v>820.91666666666674</v>
      </c>
      <c r="J43" s="317">
        <v>851.48333333333335</v>
      </c>
      <c r="K43" s="317">
        <v>871.06666666666672</v>
      </c>
      <c r="L43" s="304">
        <v>831.9</v>
      </c>
      <c r="M43" s="304">
        <v>781.75</v>
      </c>
      <c r="N43" s="319">
        <v>13672100</v>
      </c>
      <c r="O43" s="320">
        <v>4.4389275074478651E-2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114.1</v>
      </c>
      <c r="E44" s="316">
        <v>113.83333333333333</v>
      </c>
      <c r="F44" s="317">
        <v>112.86666666666666</v>
      </c>
      <c r="G44" s="317">
        <v>111.63333333333333</v>
      </c>
      <c r="H44" s="317">
        <v>110.66666666666666</v>
      </c>
      <c r="I44" s="317">
        <v>115.06666666666666</v>
      </c>
      <c r="J44" s="317">
        <v>116.03333333333333</v>
      </c>
      <c r="K44" s="317">
        <v>117.26666666666667</v>
      </c>
      <c r="L44" s="304">
        <v>114.8</v>
      </c>
      <c r="M44" s="304">
        <v>112.6</v>
      </c>
      <c r="N44" s="319">
        <v>49213700</v>
      </c>
      <c r="O44" s="320">
        <v>-8.2632211538461538E-4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2789</v>
      </c>
      <c r="E45" s="316">
        <v>2744</v>
      </c>
      <c r="F45" s="317">
        <v>2687</v>
      </c>
      <c r="G45" s="317">
        <v>2585</v>
      </c>
      <c r="H45" s="317">
        <v>2528</v>
      </c>
      <c r="I45" s="317">
        <v>2846</v>
      </c>
      <c r="J45" s="317">
        <v>2903</v>
      </c>
      <c r="K45" s="317">
        <v>3005</v>
      </c>
      <c r="L45" s="304">
        <v>2801</v>
      </c>
      <c r="M45" s="304">
        <v>2642</v>
      </c>
      <c r="N45" s="319">
        <v>562125</v>
      </c>
      <c r="O45" s="320">
        <v>-4.4614404079031229E-2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1442.25</v>
      </c>
      <c r="E46" s="316">
        <v>1437.6333333333332</v>
      </c>
      <c r="F46" s="317">
        <v>1418.2166666666665</v>
      </c>
      <c r="G46" s="317">
        <v>1394.1833333333332</v>
      </c>
      <c r="H46" s="317">
        <v>1374.7666666666664</v>
      </c>
      <c r="I46" s="317">
        <v>1461.6666666666665</v>
      </c>
      <c r="J46" s="317">
        <v>1481.0833333333335</v>
      </c>
      <c r="K46" s="317">
        <v>1505.1166666666666</v>
      </c>
      <c r="L46" s="304">
        <v>1457.05</v>
      </c>
      <c r="M46" s="304">
        <v>1413.6</v>
      </c>
      <c r="N46" s="319">
        <v>2114700</v>
      </c>
      <c r="O46" s="320">
        <v>-1.5960912052117263E-2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363.75</v>
      </c>
      <c r="E47" s="316">
        <v>364.95</v>
      </c>
      <c r="F47" s="317">
        <v>360.59999999999997</v>
      </c>
      <c r="G47" s="317">
        <v>357.45</v>
      </c>
      <c r="H47" s="317">
        <v>353.09999999999997</v>
      </c>
      <c r="I47" s="317">
        <v>368.09999999999997</v>
      </c>
      <c r="J47" s="317">
        <v>372.45</v>
      </c>
      <c r="K47" s="317">
        <v>375.59999999999997</v>
      </c>
      <c r="L47" s="304">
        <v>369.3</v>
      </c>
      <c r="M47" s="304">
        <v>361.8</v>
      </c>
      <c r="N47" s="319">
        <v>6986610</v>
      </c>
      <c r="O47" s="320">
        <v>6.0769750168804858E-3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442</v>
      </c>
      <c r="E48" s="316">
        <v>437.36666666666662</v>
      </c>
      <c r="F48" s="317">
        <v>430.98333333333323</v>
      </c>
      <c r="G48" s="317">
        <v>419.96666666666664</v>
      </c>
      <c r="H48" s="317">
        <v>413.58333333333326</v>
      </c>
      <c r="I48" s="317">
        <v>448.38333333333321</v>
      </c>
      <c r="J48" s="317">
        <v>454.76666666666654</v>
      </c>
      <c r="K48" s="317">
        <v>465.78333333333319</v>
      </c>
      <c r="L48" s="304">
        <v>443.75</v>
      </c>
      <c r="M48" s="304">
        <v>426.35</v>
      </c>
      <c r="N48" s="319">
        <v>2408400</v>
      </c>
      <c r="O48" s="320">
        <v>7.5301204819277108E-3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516.5</v>
      </c>
      <c r="E49" s="316">
        <v>519.2833333333333</v>
      </c>
      <c r="F49" s="317">
        <v>512.21666666666658</v>
      </c>
      <c r="G49" s="317">
        <v>507.93333333333328</v>
      </c>
      <c r="H49" s="317">
        <v>500.86666666666656</v>
      </c>
      <c r="I49" s="317">
        <v>523.56666666666661</v>
      </c>
      <c r="J49" s="317">
        <v>530.63333333333321</v>
      </c>
      <c r="K49" s="317">
        <v>534.91666666666663</v>
      </c>
      <c r="L49" s="304">
        <v>526.35</v>
      </c>
      <c r="M49" s="304">
        <v>515</v>
      </c>
      <c r="N49" s="319">
        <v>10690000</v>
      </c>
      <c r="O49" s="320">
        <v>8.7284736966265625E-3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3153.35</v>
      </c>
      <c r="E50" s="316">
        <v>3183</v>
      </c>
      <c r="F50" s="317">
        <v>3106</v>
      </c>
      <c r="G50" s="317">
        <v>3058.65</v>
      </c>
      <c r="H50" s="317">
        <v>2981.65</v>
      </c>
      <c r="I50" s="317">
        <v>3230.35</v>
      </c>
      <c r="J50" s="317">
        <v>3307.35</v>
      </c>
      <c r="K50" s="317">
        <v>3354.7</v>
      </c>
      <c r="L50" s="304">
        <v>3260</v>
      </c>
      <c r="M50" s="304">
        <v>3135.65</v>
      </c>
      <c r="N50" s="319">
        <v>3474800</v>
      </c>
      <c r="O50" s="320">
        <v>1.9600938967136151E-2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155.44999999999999</v>
      </c>
      <c r="E51" s="316">
        <v>156.76666666666665</v>
      </c>
      <c r="F51" s="317">
        <v>153.43333333333331</v>
      </c>
      <c r="G51" s="317">
        <v>151.41666666666666</v>
      </c>
      <c r="H51" s="317">
        <v>148.08333333333331</v>
      </c>
      <c r="I51" s="317">
        <v>158.7833333333333</v>
      </c>
      <c r="J51" s="317">
        <v>162.11666666666667</v>
      </c>
      <c r="K51" s="317">
        <v>164.1333333333333</v>
      </c>
      <c r="L51" s="304">
        <v>160.1</v>
      </c>
      <c r="M51" s="304">
        <v>154.75</v>
      </c>
      <c r="N51" s="319">
        <v>28716600</v>
      </c>
      <c r="O51" s="320">
        <v>-2.3125280646609788E-2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5179.45</v>
      </c>
      <c r="E52" s="316">
        <v>5228.4333333333334</v>
      </c>
      <c r="F52" s="317">
        <v>5119.8666666666668</v>
      </c>
      <c r="G52" s="317">
        <v>5060.2833333333338</v>
      </c>
      <c r="H52" s="317">
        <v>4951.7166666666672</v>
      </c>
      <c r="I52" s="317">
        <v>5288.0166666666664</v>
      </c>
      <c r="J52" s="317">
        <v>5396.5833333333339</v>
      </c>
      <c r="K52" s="317">
        <v>5456.1666666666661</v>
      </c>
      <c r="L52" s="304">
        <v>5337</v>
      </c>
      <c r="M52" s="304">
        <v>5168.8500000000004</v>
      </c>
      <c r="N52" s="319">
        <v>3036750</v>
      </c>
      <c r="O52" s="320">
        <v>5.8794302749254719E-3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2222.65</v>
      </c>
      <c r="E53" s="316">
        <v>2217.2000000000003</v>
      </c>
      <c r="F53" s="317">
        <v>2189.6000000000004</v>
      </c>
      <c r="G53" s="317">
        <v>2156.5500000000002</v>
      </c>
      <c r="H53" s="317">
        <v>2128.9500000000003</v>
      </c>
      <c r="I53" s="317">
        <v>2250.2500000000005</v>
      </c>
      <c r="J53" s="317">
        <v>2277.85</v>
      </c>
      <c r="K53" s="317">
        <v>2310.9000000000005</v>
      </c>
      <c r="L53" s="304">
        <v>2244.8000000000002</v>
      </c>
      <c r="M53" s="304">
        <v>2184.15</v>
      </c>
      <c r="N53" s="319">
        <v>2328900</v>
      </c>
      <c r="O53" s="320">
        <v>-5.2324712214082822E-3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1243.75</v>
      </c>
      <c r="E54" s="316">
        <v>1252.9333333333334</v>
      </c>
      <c r="F54" s="317">
        <v>1227.8666666666668</v>
      </c>
      <c r="G54" s="317">
        <v>1211.9833333333333</v>
      </c>
      <c r="H54" s="317">
        <v>1186.9166666666667</v>
      </c>
      <c r="I54" s="317">
        <v>1268.8166666666668</v>
      </c>
      <c r="J54" s="317">
        <v>1293.8833333333334</v>
      </c>
      <c r="K54" s="317">
        <v>1309.7666666666669</v>
      </c>
      <c r="L54" s="304">
        <v>1278</v>
      </c>
      <c r="M54" s="304">
        <v>1237.05</v>
      </c>
      <c r="N54" s="319">
        <v>3555200</v>
      </c>
      <c r="O54" s="320">
        <v>0.16258992805755396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161.05000000000001</v>
      </c>
      <c r="E55" s="316">
        <v>161.9</v>
      </c>
      <c r="F55" s="317">
        <v>158.60000000000002</v>
      </c>
      <c r="G55" s="317">
        <v>156.15</v>
      </c>
      <c r="H55" s="317">
        <v>152.85000000000002</v>
      </c>
      <c r="I55" s="317">
        <v>164.35000000000002</v>
      </c>
      <c r="J55" s="317">
        <v>167.65000000000003</v>
      </c>
      <c r="K55" s="317">
        <v>170.10000000000002</v>
      </c>
      <c r="L55" s="304">
        <v>165.2</v>
      </c>
      <c r="M55" s="304">
        <v>159.44999999999999</v>
      </c>
      <c r="N55" s="319">
        <v>9572400</v>
      </c>
      <c r="O55" s="320">
        <v>2.5057825751734774E-2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52.7</v>
      </c>
      <c r="E56" s="316">
        <v>52.65</v>
      </c>
      <c r="F56" s="317">
        <v>52.099999999999994</v>
      </c>
      <c r="G56" s="317">
        <v>51.499999999999993</v>
      </c>
      <c r="H56" s="317">
        <v>50.949999999999989</v>
      </c>
      <c r="I56" s="317">
        <v>53.25</v>
      </c>
      <c r="J56" s="317">
        <v>53.8</v>
      </c>
      <c r="K56" s="317">
        <v>54.400000000000006</v>
      </c>
      <c r="L56" s="304">
        <v>53.2</v>
      </c>
      <c r="M56" s="304">
        <v>52.05</v>
      </c>
      <c r="N56" s="319">
        <v>76287500</v>
      </c>
      <c r="O56" s="320">
        <v>8.653630029220049E-3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83.2</v>
      </c>
      <c r="E57" s="316">
        <v>83.149999999999991</v>
      </c>
      <c r="F57" s="317">
        <v>82.34999999999998</v>
      </c>
      <c r="G57" s="317">
        <v>81.499999999999986</v>
      </c>
      <c r="H57" s="317">
        <v>80.699999999999974</v>
      </c>
      <c r="I57" s="317">
        <v>83.999999999999986</v>
      </c>
      <c r="J57" s="317">
        <v>84.8</v>
      </c>
      <c r="K57" s="317">
        <v>85.649999999999991</v>
      </c>
      <c r="L57" s="304">
        <v>83.95</v>
      </c>
      <c r="M57" s="304">
        <v>82.3</v>
      </c>
      <c r="N57" s="319">
        <v>26516700</v>
      </c>
      <c r="O57" s="320">
        <v>1.3522965726276521E-2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491.95</v>
      </c>
      <c r="E58" s="316">
        <v>498.08333333333331</v>
      </c>
      <c r="F58" s="317">
        <v>484.36666666666662</v>
      </c>
      <c r="G58" s="317">
        <v>476.7833333333333</v>
      </c>
      <c r="H58" s="317">
        <v>463.06666666666661</v>
      </c>
      <c r="I58" s="317">
        <v>505.66666666666663</v>
      </c>
      <c r="J58" s="317">
        <v>519.38333333333333</v>
      </c>
      <c r="K58" s="317">
        <v>526.9666666666667</v>
      </c>
      <c r="L58" s="304">
        <v>511.8</v>
      </c>
      <c r="M58" s="304">
        <v>490.5</v>
      </c>
      <c r="N58" s="319">
        <v>7905100</v>
      </c>
      <c r="O58" s="320">
        <v>2.3525908278737344E-2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23.8</v>
      </c>
      <c r="E59" s="316">
        <v>23.983333333333331</v>
      </c>
      <c r="F59" s="317">
        <v>23.466666666666661</v>
      </c>
      <c r="G59" s="317">
        <v>23.133333333333329</v>
      </c>
      <c r="H59" s="317">
        <v>22.61666666666666</v>
      </c>
      <c r="I59" s="317">
        <v>24.316666666666663</v>
      </c>
      <c r="J59" s="317">
        <v>24.833333333333336</v>
      </c>
      <c r="K59" s="317">
        <v>25.166666666666664</v>
      </c>
      <c r="L59" s="304">
        <v>24.5</v>
      </c>
      <c r="M59" s="304">
        <v>23.65</v>
      </c>
      <c r="N59" s="319">
        <v>64755000</v>
      </c>
      <c r="O59" s="320">
        <v>-2.7702702702702704E-2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717.05</v>
      </c>
      <c r="E60" s="316">
        <v>717.91666666666663</v>
      </c>
      <c r="F60" s="317">
        <v>706.13333333333321</v>
      </c>
      <c r="G60" s="317">
        <v>695.21666666666658</v>
      </c>
      <c r="H60" s="317">
        <v>683.43333333333317</v>
      </c>
      <c r="I60" s="317">
        <v>728.83333333333326</v>
      </c>
      <c r="J60" s="317">
        <v>740.61666666666679</v>
      </c>
      <c r="K60" s="317">
        <v>751.5333333333333</v>
      </c>
      <c r="L60" s="304">
        <v>729.7</v>
      </c>
      <c r="M60" s="304">
        <v>707</v>
      </c>
      <c r="N60" s="319">
        <v>4927000</v>
      </c>
      <c r="O60" s="320">
        <v>-1.321850590827158E-2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886.15</v>
      </c>
      <c r="E61" s="316">
        <v>890.31666666666661</v>
      </c>
      <c r="F61" s="317">
        <v>877.58333333333326</v>
      </c>
      <c r="G61" s="317">
        <v>869.01666666666665</v>
      </c>
      <c r="H61" s="317">
        <v>856.2833333333333</v>
      </c>
      <c r="I61" s="317">
        <v>898.88333333333321</v>
      </c>
      <c r="J61" s="317">
        <v>911.61666666666656</v>
      </c>
      <c r="K61" s="317">
        <v>920.18333333333317</v>
      </c>
      <c r="L61" s="304">
        <v>903.05</v>
      </c>
      <c r="M61" s="304">
        <v>881.75</v>
      </c>
      <c r="N61" s="319">
        <v>768300</v>
      </c>
      <c r="O61" s="320">
        <v>-5.0602409638554217E-2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749.95</v>
      </c>
      <c r="E62" s="316">
        <v>752.73333333333346</v>
      </c>
      <c r="F62" s="317">
        <v>739.1166666666669</v>
      </c>
      <c r="G62" s="317">
        <v>728.28333333333342</v>
      </c>
      <c r="H62" s="317">
        <v>714.66666666666686</v>
      </c>
      <c r="I62" s="317">
        <v>763.56666666666695</v>
      </c>
      <c r="J62" s="317">
        <v>777.18333333333351</v>
      </c>
      <c r="K62" s="317">
        <v>788.01666666666699</v>
      </c>
      <c r="L62" s="304">
        <v>766.35</v>
      </c>
      <c r="M62" s="304">
        <v>741.9</v>
      </c>
      <c r="N62" s="319">
        <v>17785900</v>
      </c>
      <c r="O62" s="320">
        <v>-1.5201725316921781E-2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703.85</v>
      </c>
      <c r="E63" s="316">
        <v>704.85</v>
      </c>
      <c r="F63" s="317">
        <v>699.65000000000009</v>
      </c>
      <c r="G63" s="317">
        <v>695.45</v>
      </c>
      <c r="H63" s="317">
        <v>690.25000000000011</v>
      </c>
      <c r="I63" s="317">
        <v>709.05000000000007</v>
      </c>
      <c r="J63" s="317">
        <v>714.25000000000011</v>
      </c>
      <c r="K63" s="317">
        <v>718.45</v>
      </c>
      <c r="L63" s="304">
        <v>710.05</v>
      </c>
      <c r="M63" s="304">
        <v>700.65</v>
      </c>
      <c r="N63" s="319">
        <v>5681000</v>
      </c>
      <c r="O63" s="320">
        <v>-1.7571604287471446E-3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900.4</v>
      </c>
      <c r="E64" s="316">
        <v>891.19999999999993</v>
      </c>
      <c r="F64" s="317">
        <v>874.99999999999989</v>
      </c>
      <c r="G64" s="317">
        <v>849.59999999999991</v>
      </c>
      <c r="H64" s="317">
        <v>833.39999999999986</v>
      </c>
      <c r="I64" s="317">
        <v>916.59999999999991</v>
      </c>
      <c r="J64" s="317">
        <v>932.8</v>
      </c>
      <c r="K64" s="317">
        <v>958.19999999999993</v>
      </c>
      <c r="L64" s="304">
        <v>907.4</v>
      </c>
      <c r="M64" s="304">
        <v>865.8</v>
      </c>
      <c r="N64" s="319">
        <v>18207000</v>
      </c>
      <c r="O64" s="320">
        <v>-1.2228467264165275E-2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1950.2</v>
      </c>
      <c r="E65" s="316">
        <v>1959.6166666666668</v>
      </c>
      <c r="F65" s="317">
        <v>1929.3833333333337</v>
      </c>
      <c r="G65" s="317">
        <v>1908.5666666666668</v>
      </c>
      <c r="H65" s="317">
        <v>1878.3333333333337</v>
      </c>
      <c r="I65" s="317">
        <v>1980.4333333333336</v>
      </c>
      <c r="J65" s="317">
        <v>2010.6666666666667</v>
      </c>
      <c r="K65" s="317">
        <v>2031.4833333333336</v>
      </c>
      <c r="L65" s="304">
        <v>1989.85</v>
      </c>
      <c r="M65" s="304">
        <v>1938.8</v>
      </c>
      <c r="N65" s="319">
        <v>25137300</v>
      </c>
      <c r="O65" s="320">
        <v>-6.6860292810147588E-3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1201.0999999999999</v>
      </c>
      <c r="E66" s="316">
        <v>1207.1833333333334</v>
      </c>
      <c r="F66" s="317">
        <v>1191.9666666666667</v>
      </c>
      <c r="G66" s="317">
        <v>1182.8333333333333</v>
      </c>
      <c r="H66" s="317">
        <v>1167.6166666666666</v>
      </c>
      <c r="I66" s="317">
        <v>1216.3166666666668</v>
      </c>
      <c r="J66" s="317">
        <v>1231.5333333333335</v>
      </c>
      <c r="K66" s="317">
        <v>1240.666666666667</v>
      </c>
      <c r="L66" s="304">
        <v>1222.4000000000001</v>
      </c>
      <c r="M66" s="304">
        <v>1198.05</v>
      </c>
      <c r="N66" s="319">
        <v>40407400</v>
      </c>
      <c r="O66" s="320">
        <v>-3.8804720412381921E-2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568.25</v>
      </c>
      <c r="E67" s="316">
        <v>567.15</v>
      </c>
      <c r="F67" s="317">
        <v>561.54999999999995</v>
      </c>
      <c r="G67" s="317">
        <v>554.85</v>
      </c>
      <c r="H67" s="317">
        <v>549.25</v>
      </c>
      <c r="I67" s="317">
        <v>573.84999999999991</v>
      </c>
      <c r="J67" s="317">
        <v>579.45000000000005</v>
      </c>
      <c r="K67" s="317">
        <v>586.14999999999986</v>
      </c>
      <c r="L67" s="304">
        <v>572.75</v>
      </c>
      <c r="M67" s="304">
        <v>560.45000000000005</v>
      </c>
      <c r="N67" s="319">
        <v>11873400</v>
      </c>
      <c r="O67" s="320">
        <v>-4.0597896290828564E-3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3300.35</v>
      </c>
      <c r="E68" s="316">
        <v>3294.7833333333333</v>
      </c>
      <c r="F68" s="317">
        <v>3272.7166666666667</v>
      </c>
      <c r="G68" s="317">
        <v>3245.0833333333335</v>
      </c>
      <c r="H68" s="317">
        <v>3223.0166666666669</v>
      </c>
      <c r="I68" s="317">
        <v>3322.4166666666665</v>
      </c>
      <c r="J68" s="317">
        <v>3344.4833333333331</v>
      </c>
      <c r="K68" s="317">
        <v>3372.1166666666663</v>
      </c>
      <c r="L68" s="304">
        <v>3316.85</v>
      </c>
      <c r="M68" s="304">
        <v>3267.15</v>
      </c>
      <c r="N68" s="319">
        <v>1971000</v>
      </c>
      <c r="O68" s="320">
        <v>-2.5800711743772242E-2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173.5</v>
      </c>
      <c r="E69" s="316">
        <v>172.91666666666666</v>
      </c>
      <c r="F69" s="317">
        <v>170.63333333333333</v>
      </c>
      <c r="G69" s="317">
        <v>167.76666666666668</v>
      </c>
      <c r="H69" s="317">
        <v>165.48333333333335</v>
      </c>
      <c r="I69" s="317">
        <v>175.7833333333333</v>
      </c>
      <c r="J69" s="317">
        <v>178.06666666666666</v>
      </c>
      <c r="K69" s="317">
        <v>180.93333333333328</v>
      </c>
      <c r="L69" s="304">
        <v>175.2</v>
      </c>
      <c r="M69" s="304">
        <v>170.05</v>
      </c>
      <c r="N69" s="319">
        <v>28294000</v>
      </c>
      <c r="O69" s="320">
        <v>-4.2909090909090911E-2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170.7</v>
      </c>
      <c r="E70" s="316">
        <v>171.21666666666667</v>
      </c>
      <c r="F70" s="317">
        <v>169.58333333333334</v>
      </c>
      <c r="G70" s="317">
        <v>168.46666666666667</v>
      </c>
      <c r="H70" s="317">
        <v>166.83333333333334</v>
      </c>
      <c r="I70" s="317">
        <v>172.33333333333334</v>
      </c>
      <c r="J70" s="317">
        <v>173.96666666666667</v>
      </c>
      <c r="K70" s="317">
        <v>175.08333333333334</v>
      </c>
      <c r="L70" s="304">
        <v>172.85</v>
      </c>
      <c r="M70" s="304">
        <v>170.1</v>
      </c>
      <c r="N70" s="319">
        <v>33663600</v>
      </c>
      <c r="O70" s="320">
        <v>2.507605031653375E-2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2129.1999999999998</v>
      </c>
      <c r="E71" s="316">
        <v>2132.1166666666663</v>
      </c>
      <c r="F71" s="317">
        <v>2118.8833333333328</v>
      </c>
      <c r="G71" s="317">
        <v>2108.5666666666666</v>
      </c>
      <c r="H71" s="317">
        <v>2095.333333333333</v>
      </c>
      <c r="I71" s="317">
        <v>2142.4333333333325</v>
      </c>
      <c r="J71" s="317">
        <v>2155.6666666666661</v>
      </c>
      <c r="K71" s="317">
        <v>2165.9833333333322</v>
      </c>
      <c r="L71" s="304">
        <v>2145.35</v>
      </c>
      <c r="M71" s="304">
        <v>2121.8000000000002</v>
      </c>
      <c r="N71" s="319">
        <v>6762000</v>
      </c>
      <c r="O71" s="320">
        <v>-2.5255146168482963E-2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146.6</v>
      </c>
      <c r="E72" s="316">
        <v>148.61666666666665</v>
      </c>
      <c r="F72" s="317">
        <v>143.5333333333333</v>
      </c>
      <c r="G72" s="317">
        <v>140.46666666666667</v>
      </c>
      <c r="H72" s="317">
        <v>135.38333333333333</v>
      </c>
      <c r="I72" s="317">
        <v>151.68333333333328</v>
      </c>
      <c r="J72" s="317">
        <v>156.76666666666659</v>
      </c>
      <c r="K72" s="317">
        <v>159.83333333333326</v>
      </c>
      <c r="L72" s="304">
        <v>153.69999999999999</v>
      </c>
      <c r="M72" s="304">
        <v>145.55000000000001</v>
      </c>
      <c r="N72" s="319">
        <v>17161600</v>
      </c>
      <c r="O72" s="320">
        <v>3.3028550102631088E-2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397.85</v>
      </c>
      <c r="E73" s="316">
        <v>398.41666666666669</v>
      </c>
      <c r="F73" s="317">
        <v>394.53333333333336</v>
      </c>
      <c r="G73" s="317">
        <v>391.2166666666667</v>
      </c>
      <c r="H73" s="317">
        <v>387.33333333333337</v>
      </c>
      <c r="I73" s="317">
        <v>401.73333333333335</v>
      </c>
      <c r="J73" s="317">
        <v>405.61666666666667</v>
      </c>
      <c r="K73" s="317">
        <v>408.93333333333334</v>
      </c>
      <c r="L73" s="304">
        <v>402.3</v>
      </c>
      <c r="M73" s="304">
        <v>395.1</v>
      </c>
      <c r="N73" s="319">
        <v>120799250</v>
      </c>
      <c r="O73" s="320">
        <v>-8.632460307608978E-3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417.65</v>
      </c>
      <c r="E74" s="316">
        <v>416.55</v>
      </c>
      <c r="F74" s="317">
        <v>411.3</v>
      </c>
      <c r="G74" s="317">
        <v>404.95</v>
      </c>
      <c r="H74" s="317">
        <v>399.7</v>
      </c>
      <c r="I74" s="317">
        <v>422.90000000000003</v>
      </c>
      <c r="J74" s="317">
        <v>428.15000000000003</v>
      </c>
      <c r="K74" s="317">
        <v>434.50000000000006</v>
      </c>
      <c r="L74" s="304">
        <v>421.8</v>
      </c>
      <c r="M74" s="304">
        <v>410.2</v>
      </c>
      <c r="N74" s="319">
        <v>6783000</v>
      </c>
      <c r="O74" s="320">
        <v>2.6793823796548592E-2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8.6</v>
      </c>
      <c r="E75" s="316">
        <v>8.6166666666666654</v>
      </c>
      <c r="F75" s="317">
        <v>8.5333333333333314</v>
      </c>
      <c r="G75" s="317">
        <v>8.4666666666666668</v>
      </c>
      <c r="H75" s="317">
        <v>8.3833333333333329</v>
      </c>
      <c r="I75" s="317">
        <v>8.68333333333333</v>
      </c>
      <c r="J75" s="317">
        <v>8.7666666666666622</v>
      </c>
      <c r="K75" s="317">
        <v>8.8333333333333286</v>
      </c>
      <c r="L75" s="304">
        <v>8.6999999999999993</v>
      </c>
      <c r="M75" s="304">
        <v>8.5500000000000007</v>
      </c>
      <c r="N75" s="319">
        <v>352380000</v>
      </c>
      <c r="O75" s="320">
        <v>-1.1778563015312132E-2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31.4</v>
      </c>
      <c r="E76" s="316">
        <v>31.133333333333336</v>
      </c>
      <c r="F76" s="317">
        <v>30.766666666666673</v>
      </c>
      <c r="G76" s="317">
        <v>30.133333333333336</v>
      </c>
      <c r="H76" s="317">
        <v>29.766666666666673</v>
      </c>
      <c r="I76" s="317">
        <v>31.766666666666673</v>
      </c>
      <c r="J76" s="317">
        <v>32.13333333333334</v>
      </c>
      <c r="K76" s="317">
        <v>32.766666666666673</v>
      </c>
      <c r="L76" s="304">
        <v>31.5</v>
      </c>
      <c r="M76" s="304">
        <v>30.5</v>
      </c>
      <c r="N76" s="319">
        <v>146319000</v>
      </c>
      <c r="O76" s="320">
        <v>5.1968299337404181E-4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367</v>
      </c>
      <c r="E77" s="316">
        <v>368.93333333333334</v>
      </c>
      <c r="F77" s="317">
        <v>363.86666666666667</v>
      </c>
      <c r="G77" s="317">
        <v>360.73333333333335</v>
      </c>
      <c r="H77" s="317">
        <v>355.66666666666669</v>
      </c>
      <c r="I77" s="317">
        <v>372.06666666666666</v>
      </c>
      <c r="J77" s="317">
        <v>377.13333333333338</v>
      </c>
      <c r="K77" s="317">
        <v>380.26666666666665</v>
      </c>
      <c r="L77" s="304">
        <v>374</v>
      </c>
      <c r="M77" s="304">
        <v>365.8</v>
      </c>
      <c r="N77" s="319">
        <v>7225625</v>
      </c>
      <c r="O77" s="320">
        <v>-3.2940743467059254E-2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1369.3</v>
      </c>
      <c r="E78" s="316">
        <v>1376.6166666666668</v>
      </c>
      <c r="F78" s="317">
        <v>1354.4333333333336</v>
      </c>
      <c r="G78" s="317">
        <v>1339.5666666666668</v>
      </c>
      <c r="H78" s="317">
        <v>1317.3833333333337</v>
      </c>
      <c r="I78" s="317">
        <v>1391.4833333333336</v>
      </c>
      <c r="J78" s="317">
        <v>1413.666666666667</v>
      </c>
      <c r="K78" s="317">
        <v>1428.5333333333335</v>
      </c>
      <c r="L78" s="304">
        <v>1398.8</v>
      </c>
      <c r="M78" s="304">
        <v>1361.75</v>
      </c>
      <c r="N78" s="319">
        <v>2896000</v>
      </c>
      <c r="O78" s="320">
        <v>7.3387694588584143E-2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610.65</v>
      </c>
      <c r="E79" s="316">
        <v>612.86666666666667</v>
      </c>
      <c r="F79" s="317">
        <v>602.68333333333339</v>
      </c>
      <c r="G79" s="317">
        <v>594.7166666666667</v>
      </c>
      <c r="H79" s="317">
        <v>584.53333333333342</v>
      </c>
      <c r="I79" s="317">
        <v>620.83333333333337</v>
      </c>
      <c r="J79" s="317">
        <v>631.01666666666654</v>
      </c>
      <c r="K79" s="317">
        <v>638.98333333333335</v>
      </c>
      <c r="L79" s="304">
        <v>623.04999999999995</v>
      </c>
      <c r="M79" s="304">
        <v>604.9</v>
      </c>
      <c r="N79" s="319">
        <v>25728000</v>
      </c>
      <c r="O79" s="320">
        <v>2.3063464291394942E-2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182.1</v>
      </c>
      <c r="E80" s="316">
        <v>182.93333333333331</v>
      </c>
      <c r="F80" s="317">
        <v>178.56666666666661</v>
      </c>
      <c r="G80" s="317">
        <v>175.0333333333333</v>
      </c>
      <c r="H80" s="317">
        <v>170.6666666666666</v>
      </c>
      <c r="I80" s="317">
        <v>186.46666666666661</v>
      </c>
      <c r="J80" s="317">
        <v>190.83333333333334</v>
      </c>
      <c r="K80" s="317">
        <v>194.36666666666662</v>
      </c>
      <c r="L80" s="304">
        <v>187.3</v>
      </c>
      <c r="M80" s="304">
        <v>179.4</v>
      </c>
      <c r="N80" s="319">
        <v>11678800</v>
      </c>
      <c r="O80" s="320">
        <v>-3.3147890588780711E-2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1150.75</v>
      </c>
      <c r="E81" s="316">
        <v>1146.3333333333333</v>
      </c>
      <c r="F81" s="317">
        <v>1133.9666666666665</v>
      </c>
      <c r="G81" s="317">
        <v>1117.1833333333332</v>
      </c>
      <c r="H81" s="317">
        <v>1104.8166666666664</v>
      </c>
      <c r="I81" s="317">
        <v>1163.1166666666666</v>
      </c>
      <c r="J81" s="317">
        <v>1175.4833333333333</v>
      </c>
      <c r="K81" s="317">
        <v>1192.2666666666667</v>
      </c>
      <c r="L81" s="304">
        <v>1158.7</v>
      </c>
      <c r="M81" s="304">
        <v>1129.55</v>
      </c>
      <c r="N81" s="319">
        <v>41214000</v>
      </c>
      <c r="O81" s="320">
        <v>6.900522908366534E-2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76.25</v>
      </c>
      <c r="E82" s="316">
        <v>75.733333333333334</v>
      </c>
      <c r="F82" s="317">
        <v>75.066666666666663</v>
      </c>
      <c r="G82" s="317">
        <v>73.883333333333326</v>
      </c>
      <c r="H82" s="317">
        <v>73.216666666666654</v>
      </c>
      <c r="I82" s="317">
        <v>76.916666666666671</v>
      </c>
      <c r="J82" s="317">
        <v>77.583333333333329</v>
      </c>
      <c r="K82" s="317">
        <v>78.76666666666668</v>
      </c>
      <c r="L82" s="304">
        <v>76.400000000000006</v>
      </c>
      <c r="M82" s="304">
        <v>74.55</v>
      </c>
      <c r="N82" s="319">
        <v>58995000</v>
      </c>
      <c r="O82" s="320">
        <v>-9.4745908699397068E-3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170.9</v>
      </c>
      <c r="E83" s="316">
        <v>172.18333333333337</v>
      </c>
      <c r="F83" s="317">
        <v>169.06666666666672</v>
      </c>
      <c r="G83" s="317">
        <v>167.23333333333335</v>
      </c>
      <c r="H83" s="317">
        <v>164.1166666666667</v>
      </c>
      <c r="I83" s="317">
        <v>174.01666666666674</v>
      </c>
      <c r="J83" s="317">
        <v>177.13333333333335</v>
      </c>
      <c r="K83" s="317">
        <v>178.96666666666675</v>
      </c>
      <c r="L83" s="304">
        <v>175.3</v>
      </c>
      <c r="M83" s="304">
        <v>170.35</v>
      </c>
      <c r="N83" s="319">
        <v>136841600</v>
      </c>
      <c r="O83" s="320">
        <v>-8.5781188417221148E-3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192.6</v>
      </c>
      <c r="E84" s="316">
        <v>192.23333333333335</v>
      </c>
      <c r="F84" s="317">
        <v>190.4666666666667</v>
      </c>
      <c r="G84" s="317">
        <v>188.33333333333334</v>
      </c>
      <c r="H84" s="317">
        <v>186.56666666666669</v>
      </c>
      <c r="I84" s="317">
        <v>194.3666666666667</v>
      </c>
      <c r="J84" s="317">
        <v>196.13333333333335</v>
      </c>
      <c r="K84" s="317">
        <v>198.26666666666671</v>
      </c>
      <c r="L84" s="304">
        <v>194</v>
      </c>
      <c r="M84" s="304">
        <v>190.1</v>
      </c>
      <c r="N84" s="319">
        <v>27800000</v>
      </c>
      <c r="O84" s="320">
        <v>-6.4331665475339528E-3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290.14999999999998</v>
      </c>
      <c r="E85" s="316">
        <v>288.5</v>
      </c>
      <c r="F85" s="317">
        <v>285.75</v>
      </c>
      <c r="G85" s="317">
        <v>281.35000000000002</v>
      </c>
      <c r="H85" s="317">
        <v>278.60000000000002</v>
      </c>
      <c r="I85" s="317">
        <v>292.89999999999998</v>
      </c>
      <c r="J85" s="317">
        <v>295.64999999999998</v>
      </c>
      <c r="K85" s="317">
        <v>300.04999999999995</v>
      </c>
      <c r="L85" s="304">
        <v>291.25</v>
      </c>
      <c r="M85" s="304">
        <v>284.10000000000002</v>
      </c>
      <c r="N85" s="319">
        <v>39087900</v>
      </c>
      <c r="O85" s="320">
        <v>-7.4048680150839907E-3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2288.5500000000002</v>
      </c>
      <c r="E86" s="316">
        <v>2294.6166666666668</v>
      </c>
      <c r="F86" s="317">
        <v>2268.2333333333336</v>
      </c>
      <c r="G86" s="317">
        <v>2247.916666666667</v>
      </c>
      <c r="H86" s="317">
        <v>2221.5333333333338</v>
      </c>
      <c r="I86" s="317">
        <v>2314.9333333333334</v>
      </c>
      <c r="J86" s="317">
        <v>2341.3166666666666</v>
      </c>
      <c r="K86" s="317">
        <v>2361.6333333333332</v>
      </c>
      <c r="L86" s="304">
        <v>2321</v>
      </c>
      <c r="M86" s="304">
        <v>2274.3000000000002</v>
      </c>
      <c r="N86" s="319">
        <v>1886500</v>
      </c>
      <c r="O86" s="320">
        <v>-1.3336820083682008E-2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1345.8</v>
      </c>
      <c r="E87" s="316">
        <v>1335.3</v>
      </c>
      <c r="F87" s="317">
        <v>1319.1</v>
      </c>
      <c r="G87" s="317">
        <v>1292.3999999999999</v>
      </c>
      <c r="H87" s="317">
        <v>1276.1999999999998</v>
      </c>
      <c r="I87" s="317">
        <v>1362</v>
      </c>
      <c r="J87" s="317">
        <v>1378.2000000000003</v>
      </c>
      <c r="K87" s="317">
        <v>1404.9</v>
      </c>
      <c r="L87" s="304">
        <v>1351.5</v>
      </c>
      <c r="M87" s="304">
        <v>1308.5999999999999</v>
      </c>
      <c r="N87" s="319">
        <v>11813200</v>
      </c>
      <c r="O87" s="320">
        <v>-4.8519604368697448E-2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61.1</v>
      </c>
      <c r="E88" s="316">
        <v>61.533333333333339</v>
      </c>
      <c r="F88" s="317">
        <v>60.366666666666674</v>
      </c>
      <c r="G88" s="317">
        <v>59.633333333333333</v>
      </c>
      <c r="H88" s="317">
        <v>58.466666666666669</v>
      </c>
      <c r="I88" s="317">
        <v>62.26666666666668</v>
      </c>
      <c r="J88" s="317">
        <v>63.433333333333351</v>
      </c>
      <c r="K88" s="317">
        <v>64.166666666666686</v>
      </c>
      <c r="L88" s="304">
        <v>62.7</v>
      </c>
      <c r="M88" s="304">
        <v>60.8</v>
      </c>
      <c r="N88" s="319">
        <v>27587600</v>
      </c>
      <c r="O88" s="320">
        <v>3.1528095601322144E-2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288.35000000000002</v>
      </c>
      <c r="E89" s="316">
        <v>292.61666666666667</v>
      </c>
      <c r="F89" s="317">
        <v>282.23333333333335</v>
      </c>
      <c r="G89" s="317">
        <v>276.11666666666667</v>
      </c>
      <c r="H89" s="317">
        <v>265.73333333333335</v>
      </c>
      <c r="I89" s="317">
        <v>298.73333333333335</v>
      </c>
      <c r="J89" s="317">
        <v>309.11666666666667</v>
      </c>
      <c r="K89" s="317">
        <v>315.23333333333335</v>
      </c>
      <c r="L89" s="304">
        <v>303</v>
      </c>
      <c r="M89" s="304">
        <v>286.5</v>
      </c>
      <c r="N89" s="319">
        <v>10454000</v>
      </c>
      <c r="O89" s="320">
        <v>0.10484041428873388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899.6</v>
      </c>
      <c r="E90" s="316">
        <v>903.44999999999993</v>
      </c>
      <c r="F90" s="317">
        <v>888.54999999999984</v>
      </c>
      <c r="G90" s="317">
        <v>877.49999999999989</v>
      </c>
      <c r="H90" s="317">
        <v>862.5999999999998</v>
      </c>
      <c r="I90" s="317">
        <v>914.49999999999989</v>
      </c>
      <c r="J90" s="317">
        <v>929.4</v>
      </c>
      <c r="K90" s="317">
        <v>940.44999999999993</v>
      </c>
      <c r="L90" s="304">
        <v>918.35</v>
      </c>
      <c r="M90" s="304">
        <v>892.4</v>
      </c>
      <c r="N90" s="319">
        <v>15638150</v>
      </c>
      <c r="O90" s="320">
        <v>3.5018747042335555E-2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1055.3499999999999</v>
      </c>
      <c r="E91" s="316">
        <v>1063.8666666666666</v>
      </c>
      <c r="F91" s="317">
        <v>1038.1333333333332</v>
      </c>
      <c r="G91" s="317">
        <v>1020.9166666666667</v>
      </c>
      <c r="H91" s="317">
        <v>995.18333333333339</v>
      </c>
      <c r="I91" s="317">
        <v>1081.083333333333</v>
      </c>
      <c r="J91" s="317">
        <v>1106.8166666666662</v>
      </c>
      <c r="K91" s="317">
        <v>1124.0333333333328</v>
      </c>
      <c r="L91" s="304">
        <v>1089.5999999999999</v>
      </c>
      <c r="M91" s="304">
        <v>1046.6500000000001</v>
      </c>
      <c r="N91" s="319">
        <v>7399250</v>
      </c>
      <c r="O91" s="320">
        <v>-9.0386624869383494E-2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630.25</v>
      </c>
      <c r="E92" s="316">
        <v>633.36666666666667</v>
      </c>
      <c r="F92" s="317">
        <v>624.0333333333333</v>
      </c>
      <c r="G92" s="317">
        <v>617.81666666666661</v>
      </c>
      <c r="H92" s="317">
        <v>608.48333333333323</v>
      </c>
      <c r="I92" s="317">
        <v>639.58333333333337</v>
      </c>
      <c r="J92" s="317">
        <v>648.91666666666663</v>
      </c>
      <c r="K92" s="317">
        <v>655.13333333333344</v>
      </c>
      <c r="L92" s="304">
        <v>642.70000000000005</v>
      </c>
      <c r="M92" s="304">
        <v>627.15</v>
      </c>
      <c r="N92" s="319">
        <v>14604800</v>
      </c>
      <c r="O92" s="320">
        <v>-1.1559598256585181E-2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127.25</v>
      </c>
      <c r="E93" s="316">
        <v>128.43333333333334</v>
      </c>
      <c r="F93" s="317">
        <v>125.31666666666666</v>
      </c>
      <c r="G93" s="317">
        <v>123.38333333333333</v>
      </c>
      <c r="H93" s="317">
        <v>120.26666666666665</v>
      </c>
      <c r="I93" s="317">
        <v>130.36666666666667</v>
      </c>
      <c r="J93" s="317">
        <v>133.48333333333335</v>
      </c>
      <c r="K93" s="317">
        <v>135.41666666666669</v>
      </c>
      <c r="L93" s="304">
        <v>131.55000000000001</v>
      </c>
      <c r="M93" s="304">
        <v>126.5</v>
      </c>
      <c r="N93" s="319">
        <v>15763188</v>
      </c>
      <c r="O93" s="320">
        <v>-8.731717965509714E-4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164</v>
      </c>
      <c r="E94" s="316">
        <v>164.4</v>
      </c>
      <c r="F94" s="317">
        <v>162.45000000000002</v>
      </c>
      <c r="G94" s="317">
        <v>160.9</v>
      </c>
      <c r="H94" s="317">
        <v>158.95000000000002</v>
      </c>
      <c r="I94" s="317">
        <v>165.95000000000002</v>
      </c>
      <c r="J94" s="317">
        <v>167.9</v>
      </c>
      <c r="K94" s="317">
        <v>169.45000000000002</v>
      </c>
      <c r="L94" s="304">
        <v>166.35</v>
      </c>
      <c r="M94" s="304">
        <v>162.85</v>
      </c>
      <c r="N94" s="319">
        <v>15780000</v>
      </c>
      <c r="O94" s="320">
        <v>-7.5987841945288754E-4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368.85</v>
      </c>
      <c r="E95" s="316">
        <v>370.40000000000003</v>
      </c>
      <c r="F95" s="317">
        <v>366.00000000000006</v>
      </c>
      <c r="G95" s="317">
        <v>363.15000000000003</v>
      </c>
      <c r="H95" s="317">
        <v>358.75000000000006</v>
      </c>
      <c r="I95" s="317">
        <v>373.25000000000006</v>
      </c>
      <c r="J95" s="317">
        <v>377.65000000000003</v>
      </c>
      <c r="K95" s="317">
        <v>380.50000000000006</v>
      </c>
      <c r="L95" s="304">
        <v>374.8</v>
      </c>
      <c r="M95" s="304">
        <v>367.55</v>
      </c>
      <c r="N95" s="319">
        <v>9564000</v>
      </c>
      <c r="O95" s="320">
        <v>-8.2953131480713403E-3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7063.95</v>
      </c>
      <c r="E96" s="316">
        <v>7112.6166666666659</v>
      </c>
      <c r="F96" s="317">
        <v>7006.8833333333314</v>
      </c>
      <c r="G96" s="317">
        <v>6949.8166666666657</v>
      </c>
      <c r="H96" s="317">
        <v>6844.0833333333312</v>
      </c>
      <c r="I96" s="317">
        <v>7169.6833333333316</v>
      </c>
      <c r="J96" s="317">
        <v>7275.416666666667</v>
      </c>
      <c r="K96" s="317">
        <v>7332.4833333333318</v>
      </c>
      <c r="L96" s="304">
        <v>7218.35</v>
      </c>
      <c r="M96" s="304">
        <v>7055.55</v>
      </c>
      <c r="N96" s="319">
        <v>2410500</v>
      </c>
      <c r="O96" s="320">
        <v>2.5370154716353351E-3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526.75</v>
      </c>
      <c r="E97" s="316">
        <v>529.2166666666667</v>
      </c>
      <c r="F97" s="317">
        <v>522.53333333333342</v>
      </c>
      <c r="G97" s="317">
        <v>518.31666666666672</v>
      </c>
      <c r="H97" s="317">
        <v>511.63333333333344</v>
      </c>
      <c r="I97" s="317">
        <v>533.43333333333339</v>
      </c>
      <c r="J97" s="317">
        <v>540.11666666666679</v>
      </c>
      <c r="K97" s="317">
        <v>544.33333333333337</v>
      </c>
      <c r="L97" s="304">
        <v>535.9</v>
      </c>
      <c r="M97" s="304">
        <v>525</v>
      </c>
      <c r="N97" s="319">
        <v>13771250</v>
      </c>
      <c r="O97" s="320">
        <v>-1.2016859474486594E-2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586.20000000000005</v>
      </c>
      <c r="E98" s="316">
        <v>589.73333333333335</v>
      </c>
      <c r="F98" s="317">
        <v>579.9666666666667</v>
      </c>
      <c r="G98" s="317">
        <v>573.73333333333335</v>
      </c>
      <c r="H98" s="317">
        <v>563.9666666666667</v>
      </c>
      <c r="I98" s="317">
        <v>595.9666666666667</v>
      </c>
      <c r="J98" s="317">
        <v>605.73333333333335</v>
      </c>
      <c r="K98" s="317">
        <v>611.9666666666667</v>
      </c>
      <c r="L98" s="304">
        <v>599.5</v>
      </c>
      <c r="M98" s="304">
        <v>583.5</v>
      </c>
      <c r="N98" s="319">
        <v>2333500</v>
      </c>
      <c r="O98" s="320">
        <v>-2.9729729729729731E-2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791.3</v>
      </c>
      <c r="E99" s="316">
        <v>797.36666666666667</v>
      </c>
      <c r="F99" s="317">
        <v>783.08333333333337</v>
      </c>
      <c r="G99" s="317">
        <v>774.86666666666667</v>
      </c>
      <c r="H99" s="317">
        <v>760.58333333333337</v>
      </c>
      <c r="I99" s="317">
        <v>805.58333333333337</v>
      </c>
      <c r="J99" s="317">
        <v>819.86666666666667</v>
      </c>
      <c r="K99" s="317">
        <v>828.08333333333337</v>
      </c>
      <c r="L99" s="304">
        <v>811.65</v>
      </c>
      <c r="M99" s="304">
        <v>789.15</v>
      </c>
      <c r="N99" s="319">
        <v>1924200</v>
      </c>
      <c r="O99" s="320">
        <v>0.1085378499827169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1586.35</v>
      </c>
      <c r="E100" s="316">
        <v>1576.3833333333332</v>
      </c>
      <c r="F100" s="317">
        <v>1557.8166666666664</v>
      </c>
      <c r="G100" s="317">
        <v>1529.2833333333331</v>
      </c>
      <c r="H100" s="317">
        <v>1510.7166666666662</v>
      </c>
      <c r="I100" s="317">
        <v>1604.9166666666665</v>
      </c>
      <c r="J100" s="317">
        <v>1623.4833333333331</v>
      </c>
      <c r="K100" s="317">
        <v>1652.0166666666667</v>
      </c>
      <c r="L100" s="304">
        <v>1594.95</v>
      </c>
      <c r="M100" s="304">
        <v>1547.85</v>
      </c>
      <c r="N100" s="319">
        <v>1764800</v>
      </c>
      <c r="O100" s="320">
        <v>-1.6057091882247992E-2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112.3</v>
      </c>
      <c r="E101" s="316">
        <v>112.91666666666667</v>
      </c>
      <c r="F101" s="317">
        <v>111.03333333333335</v>
      </c>
      <c r="G101" s="317">
        <v>109.76666666666668</v>
      </c>
      <c r="H101" s="317">
        <v>107.88333333333335</v>
      </c>
      <c r="I101" s="317">
        <v>114.18333333333334</v>
      </c>
      <c r="J101" s="317">
        <v>116.06666666666666</v>
      </c>
      <c r="K101" s="317">
        <v>117.33333333333333</v>
      </c>
      <c r="L101" s="304">
        <v>114.8</v>
      </c>
      <c r="M101" s="304">
        <v>111.65</v>
      </c>
      <c r="N101" s="319">
        <v>24605000</v>
      </c>
      <c r="O101" s="320">
        <v>-2.0072483969891274E-2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58820.85</v>
      </c>
      <c r="E102" s="316">
        <v>59011.733333333337</v>
      </c>
      <c r="F102" s="317">
        <v>58333.816666666673</v>
      </c>
      <c r="G102" s="317">
        <v>57846.783333333333</v>
      </c>
      <c r="H102" s="317">
        <v>57168.866666666669</v>
      </c>
      <c r="I102" s="317">
        <v>59498.766666666677</v>
      </c>
      <c r="J102" s="317">
        <v>60176.683333333334</v>
      </c>
      <c r="K102" s="317">
        <v>60663.716666666682</v>
      </c>
      <c r="L102" s="304">
        <v>59689.65</v>
      </c>
      <c r="M102" s="304">
        <v>58524.7</v>
      </c>
      <c r="N102" s="319">
        <v>37780</v>
      </c>
      <c r="O102" s="320">
        <v>1.1783610069630423E-2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1140.3</v>
      </c>
      <c r="E103" s="316">
        <v>1139.3333333333333</v>
      </c>
      <c r="F103" s="317">
        <v>1124.9666666666665</v>
      </c>
      <c r="G103" s="317">
        <v>1109.6333333333332</v>
      </c>
      <c r="H103" s="317">
        <v>1095.2666666666664</v>
      </c>
      <c r="I103" s="317">
        <v>1154.6666666666665</v>
      </c>
      <c r="J103" s="317">
        <v>1169.0333333333333</v>
      </c>
      <c r="K103" s="317">
        <v>1184.3666666666666</v>
      </c>
      <c r="L103" s="304">
        <v>1153.7</v>
      </c>
      <c r="M103" s="304">
        <v>1124</v>
      </c>
      <c r="N103" s="319">
        <v>3600750</v>
      </c>
      <c r="O103" s="320">
        <v>2.7611301369863013E-2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30.35</v>
      </c>
      <c r="E104" s="316">
        <v>30.466666666666669</v>
      </c>
      <c r="F104" s="317">
        <v>30.133333333333336</v>
      </c>
      <c r="G104" s="317">
        <v>29.916666666666668</v>
      </c>
      <c r="H104" s="317">
        <v>29.583333333333336</v>
      </c>
      <c r="I104" s="317">
        <v>30.683333333333337</v>
      </c>
      <c r="J104" s="317">
        <v>31.016666666666666</v>
      </c>
      <c r="K104" s="317">
        <v>31.233333333333338</v>
      </c>
      <c r="L104" s="304">
        <v>30.8</v>
      </c>
      <c r="M104" s="304">
        <v>30.25</v>
      </c>
      <c r="N104" s="319">
        <v>49317000</v>
      </c>
      <c r="O104" s="320">
        <v>2.908832919474991E-2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3597.15</v>
      </c>
      <c r="E105" s="316">
        <v>3591.3333333333335</v>
      </c>
      <c r="F105" s="317">
        <v>3512.916666666667</v>
      </c>
      <c r="G105" s="317">
        <v>3428.6833333333334</v>
      </c>
      <c r="H105" s="317">
        <v>3350.2666666666669</v>
      </c>
      <c r="I105" s="317">
        <v>3675.5666666666671</v>
      </c>
      <c r="J105" s="317">
        <v>3753.983333333334</v>
      </c>
      <c r="K105" s="317">
        <v>3838.2166666666672</v>
      </c>
      <c r="L105" s="304">
        <v>3669.75</v>
      </c>
      <c r="M105" s="304">
        <v>3507.1</v>
      </c>
      <c r="N105" s="319">
        <v>714750</v>
      </c>
      <c r="O105" s="320">
        <v>6.3616071428571425E-2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15744.9</v>
      </c>
      <c r="E106" s="316">
        <v>15840.316666666666</v>
      </c>
      <c r="F106" s="317">
        <v>15629.683333333331</v>
      </c>
      <c r="G106" s="317">
        <v>15514.466666666665</v>
      </c>
      <c r="H106" s="317">
        <v>15303.83333333333</v>
      </c>
      <c r="I106" s="317">
        <v>15955.533333333331</v>
      </c>
      <c r="J106" s="317">
        <v>16166.166666666666</v>
      </c>
      <c r="K106" s="317">
        <v>16281.383333333331</v>
      </c>
      <c r="L106" s="304">
        <v>16050.95</v>
      </c>
      <c r="M106" s="304">
        <v>15725.1</v>
      </c>
      <c r="N106" s="319">
        <v>425850</v>
      </c>
      <c r="O106" s="320">
        <v>2.3800937612693834E-2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79.650000000000006</v>
      </c>
      <c r="E107" s="316">
        <v>79.95</v>
      </c>
      <c r="F107" s="317">
        <v>79</v>
      </c>
      <c r="G107" s="317">
        <v>78.349999999999994</v>
      </c>
      <c r="H107" s="317">
        <v>77.399999999999991</v>
      </c>
      <c r="I107" s="317">
        <v>80.600000000000009</v>
      </c>
      <c r="J107" s="317">
        <v>81.550000000000026</v>
      </c>
      <c r="K107" s="317">
        <v>82.200000000000017</v>
      </c>
      <c r="L107" s="304">
        <v>80.900000000000006</v>
      </c>
      <c r="M107" s="304">
        <v>79.3</v>
      </c>
      <c r="N107" s="319">
        <v>38263700</v>
      </c>
      <c r="O107" s="320">
        <v>1.637302011033992E-2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83</v>
      </c>
      <c r="E108" s="316">
        <v>83.083333333333329</v>
      </c>
      <c r="F108" s="317">
        <v>82.516666666666652</v>
      </c>
      <c r="G108" s="317">
        <v>82.033333333333317</v>
      </c>
      <c r="H108" s="317">
        <v>81.46666666666664</v>
      </c>
      <c r="I108" s="317">
        <v>83.566666666666663</v>
      </c>
      <c r="J108" s="317">
        <v>84.133333333333354</v>
      </c>
      <c r="K108" s="317">
        <v>84.616666666666674</v>
      </c>
      <c r="L108" s="304">
        <v>83.65</v>
      </c>
      <c r="M108" s="304">
        <v>82.6</v>
      </c>
      <c r="N108" s="319">
        <v>52941600</v>
      </c>
      <c r="O108" s="320">
        <v>4.6511627906976744E-3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69.349999999999994</v>
      </c>
      <c r="E109" s="316">
        <v>69.399999999999991</v>
      </c>
      <c r="F109" s="317">
        <v>68.899999999999977</v>
      </c>
      <c r="G109" s="317">
        <v>68.449999999999989</v>
      </c>
      <c r="H109" s="317">
        <v>67.949999999999974</v>
      </c>
      <c r="I109" s="317">
        <v>69.84999999999998</v>
      </c>
      <c r="J109" s="317">
        <v>70.350000000000009</v>
      </c>
      <c r="K109" s="317">
        <v>70.799999999999983</v>
      </c>
      <c r="L109" s="304">
        <v>69.900000000000006</v>
      </c>
      <c r="M109" s="304">
        <v>68.95</v>
      </c>
      <c r="N109" s="319">
        <v>53322500</v>
      </c>
      <c r="O109" s="320">
        <v>-8.1638498997421947E-3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20739.45</v>
      </c>
      <c r="E110" s="316">
        <v>20924.733333333334</v>
      </c>
      <c r="F110" s="317">
        <v>20424.866666666669</v>
      </c>
      <c r="G110" s="317">
        <v>20110.283333333336</v>
      </c>
      <c r="H110" s="317">
        <v>19610.416666666672</v>
      </c>
      <c r="I110" s="317">
        <v>21239.316666666666</v>
      </c>
      <c r="J110" s="317">
        <v>21739.183333333327</v>
      </c>
      <c r="K110" s="317">
        <v>22053.766666666663</v>
      </c>
      <c r="L110" s="304">
        <v>21424.6</v>
      </c>
      <c r="M110" s="304">
        <v>20610.150000000001</v>
      </c>
      <c r="N110" s="319">
        <v>96840</v>
      </c>
      <c r="O110" s="320">
        <v>-1.4351145038167938E-2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1279.95</v>
      </c>
      <c r="E111" s="316">
        <v>1288.7333333333333</v>
      </c>
      <c r="F111" s="317">
        <v>1262.3166666666666</v>
      </c>
      <c r="G111" s="317">
        <v>1244.6833333333332</v>
      </c>
      <c r="H111" s="317">
        <v>1218.2666666666664</v>
      </c>
      <c r="I111" s="317">
        <v>1306.3666666666668</v>
      </c>
      <c r="J111" s="317">
        <v>1332.7833333333333</v>
      </c>
      <c r="K111" s="317">
        <v>1350.416666666667</v>
      </c>
      <c r="L111" s="304">
        <v>1315.15</v>
      </c>
      <c r="M111" s="304">
        <v>1271.0999999999999</v>
      </c>
      <c r="N111" s="319">
        <v>3302750</v>
      </c>
      <c r="O111" s="320">
        <v>3.7132987910189985E-2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216.45</v>
      </c>
      <c r="E112" s="316">
        <v>217.08333333333334</v>
      </c>
      <c r="F112" s="317">
        <v>215.41666666666669</v>
      </c>
      <c r="G112" s="317">
        <v>214.38333333333335</v>
      </c>
      <c r="H112" s="317">
        <v>212.7166666666667</v>
      </c>
      <c r="I112" s="317">
        <v>218.11666666666667</v>
      </c>
      <c r="J112" s="317">
        <v>219.78333333333336</v>
      </c>
      <c r="K112" s="317">
        <v>220.81666666666666</v>
      </c>
      <c r="L112" s="304">
        <v>218.75</v>
      </c>
      <c r="M112" s="304">
        <v>216.05</v>
      </c>
      <c r="N112" s="319">
        <v>11997000</v>
      </c>
      <c r="O112" s="320">
        <v>-3.2402791625124627E-3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84.5</v>
      </c>
      <c r="E113" s="316">
        <v>84.766666666666666</v>
      </c>
      <c r="F113" s="317">
        <v>83.783333333333331</v>
      </c>
      <c r="G113" s="317">
        <v>83.066666666666663</v>
      </c>
      <c r="H113" s="317">
        <v>82.083333333333329</v>
      </c>
      <c r="I113" s="317">
        <v>85.483333333333334</v>
      </c>
      <c r="J113" s="317">
        <v>86.466666666666654</v>
      </c>
      <c r="K113" s="317">
        <v>87.183333333333337</v>
      </c>
      <c r="L113" s="304">
        <v>85.75</v>
      </c>
      <c r="M113" s="304">
        <v>84.05</v>
      </c>
      <c r="N113" s="319">
        <v>44943800</v>
      </c>
      <c r="O113" s="320">
        <v>1.8547140649149921E-2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1489.9</v>
      </c>
      <c r="E114" s="316">
        <v>1490.25</v>
      </c>
      <c r="F114" s="317">
        <v>1475.4</v>
      </c>
      <c r="G114" s="317">
        <v>1460.9</v>
      </c>
      <c r="H114" s="317">
        <v>1446.0500000000002</v>
      </c>
      <c r="I114" s="317">
        <v>1504.75</v>
      </c>
      <c r="J114" s="317">
        <v>1519.6</v>
      </c>
      <c r="K114" s="317">
        <v>1534.1</v>
      </c>
      <c r="L114" s="304">
        <v>1505.1</v>
      </c>
      <c r="M114" s="304">
        <v>1475.75</v>
      </c>
      <c r="N114" s="319">
        <v>3459000</v>
      </c>
      <c r="O114" s="320">
        <v>2.8545941123996433E-2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27.9</v>
      </c>
      <c r="E115" s="316">
        <v>28.083333333333332</v>
      </c>
      <c r="F115" s="317">
        <v>27.616666666666664</v>
      </c>
      <c r="G115" s="317">
        <v>27.333333333333332</v>
      </c>
      <c r="H115" s="317">
        <v>26.866666666666664</v>
      </c>
      <c r="I115" s="317">
        <v>28.366666666666664</v>
      </c>
      <c r="J115" s="317">
        <v>28.833333333333332</v>
      </c>
      <c r="K115" s="317">
        <v>29.116666666666664</v>
      </c>
      <c r="L115" s="304">
        <v>28.55</v>
      </c>
      <c r="M115" s="304">
        <v>27.8</v>
      </c>
      <c r="N115" s="319">
        <v>72212000</v>
      </c>
      <c r="O115" s="320">
        <v>2.8719585161547666E-2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160.69999999999999</v>
      </c>
      <c r="E116" s="316">
        <v>160.81666666666666</v>
      </c>
      <c r="F116" s="317">
        <v>159.33333333333331</v>
      </c>
      <c r="G116" s="317">
        <v>157.96666666666664</v>
      </c>
      <c r="H116" s="317">
        <v>156.48333333333329</v>
      </c>
      <c r="I116" s="317">
        <v>162.18333333333334</v>
      </c>
      <c r="J116" s="317">
        <v>163.66666666666669</v>
      </c>
      <c r="K116" s="317">
        <v>165.03333333333336</v>
      </c>
      <c r="L116" s="304">
        <v>162.30000000000001</v>
      </c>
      <c r="M116" s="304">
        <v>159.44999999999999</v>
      </c>
      <c r="N116" s="319">
        <v>18980000</v>
      </c>
      <c r="O116" s="320">
        <v>5.7227638830012716E-3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1238</v>
      </c>
      <c r="E117" s="316">
        <v>1233.9166666666667</v>
      </c>
      <c r="F117" s="317">
        <v>1220.2833333333335</v>
      </c>
      <c r="G117" s="317">
        <v>1202.5666666666668</v>
      </c>
      <c r="H117" s="317">
        <v>1188.9333333333336</v>
      </c>
      <c r="I117" s="317">
        <v>1251.6333333333334</v>
      </c>
      <c r="J117" s="317">
        <v>1265.2666666666667</v>
      </c>
      <c r="K117" s="317">
        <v>1282.9833333333333</v>
      </c>
      <c r="L117" s="304">
        <v>1247.55</v>
      </c>
      <c r="M117" s="304">
        <v>1216.2</v>
      </c>
      <c r="N117" s="319">
        <v>1741553</v>
      </c>
      <c r="O117" s="320">
        <v>7.2975517890772126E-3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770.95</v>
      </c>
      <c r="E118" s="316">
        <v>777.81666666666661</v>
      </c>
      <c r="F118" s="317">
        <v>755.63333333333321</v>
      </c>
      <c r="G118" s="317">
        <v>740.31666666666661</v>
      </c>
      <c r="H118" s="317">
        <v>718.13333333333321</v>
      </c>
      <c r="I118" s="317">
        <v>793.13333333333321</v>
      </c>
      <c r="J118" s="317">
        <v>815.31666666666661</v>
      </c>
      <c r="K118" s="317">
        <v>830.63333333333321</v>
      </c>
      <c r="L118" s="304">
        <v>800</v>
      </c>
      <c r="M118" s="304">
        <v>762.5</v>
      </c>
      <c r="N118" s="319">
        <v>1444150</v>
      </c>
      <c r="O118" s="320">
        <v>6.9225928256765268E-2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169.8</v>
      </c>
      <c r="E119" s="316">
        <v>171.15</v>
      </c>
      <c r="F119" s="317">
        <v>167.25</v>
      </c>
      <c r="G119" s="317">
        <v>164.7</v>
      </c>
      <c r="H119" s="317">
        <v>160.79999999999998</v>
      </c>
      <c r="I119" s="317">
        <v>173.70000000000002</v>
      </c>
      <c r="J119" s="317">
        <v>177.60000000000005</v>
      </c>
      <c r="K119" s="317">
        <v>180.15000000000003</v>
      </c>
      <c r="L119" s="304">
        <v>175.05</v>
      </c>
      <c r="M119" s="304">
        <v>168.6</v>
      </c>
      <c r="N119" s="319">
        <v>16759600</v>
      </c>
      <c r="O119" s="320">
        <v>7.1297989031078604E-2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92.6</v>
      </c>
      <c r="E120" s="316">
        <v>93.566666666666663</v>
      </c>
      <c r="F120" s="317">
        <v>90.833333333333329</v>
      </c>
      <c r="G120" s="317">
        <v>89.066666666666663</v>
      </c>
      <c r="H120" s="317">
        <v>86.333333333333329</v>
      </c>
      <c r="I120" s="317">
        <v>95.333333333333329</v>
      </c>
      <c r="J120" s="317">
        <v>98.066666666666677</v>
      </c>
      <c r="K120" s="317">
        <v>99.833333333333329</v>
      </c>
      <c r="L120" s="304">
        <v>96.3</v>
      </c>
      <c r="M120" s="304">
        <v>91.8</v>
      </c>
      <c r="N120" s="319">
        <v>23982000</v>
      </c>
      <c r="O120" s="320">
        <v>9.8982678031344515E-2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2283.15</v>
      </c>
      <c r="E121" s="316">
        <v>2267</v>
      </c>
      <c r="F121" s="317">
        <v>2246</v>
      </c>
      <c r="G121" s="317">
        <v>2208.85</v>
      </c>
      <c r="H121" s="317">
        <v>2187.85</v>
      </c>
      <c r="I121" s="317">
        <v>2304.15</v>
      </c>
      <c r="J121" s="317">
        <v>2325.15</v>
      </c>
      <c r="K121" s="317">
        <v>2362.3000000000002</v>
      </c>
      <c r="L121" s="304">
        <v>2288</v>
      </c>
      <c r="M121" s="304">
        <v>2229.85</v>
      </c>
      <c r="N121" s="319">
        <v>31003465</v>
      </c>
      <c r="O121" s="320">
        <v>-2.0548491568417863E-2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33.200000000000003</v>
      </c>
      <c r="E122" s="316">
        <v>33.366666666666667</v>
      </c>
      <c r="F122" s="317">
        <v>32.933333333333337</v>
      </c>
      <c r="G122" s="317">
        <v>32.666666666666671</v>
      </c>
      <c r="H122" s="317">
        <v>32.233333333333341</v>
      </c>
      <c r="I122" s="317">
        <v>33.633333333333333</v>
      </c>
      <c r="J122" s="317">
        <v>34.066666666666656</v>
      </c>
      <c r="K122" s="317">
        <v>34.333333333333329</v>
      </c>
      <c r="L122" s="304">
        <v>33.799999999999997</v>
      </c>
      <c r="M122" s="304">
        <v>33.1</v>
      </c>
      <c r="N122" s="319">
        <v>58235000</v>
      </c>
      <c r="O122" s="320">
        <v>-3.15955766192733E-2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789.65</v>
      </c>
      <c r="E123" s="316">
        <v>789.51666666666677</v>
      </c>
      <c r="F123" s="317">
        <v>784.33333333333348</v>
      </c>
      <c r="G123" s="317">
        <v>779.01666666666677</v>
      </c>
      <c r="H123" s="317">
        <v>773.83333333333348</v>
      </c>
      <c r="I123" s="317">
        <v>794.83333333333348</v>
      </c>
      <c r="J123" s="317">
        <v>800.01666666666665</v>
      </c>
      <c r="K123" s="317">
        <v>805.33333333333348</v>
      </c>
      <c r="L123" s="304">
        <v>794.7</v>
      </c>
      <c r="M123" s="304">
        <v>784.2</v>
      </c>
      <c r="N123" s="319">
        <v>5598750</v>
      </c>
      <c r="O123" s="320">
        <v>1.0695911183319794E-2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196.35</v>
      </c>
      <c r="E124" s="316">
        <v>197.68333333333331</v>
      </c>
      <c r="F124" s="317">
        <v>194.51666666666662</v>
      </c>
      <c r="G124" s="317">
        <v>192.68333333333331</v>
      </c>
      <c r="H124" s="317">
        <v>189.51666666666662</v>
      </c>
      <c r="I124" s="317">
        <v>199.51666666666662</v>
      </c>
      <c r="J124" s="317">
        <v>202.68333333333331</v>
      </c>
      <c r="K124" s="317">
        <v>204.51666666666662</v>
      </c>
      <c r="L124" s="304">
        <v>200.85</v>
      </c>
      <c r="M124" s="304">
        <v>195.85</v>
      </c>
      <c r="N124" s="319">
        <v>106095000</v>
      </c>
      <c r="O124" s="320">
        <v>6.2597809076682318E-3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21167.5</v>
      </c>
      <c r="E125" s="316">
        <v>21307.116666666665</v>
      </c>
      <c r="F125" s="317">
        <v>20805.283333333329</v>
      </c>
      <c r="G125" s="317">
        <v>20443.066666666666</v>
      </c>
      <c r="H125" s="317">
        <v>19941.23333333333</v>
      </c>
      <c r="I125" s="317">
        <v>21669.333333333328</v>
      </c>
      <c r="J125" s="317">
        <v>22171.166666666664</v>
      </c>
      <c r="K125" s="317">
        <v>22533.383333333328</v>
      </c>
      <c r="L125" s="304">
        <v>21808.95</v>
      </c>
      <c r="M125" s="304">
        <v>20944.900000000001</v>
      </c>
      <c r="N125" s="319">
        <v>137700</v>
      </c>
      <c r="O125" s="320">
        <v>-1.8881368008550052E-2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1236.05</v>
      </c>
      <c r="E126" s="316">
        <v>1243.5166666666667</v>
      </c>
      <c r="F126" s="317">
        <v>1220.9333333333334</v>
      </c>
      <c r="G126" s="317">
        <v>1205.8166666666668</v>
      </c>
      <c r="H126" s="317">
        <v>1183.2333333333336</v>
      </c>
      <c r="I126" s="317">
        <v>1258.6333333333332</v>
      </c>
      <c r="J126" s="317">
        <v>1281.2166666666667</v>
      </c>
      <c r="K126" s="317">
        <v>1296.333333333333</v>
      </c>
      <c r="L126" s="304">
        <v>1266.0999999999999</v>
      </c>
      <c r="M126" s="304">
        <v>1228.4000000000001</v>
      </c>
      <c r="N126" s="319">
        <v>1951950</v>
      </c>
      <c r="O126" s="320">
        <v>1.7488532110091742E-2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4392.8999999999996</v>
      </c>
      <c r="E127" s="316">
        <v>4388.333333333333</v>
      </c>
      <c r="F127" s="317">
        <v>4340.0666666666657</v>
      </c>
      <c r="G127" s="317">
        <v>4287.2333333333327</v>
      </c>
      <c r="H127" s="317">
        <v>4238.9666666666653</v>
      </c>
      <c r="I127" s="317">
        <v>4441.1666666666661</v>
      </c>
      <c r="J127" s="317">
        <v>4489.4333333333343</v>
      </c>
      <c r="K127" s="317">
        <v>4542.2666666666664</v>
      </c>
      <c r="L127" s="304">
        <v>4436.6000000000004</v>
      </c>
      <c r="M127" s="304">
        <v>4335.5</v>
      </c>
      <c r="N127" s="319">
        <v>683000</v>
      </c>
      <c r="O127" s="320">
        <v>-0.10013175230566534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651.79999999999995</v>
      </c>
      <c r="E128" s="316">
        <v>656.1</v>
      </c>
      <c r="F128" s="317">
        <v>643.90000000000009</v>
      </c>
      <c r="G128" s="317">
        <v>636.00000000000011</v>
      </c>
      <c r="H128" s="317">
        <v>623.80000000000018</v>
      </c>
      <c r="I128" s="317">
        <v>664</v>
      </c>
      <c r="J128" s="317">
        <v>676.2</v>
      </c>
      <c r="K128" s="317">
        <v>684.09999999999991</v>
      </c>
      <c r="L128" s="304">
        <v>668.3</v>
      </c>
      <c r="M128" s="304">
        <v>648.20000000000005</v>
      </c>
      <c r="N128" s="319">
        <v>4106052</v>
      </c>
      <c r="O128" s="320">
        <v>-7.2568940493468797E-3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505.35</v>
      </c>
      <c r="E129" s="316">
        <v>510.66666666666669</v>
      </c>
      <c r="F129" s="317">
        <v>498.83333333333337</v>
      </c>
      <c r="G129" s="317">
        <v>492.31666666666666</v>
      </c>
      <c r="H129" s="317">
        <v>480.48333333333335</v>
      </c>
      <c r="I129" s="317">
        <v>517.18333333333339</v>
      </c>
      <c r="J129" s="317">
        <v>529.01666666666677</v>
      </c>
      <c r="K129" s="317">
        <v>535.53333333333342</v>
      </c>
      <c r="L129" s="304">
        <v>522.5</v>
      </c>
      <c r="M129" s="304">
        <v>504.15</v>
      </c>
      <c r="N129" s="319">
        <v>38115000</v>
      </c>
      <c r="O129" s="320">
        <v>1.5214229779617406E-2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444.55</v>
      </c>
      <c r="E130" s="316">
        <v>445.59999999999997</v>
      </c>
      <c r="F130" s="317">
        <v>440.44999999999993</v>
      </c>
      <c r="G130" s="317">
        <v>436.34999999999997</v>
      </c>
      <c r="H130" s="317">
        <v>431.19999999999993</v>
      </c>
      <c r="I130" s="317">
        <v>449.69999999999993</v>
      </c>
      <c r="J130" s="317">
        <v>454.84999999999991</v>
      </c>
      <c r="K130" s="317">
        <v>458.94999999999993</v>
      </c>
      <c r="L130" s="304">
        <v>450.75</v>
      </c>
      <c r="M130" s="304">
        <v>441.5</v>
      </c>
      <c r="N130" s="319">
        <v>4332000</v>
      </c>
      <c r="O130" s="320">
        <v>2.8123887504449982E-2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307.85000000000002</v>
      </c>
      <c r="E131" s="316">
        <v>305.76666666666665</v>
      </c>
      <c r="F131" s="317">
        <v>302.08333333333331</v>
      </c>
      <c r="G131" s="317">
        <v>296.31666666666666</v>
      </c>
      <c r="H131" s="317">
        <v>292.63333333333333</v>
      </c>
      <c r="I131" s="317">
        <v>311.5333333333333</v>
      </c>
      <c r="J131" s="317">
        <v>315.2166666666667</v>
      </c>
      <c r="K131" s="317">
        <v>320.98333333333329</v>
      </c>
      <c r="L131" s="304">
        <v>309.45</v>
      </c>
      <c r="M131" s="304">
        <v>300</v>
      </c>
      <c r="N131" s="319">
        <v>5714000</v>
      </c>
      <c r="O131" s="320">
        <v>-4.4801069876295556E-2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470.4</v>
      </c>
      <c r="E132" s="316">
        <v>472.81666666666666</v>
      </c>
      <c r="F132" s="317">
        <v>466.08333333333331</v>
      </c>
      <c r="G132" s="317">
        <v>461.76666666666665</v>
      </c>
      <c r="H132" s="317">
        <v>455.0333333333333</v>
      </c>
      <c r="I132" s="317">
        <v>477.13333333333333</v>
      </c>
      <c r="J132" s="317">
        <v>483.86666666666667</v>
      </c>
      <c r="K132" s="317">
        <v>488.18333333333334</v>
      </c>
      <c r="L132" s="304">
        <v>479.55</v>
      </c>
      <c r="M132" s="304">
        <v>468.5</v>
      </c>
      <c r="N132" s="319">
        <v>22393800</v>
      </c>
      <c r="O132" s="320">
        <v>2.2057917436845348E-2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134.44999999999999</v>
      </c>
      <c r="E133" s="316">
        <v>135.11666666666667</v>
      </c>
      <c r="F133" s="317">
        <v>132.73333333333335</v>
      </c>
      <c r="G133" s="317">
        <v>131.01666666666668</v>
      </c>
      <c r="H133" s="317">
        <v>128.63333333333335</v>
      </c>
      <c r="I133" s="317">
        <v>136.83333333333334</v>
      </c>
      <c r="J133" s="317">
        <v>139.21666666666667</v>
      </c>
      <c r="K133" s="317">
        <v>140.93333333333334</v>
      </c>
      <c r="L133" s="304">
        <v>137.5</v>
      </c>
      <c r="M133" s="304">
        <v>133.4</v>
      </c>
      <c r="N133" s="319">
        <v>72897300</v>
      </c>
      <c r="O133" s="320">
        <v>-1.9509911034805681E-3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54.25</v>
      </c>
      <c r="E134" s="316">
        <v>54.016666666666673</v>
      </c>
      <c r="F134" s="317">
        <v>52.833333333333343</v>
      </c>
      <c r="G134" s="317">
        <v>51.416666666666671</v>
      </c>
      <c r="H134" s="317">
        <v>50.233333333333341</v>
      </c>
      <c r="I134" s="317">
        <v>55.433333333333344</v>
      </c>
      <c r="J134" s="317">
        <v>56.616666666666667</v>
      </c>
      <c r="K134" s="317">
        <v>58.033333333333346</v>
      </c>
      <c r="L134" s="304">
        <v>55.2</v>
      </c>
      <c r="M134" s="304">
        <v>52.6</v>
      </c>
      <c r="N134" s="319">
        <v>70348500</v>
      </c>
      <c r="O134" s="320">
        <v>8.7108013937282226E-3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369.35</v>
      </c>
      <c r="E135" s="316">
        <v>371.23333333333335</v>
      </c>
      <c r="F135" s="317">
        <v>365.66666666666669</v>
      </c>
      <c r="G135" s="317">
        <v>361.98333333333335</v>
      </c>
      <c r="H135" s="317">
        <v>356.41666666666669</v>
      </c>
      <c r="I135" s="317">
        <v>374.91666666666669</v>
      </c>
      <c r="J135" s="317">
        <v>380.48333333333329</v>
      </c>
      <c r="K135" s="317">
        <v>384.16666666666669</v>
      </c>
      <c r="L135" s="304">
        <v>376.8</v>
      </c>
      <c r="M135" s="304">
        <v>367.55</v>
      </c>
      <c r="N135" s="319">
        <v>25304500</v>
      </c>
      <c r="O135" s="320">
        <v>-1.3650520177589292E-2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2826.6</v>
      </c>
      <c r="E136" s="316">
        <v>2829.5333333333328</v>
      </c>
      <c r="F136" s="317">
        <v>2807.1166666666659</v>
      </c>
      <c r="G136" s="317">
        <v>2787.6333333333332</v>
      </c>
      <c r="H136" s="317">
        <v>2765.2166666666662</v>
      </c>
      <c r="I136" s="317">
        <v>2849.0166666666655</v>
      </c>
      <c r="J136" s="317">
        <v>2871.4333333333325</v>
      </c>
      <c r="K136" s="317">
        <v>2890.9166666666652</v>
      </c>
      <c r="L136" s="304">
        <v>2851.95</v>
      </c>
      <c r="M136" s="304">
        <v>2810.05</v>
      </c>
      <c r="N136" s="319">
        <v>8015700</v>
      </c>
      <c r="O136" s="320">
        <v>-1.8678321939556951E-3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871.9</v>
      </c>
      <c r="E137" s="316">
        <v>869.91666666666663</v>
      </c>
      <c r="F137" s="317">
        <v>856.0333333333333</v>
      </c>
      <c r="G137" s="317">
        <v>840.16666666666663</v>
      </c>
      <c r="H137" s="317">
        <v>826.2833333333333</v>
      </c>
      <c r="I137" s="317">
        <v>885.7833333333333</v>
      </c>
      <c r="J137" s="317">
        <v>899.66666666666674</v>
      </c>
      <c r="K137" s="317">
        <v>915.5333333333333</v>
      </c>
      <c r="L137" s="304">
        <v>883.8</v>
      </c>
      <c r="M137" s="304">
        <v>854.05</v>
      </c>
      <c r="N137" s="319">
        <v>12795600</v>
      </c>
      <c r="O137" s="320">
        <v>6.374700718276137E-2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1233.95</v>
      </c>
      <c r="E138" s="316">
        <v>1249.0166666666667</v>
      </c>
      <c r="F138" s="317">
        <v>1214.0333333333333</v>
      </c>
      <c r="G138" s="317">
        <v>1194.1166666666666</v>
      </c>
      <c r="H138" s="317">
        <v>1159.1333333333332</v>
      </c>
      <c r="I138" s="317">
        <v>1268.9333333333334</v>
      </c>
      <c r="J138" s="317">
        <v>1303.9166666666665</v>
      </c>
      <c r="K138" s="317">
        <v>1323.8333333333335</v>
      </c>
      <c r="L138" s="304">
        <v>1284</v>
      </c>
      <c r="M138" s="304">
        <v>1229.0999999999999</v>
      </c>
      <c r="N138" s="319">
        <v>5956500</v>
      </c>
      <c r="O138" s="320">
        <v>5.4854562358878999E-2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2825.9</v>
      </c>
      <c r="E139" s="316">
        <v>2851.9666666666667</v>
      </c>
      <c r="F139" s="317">
        <v>2793.9333333333334</v>
      </c>
      <c r="G139" s="317">
        <v>2761.9666666666667</v>
      </c>
      <c r="H139" s="317">
        <v>2703.9333333333334</v>
      </c>
      <c r="I139" s="317">
        <v>2883.9333333333334</v>
      </c>
      <c r="J139" s="317">
        <v>2941.9666666666672</v>
      </c>
      <c r="K139" s="317">
        <v>2973.9333333333334</v>
      </c>
      <c r="L139" s="304">
        <v>2910</v>
      </c>
      <c r="M139" s="304">
        <v>2820</v>
      </c>
      <c r="N139" s="319">
        <v>879000</v>
      </c>
      <c r="O139" s="320">
        <v>2.1499128413712959E-2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296.8</v>
      </c>
      <c r="E140" s="316">
        <v>298.3</v>
      </c>
      <c r="F140" s="317">
        <v>294</v>
      </c>
      <c r="G140" s="317">
        <v>291.2</v>
      </c>
      <c r="H140" s="317">
        <v>286.89999999999998</v>
      </c>
      <c r="I140" s="317">
        <v>301.10000000000002</v>
      </c>
      <c r="J140" s="317">
        <v>305.40000000000009</v>
      </c>
      <c r="K140" s="317">
        <v>308.20000000000005</v>
      </c>
      <c r="L140" s="304">
        <v>302.60000000000002</v>
      </c>
      <c r="M140" s="304">
        <v>295.5</v>
      </c>
      <c r="N140" s="319">
        <v>3045000</v>
      </c>
      <c r="O140" s="320">
        <v>9.8619329388560163E-4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460.5</v>
      </c>
      <c r="E141" s="316">
        <v>464.43333333333334</v>
      </c>
      <c r="F141" s="317">
        <v>455.06666666666666</v>
      </c>
      <c r="G141" s="317">
        <v>449.63333333333333</v>
      </c>
      <c r="H141" s="317">
        <v>440.26666666666665</v>
      </c>
      <c r="I141" s="317">
        <v>469.86666666666667</v>
      </c>
      <c r="J141" s="317">
        <v>479.23333333333335</v>
      </c>
      <c r="K141" s="317">
        <v>484.66666666666669</v>
      </c>
      <c r="L141" s="304">
        <v>473.8</v>
      </c>
      <c r="M141" s="304">
        <v>459</v>
      </c>
      <c r="N141" s="319">
        <v>5504800</v>
      </c>
      <c r="O141" s="320">
        <v>7.6081007115489874E-2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971</v>
      </c>
      <c r="E142" s="316">
        <v>968.18333333333339</v>
      </c>
      <c r="F142" s="317">
        <v>959.36666666666679</v>
      </c>
      <c r="G142" s="317">
        <v>947.73333333333335</v>
      </c>
      <c r="H142" s="317">
        <v>938.91666666666674</v>
      </c>
      <c r="I142" s="317">
        <v>979.81666666666683</v>
      </c>
      <c r="J142" s="317">
        <v>988.63333333333344</v>
      </c>
      <c r="K142" s="317">
        <v>1000.2666666666669</v>
      </c>
      <c r="L142" s="304">
        <v>977</v>
      </c>
      <c r="M142" s="304">
        <v>956.55</v>
      </c>
      <c r="N142" s="319">
        <v>1315300</v>
      </c>
      <c r="O142" s="320">
        <v>-4.2791645440652067E-2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4398.55</v>
      </c>
      <c r="E143" s="316">
        <v>4435.0833333333339</v>
      </c>
      <c r="F143" s="317">
        <v>4323.8166666666675</v>
      </c>
      <c r="G143" s="317">
        <v>4249.0833333333339</v>
      </c>
      <c r="H143" s="317">
        <v>4137.8166666666675</v>
      </c>
      <c r="I143" s="317">
        <v>4509.8166666666675</v>
      </c>
      <c r="J143" s="317">
        <v>4621.0833333333339</v>
      </c>
      <c r="K143" s="317">
        <v>4695.8166666666675</v>
      </c>
      <c r="L143" s="304">
        <v>4546.3500000000004</v>
      </c>
      <c r="M143" s="304">
        <v>4360.3500000000004</v>
      </c>
      <c r="N143" s="319">
        <v>1950200</v>
      </c>
      <c r="O143" s="320">
        <v>1.498907046944936E-2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506.7</v>
      </c>
      <c r="E144" s="316">
        <v>509.13333333333338</v>
      </c>
      <c r="F144" s="317">
        <v>502.26666666666677</v>
      </c>
      <c r="G144" s="317">
        <v>497.83333333333337</v>
      </c>
      <c r="H144" s="317">
        <v>490.96666666666675</v>
      </c>
      <c r="I144" s="317">
        <v>513.56666666666683</v>
      </c>
      <c r="J144" s="317">
        <v>520.43333333333339</v>
      </c>
      <c r="K144" s="317">
        <v>524.86666666666679</v>
      </c>
      <c r="L144" s="304">
        <v>516</v>
      </c>
      <c r="M144" s="304">
        <v>504.7</v>
      </c>
      <c r="N144" s="319">
        <v>9336600</v>
      </c>
      <c r="O144" s="320">
        <v>-3.8554216867469883E-2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100.15</v>
      </c>
      <c r="E145" s="316">
        <v>100.81666666666666</v>
      </c>
      <c r="F145" s="317">
        <v>97.383333333333326</v>
      </c>
      <c r="G145" s="317">
        <v>94.61666666666666</v>
      </c>
      <c r="H145" s="317">
        <v>91.183333333333323</v>
      </c>
      <c r="I145" s="317">
        <v>103.58333333333333</v>
      </c>
      <c r="J145" s="317">
        <v>107.01666666666667</v>
      </c>
      <c r="K145" s="317">
        <v>109.78333333333333</v>
      </c>
      <c r="L145" s="304">
        <v>104.25</v>
      </c>
      <c r="M145" s="304">
        <v>98.05</v>
      </c>
      <c r="N145" s="319">
        <v>73240600</v>
      </c>
      <c r="O145" s="320">
        <v>0.24229677147965087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669.2</v>
      </c>
      <c r="E146" s="316">
        <v>673.61666666666667</v>
      </c>
      <c r="F146" s="317">
        <v>662.58333333333337</v>
      </c>
      <c r="G146" s="317">
        <v>655.9666666666667</v>
      </c>
      <c r="H146" s="317">
        <v>644.93333333333339</v>
      </c>
      <c r="I146" s="317">
        <v>680.23333333333335</v>
      </c>
      <c r="J146" s="317">
        <v>691.26666666666665</v>
      </c>
      <c r="K146" s="317">
        <v>697.88333333333333</v>
      </c>
      <c r="L146" s="304">
        <v>684.65</v>
      </c>
      <c r="M146" s="304">
        <v>667</v>
      </c>
      <c r="N146" s="319">
        <v>2259000</v>
      </c>
      <c r="O146" s="320">
        <v>5.3638059701492539E-2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377.25</v>
      </c>
      <c r="E147" s="316">
        <v>378.23333333333335</v>
      </c>
      <c r="F147" s="317">
        <v>373.2166666666667</v>
      </c>
      <c r="G147" s="317">
        <v>369.18333333333334</v>
      </c>
      <c r="H147" s="317">
        <v>364.16666666666669</v>
      </c>
      <c r="I147" s="317">
        <v>382.26666666666671</v>
      </c>
      <c r="J147" s="317">
        <v>387.28333333333336</v>
      </c>
      <c r="K147" s="317">
        <v>391.31666666666672</v>
      </c>
      <c r="L147" s="304">
        <v>383.25</v>
      </c>
      <c r="M147" s="304">
        <v>374.2</v>
      </c>
      <c r="N147" s="319">
        <v>34812800</v>
      </c>
      <c r="O147" s="320">
        <v>3.9659785932721715E-2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183.25</v>
      </c>
      <c r="E148" s="316">
        <v>186.1</v>
      </c>
      <c r="F148" s="317">
        <v>179.39999999999998</v>
      </c>
      <c r="G148" s="317">
        <v>175.54999999999998</v>
      </c>
      <c r="H148" s="317">
        <v>168.84999999999997</v>
      </c>
      <c r="I148" s="317">
        <v>189.95</v>
      </c>
      <c r="J148" s="317">
        <v>196.64999999999998</v>
      </c>
      <c r="K148" s="317">
        <v>200.5</v>
      </c>
      <c r="L148" s="304">
        <v>192.8</v>
      </c>
      <c r="M148" s="304">
        <v>182.25</v>
      </c>
      <c r="N148" s="319">
        <v>34842000</v>
      </c>
      <c r="O148" s="320">
        <v>4.0028655861019072E-2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44118</v>
      </c>
    </row>
    <row r="7" spans="1:15">
      <c r="A7"/>
    </row>
    <row r="8" spans="1:15" ht="28.5" customHeight="1">
      <c r="A8" s="537" t="s">
        <v>16</v>
      </c>
      <c r="B8" s="538" t="s">
        <v>18</v>
      </c>
      <c r="C8" s="536" t="s">
        <v>19</v>
      </c>
      <c r="D8" s="536" t="s">
        <v>20</v>
      </c>
      <c r="E8" s="536" t="s">
        <v>21</v>
      </c>
      <c r="F8" s="536"/>
      <c r="G8" s="536"/>
      <c r="H8" s="536" t="s">
        <v>22</v>
      </c>
      <c r="I8" s="536"/>
      <c r="J8" s="536"/>
      <c r="K8" s="274"/>
      <c r="L8" s="282"/>
      <c r="M8" s="282"/>
    </row>
    <row r="9" spans="1:15" ht="36" customHeight="1">
      <c r="A9" s="532"/>
      <c r="B9" s="534"/>
      <c r="C9" s="539" t="s">
        <v>23</v>
      </c>
      <c r="D9" s="539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11934.5</v>
      </c>
      <c r="D10" s="303">
        <v>11937.199999999999</v>
      </c>
      <c r="E10" s="303">
        <v>11886.199999999997</v>
      </c>
      <c r="F10" s="303">
        <v>11837.899999999998</v>
      </c>
      <c r="G10" s="303">
        <v>11786.899999999996</v>
      </c>
      <c r="H10" s="303">
        <v>11985.499999999998</v>
      </c>
      <c r="I10" s="303">
        <v>12036.500000000002</v>
      </c>
      <c r="J10" s="303">
        <v>12084.8</v>
      </c>
      <c r="K10" s="302">
        <v>11988.2</v>
      </c>
      <c r="L10" s="302">
        <v>11888.9</v>
      </c>
      <c r="M10" s="307"/>
    </row>
    <row r="11" spans="1:15">
      <c r="A11" s="301">
        <v>2</v>
      </c>
      <c r="B11" s="277" t="s">
        <v>220</v>
      </c>
      <c r="C11" s="304">
        <v>23492.2</v>
      </c>
      <c r="D11" s="279">
        <v>23566.283333333336</v>
      </c>
      <c r="E11" s="279">
        <v>23357.416666666672</v>
      </c>
      <c r="F11" s="279">
        <v>23222.633333333335</v>
      </c>
      <c r="G11" s="279">
        <v>23013.76666666667</v>
      </c>
      <c r="H11" s="279">
        <v>23701.066666666673</v>
      </c>
      <c r="I11" s="279">
        <v>23909.933333333334</v>
      </c>
      <c r="J11" s="279">
        <v>24044.716666666674</v>
      </c>
      <c r="K11" s="304">
        <v>23775.15</v>
      </c>
      <c r="L11" s="304">
        <v>23431.5</v>
      </c>
      <c r="M11" s="307"/>
    </row>
    <row r="12" spans="1:15">
      <c r="A12" s="301">
        <v>3</v>
      </c>
      <c r="B12" s="285" t="s">
        <v>221</v>
      </c>
      <c r="C12" s="304">
        <v>1296.6500000000001</v>
      </c>
      <c r="D12" s="279">
        <v>1299.0333333333335</v>
      </c>
      <c r="E12" s="279">
        <v>1292.166666666667</v>
      </c>
      <c r="F12" s="279">
        <v>1287.6833333333334</v>
      </c>
      <c r="G12" s="279">
        <v>1280.8166666666668</v>
      </c>
      <c r="H12" s="279">
        <v>1303.5166666666671</v>
      </c>
      <c r="I12" s="279">
        <v>1310.3833333333334</v>
      </c>
      <c r="J12" s="279">
        <v>1314.8666666666672</v>
      </c>
      <c r="K12" s="304">
        <v>1305.9000000000001</v>
      </c>
      <c r="L12" s="304">
        <v>1294.55</v>
      </c>
      <c r="M12" s="307"/>
    </row>
    <row r="13" spans="1:15">
      <c r="A13" s="301">
        <v>4</v>
      </c>
      <c r="B13" s="277" t="s">
        <v>222</v>
      </c>
      <c r="C13" s="304">
        <v>3108.5</v>
      </c>
      <c r="D13" s="279">
        <v>3113.0166666666664</v>
      </c>
      <c r="E13" s="279">
        <v>3094.5333333333328</v>
      </c>
      <c r="F13" s="279">
        <v>3080.5666666666666</v>
      </c>
      <c r="G13" s="279">
        <v>3062.083333333333</v>
      </c>
      <c r="H13" s="279">
        <v>3126.9833333333327</v>
      </c>
      <c r="I13" s="279">
        <v>3145.4666666666662</v>
      </c>
      <c r="J13" s="279">
        <v>3159.4333333333325</v>
      </c>
      <c r="K13" s="304">
        <v>3131.5</v>
      </c>
      <c r="L13" s="304">
        <v>3099.05</v>
      </c>
      <c r="M13" s="307"/>
    </row>
    <row r="14" spans="1:15">
      <c r="A14" s="301">
        <v>5</v>
      </c>
      <c r="B14" s="277" t="s">
        <v>223</v>
      </c>
      <c r="C14" s="304">
        <v>22492.6</v>
      </c>
      <c r="D14" s="279">
        <v>22432.55</v>
      </c>
      <c r="E14" s="279">
        <v>22246.1</v>
      </c>
      <c r="F14" s="279">
        <v>21999.599999999999</v>
      </c>
      <c r="G14" s="279">
        <v>21813.149999999998</v>
      </c>
      <c r="H14" s="279">
        <v>22679.05</v>
      </c>
      <c r="I14" s="279">
        <v>22865.500000000004</v>
      </c>
      <c r="J14" s="279">
        <v>23112</v>
      </c>
      <c r="K14" s="304">
        <v>22619</v>
      </c>
      <c r="L14" s="304">
        <v>22186.05</v>
      </c>
      <c r="M14" s="307"/>
    </row>
    <row r="15" spans="1:15">
      <c r="A15" s="301">
        <v>6</v>
      </c>
      <c r="B15" s="277" t="s">
        <v>224</v>
      </c>
      <c r="C15" s="304">
        <v>2209.4499999999998</v>
      </c>
      <c r="D15" s="279">
        <v>2212.25</v>
      </c>
      <c r="E15" s="279">
        <v>2202.35</v>
      </c>
      <c r="F15" s="279">
        <v>2195.25</v>
      </c>
      <c r="G15" s="279">
        <v>2185.35</v>
      </c>
      <c r="H15" s="279">
        <v>2219.35</v>
      </c>
      <c r="I15" s="279">
        <v>2229.2499999999995</v>
      </c>
      <c r="J15" s="279">
        <v>2236.35</v>
      </c>
      <c r="K15" s="304">
        <v>2222.15</v>
      </c>
      <c r="L15" s="304">
        <v>2205.15</v>
      </c>
      <c r="M15" s="307"/>
    </row>
    <row r="16" spans="1:15">
      <c r="A16" s="301">
        <v>7</v>
      </c>
      <c r="B16" s="277" t="s">
        <v>225</v>
      </c>
      <c r="C16" s="304">
        <v>4643.8</v>
      </c>
      <c r="D16" s="279">
        <v>4660.1166666666668</v>
      </c>
      <c r="E16" s="279">
        <v>4619.5833333333339</v>
      </c>
      <c r="F16" s="279">
        <v>4595.3666666666668</v>
      </c>
      <c r="G16" s="279">
        <v>4554.8333333333339</v>
      </c>
      <c r="H16" s="279">
        <v>4684.3333333333339</v>
      </c>
      <c r="I16" s="279">
        <v>4724.8666666666668</v>
      </c>
      <c r="J16" s="279">
        <v>4749.0833333333339</v>
      </c>
      <c r="K16" s="304">
        <v>4700.6499999999996</v>
      </c>
      <c r="L16" s="304">
        <v>4635.8999999999996</v>
      </c>
      <c r="M16" s="307"/>
    </row>
    <row r="17" spans="1:13">
      <c r="A17" s="301">
        <v>8</v>
      </c>
      <c r="B17" s="277" t="s">
        <v>802</v>
      </c>
      <c r="C17" s="277">
        <v>990.2</v>
      </c>
      <c r="D17" s="279">
        <v>995.35</v>
      </c>
      <c r="E17" s="279">
        <v>982.90000000000009</v>
      </c>
      <c r="F17" s="279">
        <v>975.6</v>
      </c>
      <c r="G17" s="279">
        <v>963.15000000000009</v>
      </c>
      <c r="H17" s="279">
        <v>1002.6500000000001</v>
      </c>
      <c r="I17" s="279">
        <v>1015.1000000000001</v>
      </c>
      <c r="J17" s="279">
        <v>1022.4000000000001</v>
      </c>
      <c r="K17" s="277">
        <v>1007.8</v>
      </c>
      <c r="L17" s="277">
        <v>988.05</v>
      </c>
      <c r="M17" s="277">
        <v>2.1956600000000002</v>
      </c>
    </row>
    <row r="18" spans="1:13">
      <c r="A18" s="301">
        <v>9</v>
      </c>
      <c r="B18" s="277" t="s">
        <v>295</v>
      </c>
      <c r="C18" s="277">
        <v>16253.2</v>
      </c>
      <c r="D18" s="279">
        <v>16211.066666666666</v>
      </c>
      <c r="E18" s="279">
        <v>16122.133333333331</v>
      </c>
      <c r="F18" s="279">
        <v>15991.066666666666</v>
      </c>
      <c r="G18" s="279">
        <v>15902.133333333331</v>
      </c>
      <c r="H18" s="279">
        <v>16342.133333333331</v>
      </c>
      <c r="I18" s="279">
        <v>16431.066666666666</v>
      </c>
      <c r="J18" s="279">
        <v>16562.133333333331</v>
      </c>
      <c r="K18" s="277">
        <v>16300</v>
      </c>
      <c r="L18" s="277">
        <v>16080</v>
      </c>
      <c r="M18" s="277">
        <v>5.2999999999999999E-2</v>
      </c>
    </row>
    <row r="19" spans="1:13">
      <c r="A19" s="301">
        <v>10</v>
      </c>
      <c r="B19" s="277" t="s">
        <v>227</v>
      </c>
      <c r="C19" s="277">
        <v>61.95</v>
      </c>
      <c r="D19" s="279">
        <v>62.233333333333341</v>
      </c>
      <c r="E19" s="279">
        <v>61.366666666666681</v>
      </c>
      <c r="F19" s="279">
        <v>60.783333333333339</v>
      </c>
      <c r="G19" s="279">
        <v>59.916666666666679</v>
      </c>
      <c r="H19" s="279">
        <v>62.816666666666684</v>
      </c>
      <c r="I19" s="279">
        <v>63.683333333333344</v>
      </c>
      <c r="J19" s="279">
        <v>64.26666666666668</v>
      </c>
      <c r="K19" s="277">
        <v>63.1</v>
      </c>
      <c r="L19" s="277">
        <v>61.65</v>
      </c>
      <c r="M19" s="277">
        <v>7.2684600000000001</v>
      </c>
    </row>
    <row r="20" spans="1:13">
      <c r="A20" s="301">
        <v>11</v>
      </c>
      <c r="B20" s="277" t="s">
        <v>228</v>
      </c>
      <c r="C20" s="277">
        <v>131.35</v>
      </c>
      <c r="D20" s="279">
        <v>129.91666666666666</v>
      </c>
      <c r="E20" s="279">
        <v>127.0333333333333</v>
      </c>
      <c r="F20" s="279">
        <v>122.71666666666664</v>
      </c>
      <c r="G20" s="279">
        <v>119.83333333333329</v>
      </c>
      <c r="H20" s="279">
        <v>134.23333333333332</v>
      </c>
      <c r="I20" s="279">
        <v>137.1166666666667</v>
      </c>
      <c r="J20" s="279">
        <v>141.43333333333334</v>
      </c>
      <c r="K20" s="277">
        <v>132.80000000000001</v>
      </c>
      <c r="L20" s="277">
        <v>125.6</v>
      </c>
      <c r="M20" s="277">
        <v>14.240170000000001</v>
      </c>
    </row>
    <row r="21" spans="1:13">
      <c r="A21" s="301">
        <v>12</v>
      </c>
      <c r="B21" s="277" t="s">
        <v>38</v>
      </c>
      <c r="C21" s="277">
        <v>1521.85</v>
      </c>
      <c r="D21" s="279">
        <v>1531.9166666666667</v>
      </c>
      <c r="E21" s="279">
        <v>1497.9333333333334</v>
      </c>
      <c r="F21" s="279">
        <v>1474.0166666666667</v>
      </c>
      <c r="G21" s="279">
        <v>1440.0333333333333</v>
      </c>
      <c r="H21" s="279">
        <v>1555.8333333333335</v>
      </c>
      <c r="I21" s="279">
        <v>1589.8166666666666</v>
      </c>
      <c r="J21" s="279">
        <v>1613.7333333333336</v>
      </c>
      <c r="K21" s="277">
        <v>1565.9</v>
      </c>
      <c r="L21" s="277">
        <v>1508</v>
      </c>
      <c r="M21" s="277">
        <v>23.771409999999999</v>
      </c>
    </row>
    <row r="22" spans="1:13">
      <c r="A22" s="301">
        <v>13</v>
      </c>
      <c r="B22" s="277" t="s">
        <v>296</v>
      </c>
      <c r="C22" s="277">
        <v>190.75</v>
      </c>
      <c r="D22" s="279">
        <v>191.76666666666665</v>
      </c>
      <c r="E22" s="279">
        <v>188.23333333333329</v>
      </c>
      <c r="F22" s="279">
        <v>185.71666666666664</v>
      </c>
      <c r="G22" s="279">
        <v>182.18333333333328</v>
      </c>
      <c r="H22" s="279">
        <v>194.2833333333333</v>
      </c>
      <c r="I22" s="279">
        <v>197.81666666666666</v>
      </c>
      <c r="J22" s="279">
        <v>200.33333333333331</v>
      </c>
      <c r="K22" s="277">
        <v>195.3</v>
      </c>
      <c r="L22" s="277">
        <v>189.25</v>
      </c>
      <c r="M22" s="277">
        <v>8.5873699999999999</v>
      </c>
    </row>
    <row r="23" spans="1:13">
      <c r="A23" s="301">
        <v>14</v>
      </c>
      <c r="B23" s="277" t="s">
        <v>41</v>
      </c>
      <c r="C23" s="277">
        <v>349.9</v>
      </c>
      <c r="D23" s="279">
        <v>352.31666666666661</v>
      </c>
      <c r="E23" s="279">
        <v>345.98333333333323</v>
      </c>
      <c r="F23" s="279">
        <v>342.06666666666661</v>
      </c>
      <c r="G23" s="279">
        <v>335.73333333333323</v>
      </c>
      <c r="H23" s="279">
        <v>356.23333333333323</v>
      </c>
      <c r="I23" s="279">
        <v>362.56666666666661</v>
      </c>
      <c r="J23" s="279">
        <v>366.48333333333323</v>
      </c>
      <c r="K23" s="277">
        <v>358.65</v>
      </c>
      <c r="L23" s="277">
        <v>348.4</v>
      </c>
      <c r="M23" s="277">
        <v>24.13111</v>
      </c>
    </row>
    <row r="24" spans="1:13">
      <c r="A24" s="301">
        <v>15</v>
      </c>
      <c r="B24" s="277" t="s">
        <v>43</v>
      </c>
      <c r="C24" s="277">
        <v>36.200000000000003</v>
      </c>
      <c r="D24" s="279">
        <v>36.216666666666661</v>
      </c>
      <c r="E24" s="279">
        <v>36.033333333333324</v>
      </c>
      <c r="F24" s="279">
        <v>35.86666666666666</v>
      </c>
      <c r="G24" s="279">
        <v>35.683333333333323</v>
      </c>
      <c r="H24" s="279">
        <v>36.383333333333326</v>
      </c>
      <c r="I24" s="279">
        <v>36.566666666666663</v>
      </c>
      <c r="J24" s="279">
        <v>36.733333333333327</v>
      </c>
      <c r="K24" s="277">
        <v>36.4</v>
      </c>
      <c r="L24" s="277">
        <v>36.049999999999997</v>
      </c>
      <c r="M24" s="277">
        <v>7.3304499999999999</v>
      </c>
    </row>
    <row r="25" spans="1:13">
      <c r="A25" s="301">
        <v>16</v>
      </c>
      <c r="B25" s="277" t="s">
        <v>298</v>
      </c>
      <c r="C25" s="277">
        <v>296.7</v>
      </c>
      <c r="D25" s="279">
        <v>295.4666666666667</v>
      </c>
      <c r="E25" s="279">
        <v>291.43333333333339</v>
      </c>
      <c r="F25" s="279">
        <v>286.16666666666669</v>
      </c>
      <c r="G25" s="279">
        <v>282.13333333333338</v>
      </c>
      <c r="H25" s="279">
        <v>300.73333333333341</v>
      </c>
      <c r="I25" s="279">
        <v>304.76666666666671</v>
      </c>
      <c r="J25" s="279">
        <v>310.03333333333342</v>
      </c>
      <c r="K25" s="277">
        <v>299.5</v>
      </c>
      <c r="L25" s="277">
        <v>290.2</v>
      </c>
      <c r="M25" s="277">
        <v>5.9949000000000003</v>
      </c>
    </row>
    <row r="26" spans="1:13">
      <c r="A26" s="301">
        <v>17</v>
      </c>
      <c r="B26" s="277" t="s">
        <v>229</v>
      </c>
      <c r="C26" s="277">
        <v>1565.2</v>
      </c>
      <c r="D26" s="279">
        <v>1568.3999999999999</v>
      </c>
      <c r="E26" s="279">
        <v>1541.7999999999997</v>
      </c>
      <c r="F26" s="279">
        <v>1518.3999999999999</v>
      </c>
      <c r="G26" s="279">
        <v>1491.7999999999997</v>
      </c>
      <c r="H26" s="279">
        <v>1591.7999999999997</v>
      </c>
      <c r="I26" s="279">
        <v>1618.3999999999996</v>
      </c>
      <c r="J26" s="279">
        <v>1641.7999999999997</v>
      </c>
      <c r="K26" s="277">
        <v>1595</v>
      </c>
      <c r="L26" s="277">
        <v>1545</v>
      </c>
      <c r="M26" s="277">
        <v>0.86443999999999999</v>
      </c>
    </row>
    <row r="27" spans="1:13">
      <c r="A27" s="301">
        <v>18</v>
      </c>
      <c r="B27" s="277" t="s">
        <v>230</v>
      </c>
      <c r="C27" s="277">
        <v>2685.4</v>
      </c>
      <c r="D27" s="279">
        <v>2692.4666666666667</v>
      </c>
      <c r="E27" s="279">
        <v>2654.9333333333334</v>
      </c>
      <c r="F27" s="279">
        <v>2624.4666666666667</v>
      </c>
      <c r="G27" s="279">
        <v>2586.9333333333334</v>
      </c>
      <c r="H27" s="279">
        <v>2722.9333333333334</v>
      </c>
      <c r="I27" s="279">
        <v>2760.4666666666672</v>
      </c>
      <c r="J27" s="279">
        <v>2790.9333333333334</v>
      </c>
      <c r="K27" s="277">
        <v>2730</v>
      </c>
      <c r="L27" s="277">
        <v>2662</v>
      </c>
      <c r="M27" s="277">
        <v>1.1657900000000001</v>
      </c>
    </row>
    <row r="28" spans="1:13">
      <c r="A28" s="301">
        <v>19</v>
      </c>
      <c r="B28" s="277" t="s">
        <v>45</v>
      </c>
      <c r="C28" s="277">
        <v>731.45</v>
      </c>
      <c r="D28" s="279">
        <v>730.16666666666663</v>
      </c>
      <c r="E28" s="279">
        <v>721.33333333333326</v>
      </c>
      <c r="F28" s="279">
        <v>711.21666666666658</v>
      </c>
      <c r="G28" s="279">
        <v>702.38333333333321</v>
      </c>
      <c r="H28" s="279">
        <v>740.2833333333333</v>
      </c>
      <c r="I28" s="279">
        <v>749.11666666666656</v>
      </c>
      <c r="J28" s="279">
        <v>759.23333333333335</v>
      </c>
      <c r="K28" s="277">
        <v>739</v>
      </c>
      <c r="L28" s="277">
        <v>720.05</v>
      </c>
      <c r="M28" s="277">
        <v>11.471399999999999</v>
      </c>
    </row>
    <row r="29" spans="1:13">
      <c r="A29" s="301">
        <v>20</v>
      </c>
      <c r="B29" s="277" t="s">
        <v>46</v>
      </c>
      <c r="C29" s="277">
        <v>241.75</v>
      </c>
      <c r="D29" s="279">
        <v>242.63333333333335</v>
      </c>
      <c r="E29" s="279">
        <v>235.91666666666671</v>
      </c>
      <c r="F29" s="279">
        <v>230.08333333333337</v>
      </c>
      <c r="G29" s="279">
        <v>223.36666666666673</v>
      </c>
      <c r="H29" s="279">
        <v>248.4666666666667</v>
      </c>
      <c r="I29" s="279">
        <v>255.18333333333334</v>
      </c>
      <c r="J29" s="279">
        <v>261.01666666666665</v>
      </c>
      <c r="K29" s="277">
        <v>249.35</v>
      </c>
      <c r="L29" s="277">
        <v>236.8</v>
      </c>
      <c r="M29" s="277">
        <v>161.50050999999999</v>
      </c>
    </row>
    <row r="30" spans="1:13">
      <c r="A30" s="301">
        <v>21</v>
      </c>
      <c r="B30" s="277" t="s">
        <v>47</v>
      </c>
      <c r="C30" s="277">
        <v>2254.4499999999998</v>
      </c>
      <c r="D30" s="279">
        <v>2264.3833333333332</v>
      </c>
      <c r="E30" s="279">
        <v>2236.2666666666664</v>
      </c>
      <c r="F30" s="279">
        <v>2218.083333333333</v>
      </c>
      <c r="G30" s="279">
        <v>2189.9666666666662</v>
      </c>
      <c r="H30" s="279">
        <v>2282.5666666666666</v>
      </c>
      <c r="I30" s="279">
        <v>2310.6833333333334</v>
      </c>
      <c r="J30" s="279">
        <v>2328.8666666666668</v>
      </c>
      <c r="K30" s="277">
        <v>2292.5</v>
      </c>
      <c r="L30" s="277">
        <v>2246.1999999999998</v>
      </c>
      <c r="M30" s="277">
        <v>9.3902300000000007</v>
      </c>
    </row>
    <row r="31" spans="1:13">
      <c r="A31" s="301">
        <v>22</v>
      </c>
      <c r="B31" s="277" t="s">
        <v>48</v>
      </c>
      <c r="C31" s="277">
        <v>131.6</v>
      </c>
      <c r="D31" s="279">
        <v>131.78333333333333</v>
      </c>
      <c r="E31" s="279">
        <v>130.11666666666667</v>
      </c>
      <c r="F31" s="279">
        <v>128.63333333333335</v>
      </c>
      <c r="G31" s="279">
        <v>126.9666666666667</v>
      </c>
      <c r="H31" s="279">
        <v>133.26666666666665</v>
      </c>
      <c r="I31" s="279">
        <v>134.93333333333334</v>
      </c>
      <c r="J31" s="279">
        <v>136.41666666666663</v>
      </c>
      <c r="K31" s="277">
        <v>133.44999999999999</v>
      </c>
      <c r="L31" s="277">
        <v>130.30000000000001</v>
      </c>
      <c r="M31" s="277">
        <v>34.160029999999999</v>
      </c>
    </row>
    <row r="32" spans="1:13">
      <c r="A32" s="301">
        <v>23</v>
      </c>
      <c r="B32" s="277" t="s">
        <v>49</v>
      </c>
      <c r="C32" s="277">
        <v>73.900000000000006</v>
      </c>
      <c r="D32" s="279">
        <v>73.75</v>
      </c>
      <c r="E32" s="279">
        <v>72.900000000000006</v>
      </c>
      <c r="F32" s="279">
        <v>71.900000000000006</v>
      </c>
      <c r="G32" s="279">
        <v>71.050000000000011</v>
      </c>
      <c r="H32" s="279">
        <v>74.75</v>
      </c>
      <c r="I32" s="279">
        <v>75.599999999999994</v>
      </c>
      <c r="J32" s="279">
        <v>76.599999999999994</v>
      </c>
      <c r="K32" s="277">
        <v>74.599999999999994</v>
      </c>
      <c r="L32" s="277">
        <v>72.75</v>
      </c>
      <c r="M32" s="277">
        <v>236.56131999999999</v>
      </c>
    </row>
    <row r="33" spans="1:13">
      <c r="A33" s="301">
        <v>24</v>
      </c>
      <c r="B33" s="277" t="s">
        <v>51</v>
      </c>
      <c r="C33" s="277">
        <v>2064.65</v>
      </c>
      <c r="D33" s="279">
        <v>2077.5666666666666</v>
      </c>
      <c r="E33" s="279">
        <v>2041.1333333333332</v>
      </c>
      <c r="F33" s="279">
        <v>2017.6166666666668</v>
      </c>
      <c r="G33" s="279">
        <v>1981.1833333333334</v>
      </c>
      <c r="H33" s="279">
        <v>2101.083333333333</v>
      </c>
      <c r="I33" s="279">
        <v>2137.5166666666664</v>
      </c>
      <c r="J33" s="279">
        <v>2161.0333333333328</v>
      </c>
      <c r="K33" s="277">
        <v>2114</v>
      </c>
      <c r="L33" s="277">
        <v>2054.0500000000002</v>
      </c>
      <c r="M33" s="277">
        <v>26.192530000000001</v>
      </c>
    </row>
    <row r="34" spans="1:13">
      <c r="A34" s="301">
        <v>25</v>
      </c>
      <c r="B34" s="277" t="s">
        <v>226</v>
      </c>
      <c r="C34" s="277">
        <v>745.2</v>
      </c>
      <c r="D34" s="279">
        <v>741.45000000000016</v>
      </c>
      <c r="E34" s="279">
        <v>727.5500000000003</v>
      </c>
      <c r="F34" s="279">
        <v>709.90000000000009</v>
      </c>
      <c r="G34" s="279">
        <v>696.00000000000023</v>
      </c>
      <c r="H34" s="279">
        <v>759.10000000000036</v>
      </c>
      <c r="I34" s="279">
        <v>773.00000000000023</v>
      </c>
      <c r="J34" s="279">
        <v>790.65000000000043</v>
      </c>
      <c r="K34" s="277">
        <v>755.35</v>
      </c>
      <c r="L34" s="277">
        <v>723.8</v>
      </c>
      <c r="M34" s="277">
        <v>2.9883600000000001</v>
      </c>
    </row>
    <row r="35" spans="1:13">
      <c r="A35" s="301">
        <v>26</v>
      </c>
      <c r="B35" s="277" t="s">
        <v>53</v>
      </c>
      <c r="C35" s="277">
        <v>810.05</v>
      </c>
      <c r="D35" s="279">
        <v>819.88333333333333</v>
      </c>
      <c r="E35" s="279">
        <v>795.76666666666665</v>
      </c>
      <c r="F35" s="279">
        <v>781.48333333333335</v>
      </c>
      <c r="G35" s="279">
        <v>757.36666666666667</v>
      </c>
      <c r="H35" s="279">
        <v>834.16666666666663</v>
      </c>
      <c r="I35" s="279">
        <v>858.28333333333319</v>
      </c>
      <c r="J35" s="279">
        <v>872.56666666666661</v>
      </c>
      <c r="K35" s="277">
        <v>844</v>
      </c>
      <c r="L35" s="277">
        <v>805.6</v>
      </c>
      <c r="M35" s="277">
        <v>27.340029999999999</v>
      </c>
    </row>
    <row r="36" spans="1:13">
      <c r="A36" s="301">
        <v>27</v>
      </c>
      <c r="B36" s="277" t="s">
        <v>55</v>
      </c>
      <c r="C36" s="277">
        <v>461.35</v>
      </c>
      <c r="D36" s="279">
        <v>464.7</v>
      </c>
      <c r="E36" s="279">
        <v>456.4</v>
      </c>
      <c r="F36" s="279">
        <v>451.45</v>
      </c>
      <c r="G36" s="279">
        <v>443.15</v>
      </c>
      <c r="H36" s="279">
        <v>469.65</v>
      </c>
      <c r="I36" s="279">
        <v>477.95000000000005</v>
      </c>
      <c r="J36" s="279">
        <v>482.9</v>
      </c>
      <c r="K36" s="277">
        <v>473</v>
      </c>
      <c r="L36" s="277">
        <v>459.75</v>
      </c>
      <c r="M36" s="277">
        <v>155.82652999999999</v>
      </c>
    </row>
    <row r="37" spans="1:13">
      <c r="A37" s="301">
        <v>28</v>
      </c>
      <c r="B37" s="277" t="s">
        <v>56</v>
      </c>
      <c r="C37" s="277">
        <v>3034.45</v>
      </c>
      <c r="D37" s="279">
        <v>3027.25</v>
      </c>
      <c r="E37" s="279">
        <v>3003.4</v>
      </c>
      <c r="F37" s="279">
        <v>2972.35</v>
      </c>
      <c r="G37" s="279">
        <v>2948.5</v>
      </c>
      <c r="H37" s="279">
        <v>3058.3</v>
      </c>
      <c r="I37" s="279">
        <v>3082.1500000000005</v>
      </c>
      <c r="J37" s="279">
        <v>3113.2000000000003</v>
      </c>
      <c r="K37" s="277">
        <v>3051.1</v>
      </c>
      <c r="L37" s="277">
        <v>2996.2</v>
      </c>
      <c r="M37" s="277">
        <v>4.5676699999999997</v>
      </c>
    </row>
    <row r="38" spans="1:13">
      <c r="A38" s="301">
        <v>29</v>
      </c>
      <c r="B38" s="277" t="s">
        <v>58</v>
      </c>
      <c r="C38" s="277">
        <v>5867.65</v>
      </c>
      <c r="D38" s="279">
        <v>5869.05</v>
      </c>
      <c r="E38" s="279">
        <v>5823.6</v>
      </c>
      <c r="F38" s="279">
        <v>5779.55</v>
      </c>
      <c r="G38" s="279">
        <v>5734.1</v>
      </c>
      <c r="H38" s="279">
        <v>5913.1</v>
      </c>
      <c r="I38" s="279">
        <v>5958.5499999999993</v>
      </c>
      <c r="J38" s="279">
        <v>6002.6</v>
      </c>
      <c r="K38" s="277">
        <v>5914.5</v>
      </c>
      <c r="L38" s="277">
        <v>5825</v>
      </c>
      <c r="M38" s="277">
        <v>3.6564199999999998</v>
      </c>
    </row>
    <row r="39" spans="1:13">
      <c r="A39" s="301">
        <v>30</v>
      </c>
      <c r="B39" s="277" t="s">
        <v>232</v>
      </c>
      <c r="C39" s="277">
        <v>2400.3000000000002</v>
      </c>
      <c r="D39" s="279">
        <v>2403.3333333333335</v>
      </c>
      <c r="E39" s="279">
        <v>2387.0166666666669</v>
      </c>
      <c r="F39" s="279">
        <v>2373.7333333333336</v>
      </c>
      <c r="G39" s="279">
        <v>2357.416666666667</v>
      </c>
      <c r="H39" s="279">
        <v>2416.6166666666668</v>
      </c>
      <c r="I39" s="279">
        <v>2432.9333333333334</v>
      </c>
      <c r="J39" s="279">
        <v>2446.2166666666667</v>
      </c>
      <c r="K39" s="277">
        <v>2419.65</v>
      </c>
      <c r="L39" s="277">
        <v>2390.0500000000002</v>
      </c>
      <c r="M39" s="277">
        <v>1.2690699999999999</v>
      </c>
    </row>
    <row r="40" spans="1:13">
      <c r="A40" s="301">
        <v>31</v>
      </c>
      <c r="B40" s="277" t="s">
        <v>59</v>
      </c>
      <c r="C40" s="277">
        <v>3272.6</v>
      </c>
      <c r="D40" s="279">
        <v>3285.4166666666665</v>
      </c>
      <c r="E40" s="279">
        <v>3230.833333333333</v>
      </c>
      <c r="F40" s="279">
        <v>3189.0666666666666</v>
      </c>
      <c r="G40" s="279">
        <v>3134.4833333333331</v>
      </c>
      <c r="H40" s="279">
        <v>3327.1833333333329</v>
      </c>
      <c r="I40" s="279">
        <v>3381.766666666666</v>
      </c>
      <c r="J40" s="279">
        <v>3423.5333333333328</v>
      </c>
      <c r="K40" s="277">
        <v>3340</v>
      </c>
      <c r="L40" s="277">
        <v>3243.65</v>
      </c>
      <c r="M40" s="277">
        <v>37.77675</v>
      </c>
    </row>
    <row r="41" spans="1:13">
      <c r="A41" s="301">
        <v>32</v>
      </c>
      <c r="B41" s="277" t="s">
        <v>60</v>
      </c>
      <c r="C41" s="277">
        <v>1388</v>
      </c>
      <c r="D41" s="279">
        <v>1395.75</v>
      </c>
      <c r="E41" s="279">
        <v>1368.55</v>
      </c>
      <c r="F41" s="279">
        <v>1349.1</v>
      </c>
      <c r="G41" s="279">
        <v>1321.8999999999999</v>
      </c>
      <c r="H41" s="279">
        <v>1415.2</v>
      </c>
      <c r="I41" s="279">
        <v>1442.3999999999999</v>
      </c>
      <c r="J41" s="279">
        <v>1461.8500000000001</v>
      </c>
      <c r="K41" s="277">
        <v>1422.95</v>
      </c>
      <c r="L41" s="277">
        <v>1376.3</v>
      </c>
      <c r="M41" s="277">
        <v>5.5980999999999996</v>
      </c>
    </row>
    <row r="42" spans="1:13">
      <c r="A42" s="301">
        <v>33</v>
      </c>
      <c r="B42" s="277" t="s">
        <v>233</v>
      </c>
      <c r="C42" s="277">
        <v>320.60000000000002</v>
      </c>
      <c r="D42" s="279">
        <v>322.23333333333335</v>
      </c>
      <c r="E42" s="279">
        <v>316.86666666666667</v>
      </c>
      <c r="F42" s="279">
        <v>313.13333333333333</v>
      </c>
      <c r="G42" s="279">
        <v>307.76666666666665</v>
      </c>
      <c r="H42" s="279">
        <v>325.9666666666667</v>
      </c>
      <c r="I42" s="279">
        <v>331.33333333333337</v>
      </c>
      <c r="J42" s="279">
        <v>335.06666666666672</v>
      </c>
      <c r="K42" s="277">
        <v>327.60000000000002</v>
      </c>
      <c r="L42" s="277">
        <v>318.5</v>
      </c>
      <c r="M42" s="277">
        <v>56.387030000000003</v>
      </c>
    </row>
    <row r="43" spans="1:13">
      <c r="A43" s="301">
        <v>34</v>
      </c>
      <c r="B43" s="277" t="s">
        <v>61</v>
      </c>
      <c r="C43" s="277">
        <v>41.3</v>
      </c>
      <c r="D43" s="279">
        <v>41.55</v>
      </c>
      <c r="E43" s="279">
        <v>40.949999999999996</v>
      </c>
      <c r="F43" s="279">
        <v>40.6</v>
      </c>
      <c r="G43" s="279">
        <v>40</v>
      </c>
      <c r="H43" s="279">
        <v>41.899999999999991</v>
      </c>
      <c r="I43" s="279">
        <v>42.499999999999986</v>
      </c>
      <c r="J43" s="279">
        <v>42.849999999999987</v>
      </c>
      <c r="K43" s="277">
        <v>42.15</v>
      </c>
      <c r="L43" s="277">
        <v>41.2</v>
      </c>
      <c r="M43" s="277">
        <v>196.46632</v>
      </c>
    </row>
    <row r="44" spans="1:13">
      <c r="A44" s="301">
        <v>35</v>
      </c>
      <c r="B44" s="277" t="s">
        <v>62</v>
      </c>
      <c r="C44" s="277">
        <v>40.4</v>
      </c>
      <c r="D44" s="279">
        <v>40.583333333333336</v>
      </c>
      <c r="E44" s="279">
        <v>40.016666666666673</v>
      </c>
      <c r="F44" s="279">
        <v>39.63333333333334</v>
      </c>
      <c r="G44" s="279">
        <v>39.066666666666677</v>
      </c>
      <c r="H44" s="279">
        <v>40.966666666666669</v>
      </c>
      <c r="I44" s="279">
        <v>41.533333333333331</v>
      </c>
      <c r="J44" s="279">
        <v>41.916666666666664</v>
      </c>
      <c r="K44" s="277">
        <v>41.15</v>
      </c>
      <c r="L44" s="277">
        <v>40.200000000000003</v>
      </c>
      <c r="M44" s="277">
        <v>13.107340000000001</v>
      </c>
    </row>
    <row r="45" spans="1:13">
      <c r="A45" s="301">
        <v>36</v>
      </c>
      <c r="B45" s="277" t="s">
        <v>63</v>
      </c>
      <c r="C45" s="277">
        <v>1358.15</v>
      </c>
      <c r="D45" s="279">
        <v>1361.9</v>
      </c>
      <c r="E45" s="279">
        <v>1346.8500000000001</v>
      </c>
      <c r="F45" s="279">
        <v>1335.55</v>
      </c>
      <c r="G45" s="279">
        <v>1320.5</v>
      </c>
      <c r="H45" s="279">
        <v>1373.2000000000003</v>
      </c>
      <c r="I45" s="279">
        <v>1388.2500000000005</v>
      </c>
      <c r="J45" s="279">
        <v>1399.5500000000004</v>
      </c>
      <c r="K45" s="277">
        <v>1376.95</v>
      </c>
      <c r="L45" s="277">
        <v>1350.6</v>
      </c>
      <c r="M45" s="277">
        <v>4.5026799999999998</v>
      </c>
    </row>
    <row r="46" spans="1:13">
      <c r="A46" s="301">
        <v>37</v>
      </c>
      <c r="B46" s="277" t="s">
        <v>234</v>
      </c>
      <c r="C46" s="277">
        <v>1246.6500000000001</v>
      </c>
      <c r="D46" s="279">
        <v>1250.7833333333335</v>
      </c>
      <c r="E46" s="279">
        <v>1233.866666666667</v>
      </c>
      <c r="F46" s="279">
        <v>1221.0833333333335</v>
      </c>
      <c r="G46" s="279">
        <v>1204.166666666667</v>
      </c>
      <c r="H46" s="279">
        <v>1263.5666666666671</v>
      </c>
      <c r="I46" s="279">
        <v>1280.4833333333336</v>
      </c>
      <c r="J46" s="279">
        <v>1293.2666666666671</v>
      </c>
      <c r="K46" s="277">
        <v>1267.7</v>
      </c>
      <c r="L46" s="277">
        <v>1238</v>
      </c>
      <c r="M46" s="277">
        <v>0.37585000000000002</v>
      </c>
    </row>
    <row r="47" spans="1:13">
      <c r="A47" s="301">
        <v>38</v>
      </c>
      <c r="B47" s="277" t="s">
        <v>65</v>
      </c>
      <c r="C47" s="277">
        <v>91.5</v>
      </c>
      <c r="D47" s="279">
        <v>92.149999999999991</v>
      </c>
      <c r="E47" s="279">
        <v>90.34999999999998</v>
      </c>
      <c r="F47" s="279">
        <v>89.199999999999989</v>
      </c>
      <c r="G47" s="279">
        <v>87.399999999999977</v>
      </c>
      <c r="H47" s="279">
        <v>93.299999999999983</v>
      </c>
      <c r="I47" s="279">
        <v>95.1</v>
      </c>
      <c r="J47" s="279">
        <v>96.249999999999986</v>
      </c>
      <c r="K47" s="277">
        <v>93.95</v>
      </c>
      <c r="L47" s="277">
        <v>91</v>
      </c>
      <c r="M47" s="277">
        <v>66.556550000000001</v>
      </c>
    </row>
    <row r="48" spans="1:13">
      <c r="A48" s="301">
        <v>39</v>
      </c>
      <c r="B48" s="277" t="s">
        <v>66</v>
      </c>
      <c r="C48" s="277">
        <v>608</v>
      </c>
      <c r="D48" s="279">
        <v>609.16666666666663</v>
      </c>
      <c r="E48" s="279">
        <v>602.83333333333326</v>
      </c>
      <c r="F48" s="279">
        <v>597.66666666666663</v>
      </c>
      <c r="G48" s="279">
        <v>591.33333333333326</v>
      </c>
      <c r="H48" s="279">
        <v>614.33333333333326</v>
      </c>
      <c r="I48" s="279">
        <v>620.66666666666652</v>
      </c>
      <c r="J48" s="279">
        <v>625.83333333333326</v>
      </c>
      <c r="K48" s="277">
        <v>615.5</v>
      </c>
      <c r="L48" s="277">
        <v>604</v>
      </c>
      <c r="M48" s="277">
        <v>7.9321799999999998</v>
      </c>
    </row>
    <row r="49" spans="1:13">
      <c r="A49" s="301">
        <v>40</v>
      </c>
      <c r="B49" s="277" t="s">
        <v>67</v>
      </c>
      <c r="C49" s="277">
        <v>458</v>
      </c>
      <c r="D49" s="279">
        <v>463.65000000000003</v>
      </c>
      <c r="E49" s="279">
        <v>450.55000000000007</v>
      </c>
      <c r="F49" s="279">
        <v>443.1</v>
      </c>
      <c r="G49" s="279">
        <v>430.00000000000006</v>
      </c>
      <c r="H49" s="279">
        <v>471.10000000000008</v>
      </c>
      <c r="I49" s="279">
        <v>484.2000000000001</v>
      </c>
      <c r="J49" s="279">
        <v>491.65000000000009</v>
      </c>
      <c r="K49" s="277">
        <v>476.75</v>
      </c>
      <c r="L49" s="277">
        <v>456.2</v>
      </c>
      <c r="M49" s="277">
        <v>22.13111</v>
      </c>
    </row>
    <row r="50" spans="1:13">
      <c r="A50" s="301">
        <v>41</v>
      </c>
      <c r="B50" s="277" t="s">
        <v>69</v>
      </c>
      <c r="C50" s="277">
        <v>415.3</v>
      </c>
      <c r="D50" s="279">
        <v>418.63333333333338</v>
      </c>
      <c r="E50" s="279">
        <v>409.76666666666677</v>
      </c>
      <c r="F50" s="279">
        <v>404.23333333333341</v>
      </c>
      <c r="G50" s="279">
        <v>395.36666666666679</v>
      </c>
      <c r="H50" s="279">
        <v>424.16666666666674</v>
      </c>
      <c r="I50" s="279">
        <v>433.03333333333342</v>
      </c>
      <c r="J50" s="279">
        <v>438.56666666666672</v>
      </c>
      <c r="K50" s="277">
        <v>427.5</v>
      </c>
      <c r="L50" s="277">
        <v>413.1</v>
      </c>
      <c r="M50" s="277">
        <v>277.81772999999998</v>
      </c>
    </row>
    <row r="51" spans="1:13">
      <c r="A51" s="301">
        <v>42</v>
      </c>
      <c r="B51" s="277" t="s">
        <v>70</v>
      </c>
      <c r="C51" s="277">
        <v>28.3</v>
      </c>
      <c r="D51" s="279">
        <v>28.366666666666664</v>
      </c>
      <c r="E51" s="279">
        <v>28.083333333333329</v>
      </c>
      <c r="F51" s="279">
        <v>27.866666666666664</v>
      </c>
      <c r="G51" s="279">
        <v>27.583333333333329</v>
      </c>
      <c r="H51" s="279">
        <v>28.583333333333329</v>
      </c>
      <c r="I51" s="279">
        <v>28.866666666666667</v>
      </c>
      <c r="J51" s="279">
        <v>29.083333333333329</v>
      </c>
      <c r="K51" s="277">
        <v>28.65</v>
      </c>
      <c r="L51" s="277">
        <v>28.15</v>
      </c>
      <c r="M51" s="277">
        <v>91.884709999999998</v>
      </c>
    </row>
    <row r="52" spans="1:13">
      <c r="A52" s="301">
        <v>43</v>
      </c>
      <c r="B52" s="277" t="s">
        <v>71</v>
      </c>
      <c r="C52" s="277">
        <v>451.5</v>
      </c>
      <c r="D52" s="279">
        <v>455.48333333333335</v>
      </c>
      <c r="E52" s="279">
        <v>446.51666666666671</v>
      </c>
      <c r="F52" s="279">
        <v>441.53333333333336</v>
      </c>
      <c r="G52" s="279">
        <v>432.56666666666672</v>
      </c>
      <c r="H52" s="279">
        <v>460.4666666666667</v>
      </c>
      <c r="I52" s="279">
        <v>469.43333333333339</v>
      </c>
      <c r="J52" s="279">
        <v>474.41666666666669</v>
      </c>
      <c r="K52" s="277">
        <v>464.45</v>
      </c>
      <c r="L52" s="277">
        <v>450.5</v>
      </c>
      <c r="M52" s="277">
        <v>36.747210000000003</v>
      </c>
    </row>
    <row r="53" spans="1:13">
      <c r="A53" s="301">
        <v>44</v>
      </c>
      <c r="B53" s="277" t="s">
        <v>72</v>
      </c>
      <c r="C53" s="277">
        <v>12159.25</v>
      </c>
      <c r="D53" s="279">
        <v>12273.666666666666</v>
      </c>
      <c r="E53" s="279">
        <v>11947.333333333332</v>
      </c>
      <c r="F53" s="279">
        <v>11735.416666666666</v>
      </c>
      <c r="G53" s="279">
        <v>11409.083333333332</v>
      </c>
      <c r="H53" s="279">
        <v>12485.583333333332</v>
      </c>
      <c r="I53" s="279">
        <v>12811.916666666664</v>
      </c>
      <c r="J53" s="279">
        <v>13023.833333333332</v>
      </c>
      <c r="K53" s="277">
        <v>12600</v>
      </c>
      <c r="L53" s="277">
        <v>12061.75</v>
      </c>
      <c r="M53" s="277">
        <v>0.45049</v>
      </c>
    </row>
    <row r="54" spans="1:13">
      <c r="A54" s="301">
        <v>45</v>
      </c>
      <c r="B54" s="277" t="s">
        <v>74</v>
      </c>
      <c r="C54" s="277">
        <v>339.1</v>
      </c>
      <c r="D54" s="279">
        <v>340.26666666666665</v>
      </c>
      <c r="E54" s="279">
        <v>336.83333333333331</v>
      </c>
      <c r="F54" s="279">
        <v>334.56666666666666</v>
      </c>
      <c r="G54" s="279">
        <v>331.13333333333333</v>
      </c>
      <c r="H54" s="279">
        <v>342.5333333333333</v>
      </c>
      <c r="I54" s="279">
        <v>345.9666666666667</v>
      </c>
      <c r="J54" s="279">
        <v>348.23333333333329</v>
      </c>
      <c r="K54" s="277">
        <v>343.7</v>
      </c>
      <c r="L54" s="277">
        <v>338</v>
      </c>
      <c r="M54" s="277">
        <v>52.795549999999999</v>
      </c>
    </row>
    <row r="55" spans="1:13">
      <c r="A55" s="301">
        <v>46</v>
      </c>
      <c r="B55" s="277" t="s">
        <v>75</v>
      </c>
      <c r="C55" s="277">
        <v>3745.65</v>
      </c>
      <c r="D55" s="279">
        <v>3744.8666666666668</v>
      </c>
      <c r="E55" s="279">
        <v>3703.4333333333334</v>
      </c>
      <c r="F55" s="279">
        <v>3661.2166666666667</v>
      </c>
      <c r="G55" s="279">
        <v>3619.7833333333333</v>
      </c>
      <c r="H55" s="279">
        <v>3787.0833333333335</v>
      </c>
      <c r="I55" s="279">
        <v>3828.5166666666669</v>
      </c>
      <c r="J55" s="279">
        <v>3870.7333333333336</v>
      </c>
      <c r="K55" s="277">
        <v>3786.3</v>
      </c>
      <c r="L55" s="277">
        <v>3702.65</v>
      </c>
      <c r="M55" s="277">
        <v>3.68886</v>
      </c>
    </row>
    <row r="56" spans="1:13">
      <c r="A56" s="301">
        <v>47</v>
      </c>
      <c r="B56" s="277" t="s">
        <v>76</v>
      </c>
      <c r="C56" s="277">
        <v>430.1</v>
      </c>
      <c r="D56" s="279">
        <v>434.53333333333336</v>
      </c>
      <c r="E56" s="279">
        <v>422.76666666666671</v>
      </c>
      <c r="F56" s="279">
        <v>415.43333333333334</v>
      </c>
      <c r="G56" s="279">
        <v>403.66666666666669</v>
      </c>
      <c r="H56" s="279">
        <v>441.86666666666673</v>
      </c>
      <c r="I56" s="279">
        <v>453.63333333333338</v>
      </c>
      <c r="J56" s="279">
        <v>460.96666666666675</v>
      </c>
      <c r="K56" s="277">
        <v>446.3</v>
      </c>
      <c r="L56" s="277">
        <v>427.2</v>
      </c>
      <c r="M56" s="277">
        <v>50.133519999999997</v>
      </c>
    </row>
    <row r="57" spans="1:13">
      <c r="A57" s="301">
        <v>48</v>
      </c>
      <c r="B57" s="277" t="s">
        <v>77</v>
      </c>
      <c r="C57" s="277">
        <v>89.4</v>
      </c>
      <c r="D57" s="279">
        <v>89.716666666666654</v>
      </c>
      <c r="E57" s="279">
        <v>88.683333333333309</v>
      </c>
      <c r="F57" s="279">
        <v>87.966666666666654</v>
      </c>
      <c r="G57" s="279">
        <v>86.933333333333309</v>
      </c>
      <c r="H57" s="279">
        <v>90.433333333333309</v>
      </c>
      <c r="I57" s="279">
        <v>91.46666666666664</v>
      </c>
      <c r="J57" s="279">
        <v>92.183333333333309</v>
      </c>
      <c r="K57" s="277">
        <v>90.75</v>
      </c>
      <c r="L57" s="277">
        <v>89</v>
      </c>
      <c r="M57" s="277">
        <v>44.94014</v>
      </c>
    </row>
    <row r="58" spans="1:13">
      <c r="A58" s="301">
        <v>49</v>
      </c>
      <c r="B58" s="277" t="s">
        <v>78</v>
      </c>
      <c r="C58" s="277">
        <v>107.2</v>
      </c>
      <c r="D58" s="279">
        <v>108.10000000000001</v>
      </c>
      <c r="E58" s="279">
        <v>106.10000000000002</v>
      </c>
      <c r="F58" s="279">
        <v>105.00000000000001</v>
      </c>
      <c r="G58" s="279">
        <v>103.00000000000003</v>
      </c>
      <c r="H58" s="279">
        <v>109.20000000000002</v>
      </c>
      <c r="I58" s="279">
        <v>111.19999999999999</v>
      </c>
      <c r="J58" s="279">
        <v>112.30000000000001</v>
      </c>
      <c r="K58" s="277">
        <v>110.1</v>
      </c>
      <c r="L58" s="277">
        <v>107</v>
      </c>
      <c r="M58" s="277">
        <v>11.51214</v>
      </c>
    </row>
    <row r="59" spans="1:13">
      <c r="A59" s="301">
        <v>50</v>
      </c>
      <c r="B59" s="277" t="s">
        <v>81</v>
      </c>
      <c r="C59" s="277">
        <v>588.4</v>
      </c>
      <c r="D59" s="279">
        <v>590.4666666666667</v>
      </c>
      <c r="E59" s="279">
        <v>582.93333333333339</v>
      </c>
      <c r="F59" s="279">
        <v>577.4666666666667</v>
      </c>
      <c r="G59" s="279">
        <v>569.93333333333339</v>
      </c>
      <c r="H59" s="279">
        <v>595.93333333333339</v>
      </c>
      <c r="I59" s="279">
        <v>603.4666666666667</v>
      </c>
      <c r="J59" s="279">
        <v>608.93333333333339</v>
      </c>
      <c r="K59" s="277">
        <v>598</v>
      </c>
      <c r="L59" s="277">
        <v>585</v>
      </c>
      <c r="M59" s="277">
        <v>1.7416199999999999</v>
      </c>
    </row>
    <row r="60" spans="1:13">
      <c r="A60" s="301">
        <v>51</v>
      </c>
      <c r="B60" s="277" t="s">
        <v>82</v>
      </c>
      <c r="C60" s="277">
        <v>242.65</v>
      </c>
      <c r="D60" s="279">
        <v>244.26666666666665</v>
      </c>
      <c r="E60" s="279">
        <v>238.6333333333333</v>
      </c>
      <c r="F60" s="279">
        <v>234.61666666666665</v>
      </c>
      <c r="G60" s="279">
        <v>228.98333333333329</v>
      </c>
      <c r="H60" s="279">
        <v>248.2833333333333</v>
      </c>
      <c r="I60" s="279">
        <v>253.91666666666663</v>
      </c>
      <c r="J60" s="279">
        <v>257.93333333333328</v>
      </c>
      <c r="K60" s="277">
        <v>249.9</v>
      </c>
      <c r="L60" s="277">
        <v>240.25</v>
      </c>
      <c r="M60" s="277">
        <v>40.31503</v>
      </c>
    </row>
    <row r="61" spans="1:13">
      <c r="A61" s="301">
        <v>52</v>
      </c>
      <c r="B61" s="277" t="s">
        <v>83</v>
      </c>
      <c r="C61" s="277">
        <v>787.15</v>
      </c>
      <c r="D61" s="279">
        <v>798.23333333333323</v>
      </c>
      <c r="E61" s="279">
        <v>767.41666666666652</v>
      </c>
      <c r="F61" s="279">
        <v>747.68333333333328</v>
      </c>
      <c r="G61" s="279">
        <v>716.86666666666656</v>
      </c>
      <c r="H61" s="279">
        <v>817.96666666666647</v>
      </c>
      <c r="I61" s="279">
        <v>848.7833333333333</v>
      </c>
      <c r="J61" s="279">
        <v>868.51666666666642</v>
      </c>
      <c r="K61" s="277">
        <v>829.05</v>
      </c>
      <c r="L61" s="277">
        <v>778.5</v>
      </c>
      <c r="M61" s="277">
        <v>139.64626999999999</v>
      </c>
    </row>
    <row r="62" spans="1:13">
      <c r="A62" s="301">
        <v>53</v>
      </c>
      <c r="B62" s="277" t="s">
        <v>84</v>
      </c>
      <c r="C62" s="277">
        <v>113.85</v>
      </c>
      <c r="D62" s="279">
        <v>113.61666666666667</v>
      </c>
      <c r="E62" s="279">
        <v>112.58333333333334</v>
      </c>
      <c r="F62" s="279">
        <v>111.31666666666666</v>
      </c>
      <c r="G62" s="279">
        <v>110.28333333333333</v>
      </c>
      <c r="H62" s="279">
        <v>114.88333333333335</v>
      </c>
      <c r="I62" s="279">
        <v>115.91666666666669</v>
      </c>
      <c r="J62" s="279">
        <v>117.18333333333337</v>
      </c>
      <c r="K62" s="277">
        <v>114.65</v>
      </c>
      <c r="L62" s="277">
        <v>112.35</v>
      </c>
      <c r="M62" s="277">
        <v>97.025959999999998</v>
      </c>
    </row>
    <row r="63" spans="1:13">
      <c r="A63" s="301">
        <v>54</v>
      </c>
      <c r="B63" s="277" t="s">
        <v>3634</v>
      </c>
      <c r="C63" s="277">
        <v>2797.5</v>
      </c>
      <c r="D63" s="279">
        <v>2751.1666666666665</v>
      </c>
      <c r="E63" s="279">
        <v>2688.333333333333</v>
      </c>
      <c r="F63" s="279">
        <v>2579.1666666666665</v>
      </c>
      <c r="G63" s="279">
        <v>2516.333333333333</v>
      </c>
      <c r="H63" s="279">
        <v>2860.333333333333</v>
      </c>
      <c r="I63" s="279">
        <v>2923.1666666666661</v>
      </c>
      <c r="J63" s="279">
        <v>3032.333333333333</v>
      </c>
      <c r="K63" s="277">
        <v>2814</v>
      </c>
      <c r="L63" s="277">
        <v>2642</v>
      </c>
      <c r="M63" s="277">
        <v>17.000160000000001</v>
      </c>
    </row>
    <row r="64" spans="1:13">
      <c r="A64" s="301">
        <v>55</v>
      </c>
      <c r="B64" s="277" t="s">
        <v>85</v>
      </c>
      <c r="C64" s="277">
        <v>1452.8</v>
      </c>
      <c r="D64" s="279">
        <v>1446.7666666666667</v>
      </c>
      <c r="E64" s="279">
        <v>1423.5333333333333</v>
      </c>
      <c r="F64" s="279">
        <v>1394.2666666666667</v>
      </c>
      <c r="G64" s="279">
        <v>1371.0333333333333</v>
      </c>
      <c r="H64" s="279">
        <v>1476.0333333333333</v>
      </c>
      <c r="I64" s="279">
        <v>1499.2666666666664</v>
      </c>
      <c r="J64" s="279">
        <v>1528.5333333333333</v>
      </c>
      <c r="K64" s="277">
        <v>1470</v>
      </c>
      <c r="L64" s="277">
        <v>1417.5</v>
      </c>
      <c r="M64" s="277">
        <v>8.8207400000000007</v>
      </c>
    </row>
    <row r="65" spans="1:13">
      <c r="A65" s="301">
        <v>56</v>
      </c>
      <c r="B65" s="277" t="s">
        <v>86</v>
      </c>
      <c r="C65" s="277">
        <v>363.6</v>
      </c>
      <c r="D65" s="279">
        <v>364.2833333333333</v>
      </c>
      <c r="E65" s="279">
        <v>359.56666666666661</v>
      </c>
      <c r="F65" s="279">
        <v>355.5333333333333</v>
      </c>
      <c r="G65" s="279">
        <v>350.81666666666661</v>
      </c>
      <c r="H65" s="279">
        <v>368.31666666666661</v>
      </c>
      <c r="I65" s="279">
        <v>373.0333333333333</v>
      </c>
      <c r="J65" s="279">
        <v>377.06666666666661</v>
      </c>
      <c r="K65" s="277">
        <v>369</v>
      </c>
      <c r="L65" s="277">
        <v>360.25</v>
      </c>
      <c r="M65" s="277">
        <v>18.972349999999999</v>
      </c>
    </row>
    <row r="66" spans="1:13">
      <c r="A66" s="301">
        <v>57</v>
      </c>
      <c r="B66" s="277" t="s">
        <v>236</v>
      </c>
      <c r="C66" s="277">
        <v>717.85</v>
      </c>
      <c r="D66" s="279">
        <v>717.11666666666667</v>
      </c>
      <c r="E66" s="279">
        <v>705.73333333333335</v>
      </c>
      <c r="F66" s="279">
        <v>693.61666666666667</v>
      </c>
      <c r="G66" s="279">
        <v>682.23333333333335</v>
      </c>
      <c r="H66" s="279">
        <v>729.23333333333335</v>
      </c>
      <c r="I66" s="279">
        <v>740.61666666666679</v>
      </c>
      <c r="J66" s="279">
        <v>752.73333333333335</v>
      </c>
      <c r="K66" s="277">
        <v>728.5</v>
      </c>
      <c r="L66" s="277">
        <v>705</v>
      </c>
      <c r="M66" s="277">
        <v>5.5116899999999998</v>
      </c>
    </row>
    <row r="67" spans="1:13">
      <c r="A67" s="301">
        <v>58</v>
      </c>
      <c r="B67" s="277" t="s">
        <v>237</v>
      </c>
      <c r="C67" s="277">
        <v>275.60000000000002</v>
      </c>
      <c r="D67" s="279">
        <v>273.66666666666669</v>
      </c>
      <c r="E67" s="279">
        <v>269.33333333333337</v>
      </c>
      <c r="F67" s="279">
        <v>263.06666666666666</v>
      </c>
      <c r="G67" s="279">
        <v>258.73333333333335</v>
      </c>
      <c r="H67" s="279">
        <v>279.93333333333339</v>
      </c>
      <c r="I67" s="279">
        <v>284.26666666666677</v>
      </c>
      <c r="J67" s="279">
        <v>290.53333333333342</v>
      </c>
      <c r="K67" s="277">
        <v>278</v>
      </c>
      <c r="L67" s="277">
        <v>267.39999999999998</v>
      </c>
      <c r="M67" s="277">
        <v>9.9744100000000007</v>
      </c>
    </row>
    <row r="68" spans="1:13">
      <c r="A68" s="301">
        <v>59</v>
      </c>
      <c r="B68" s="277" t="s">
        <v>235</v>
      </c>
      <c r="C68" s="277">
        <v>144.05000000000001</v>
      </c>
      <c r="D68" s="279">
        <v>145.36666666666667</v>
      </c>
      <c r="E68" s="279">
        <v>141.73333333333335</v>
      </c>
      <c r="F68" s="279">
        <v>139.41666666666669</v>
      </c>
      <c r="G68" s="279">
        <v>135.78333333333336</v>
      </c>
      <c r="H68" s="279">
        <v>147.68333333333334</v>
      </c>
      <c r="I68" s="279">
        <v>151.31666666666666</v>
      </c>
      <c r="J68" s="279">
        <v>153.63333333333333</v>
      </c>
      <c r="K68" s="277">
        <v>149</v>
      </c>
      <c r="L68" s="277">
        <v>143.05000000000001</v>
      </c>
      <c r="M68" s="277">
        <v>8.0109499999999993</v>
      </c>
    </row>
    <row r="69" spans="1:13">
      <c r="A69" s="301">
        <v>60</v>
      </c>
      <c r="B69" s="277" t="s">
        <v>87</v>
      </c>
      <c r="C69" s="277">
        <v>444.05</v>
      </c>
      <c r="D69" s="279">
        <v>438.36666666666662</v>
      </c>
      <c r="E69" s="279">
        <v>430.68333333333322</v>
      </c>
      <c r="F69" s="279">
        <v>417.31666666666661</v>
      </c>
      <c r="G69" s="279">
        <v>409.63333333333321</v>
      </c>
      <c r="H69" s="279">
        <v>451.73333333333323</v>
      </c>
      <c r="I69" s="279">
        <v>459.41666666666663</v>
      </c>
      <c r="J69" s="279">
        <v>472.78333333333325</v>
      </c>
      <c r="K69" s="277">
        <v>446.05</v>
      </c>
      <c r="L69" s="277">
        <v>425</v>
      </c>
      <c r="M69" s="277">
        <v>18.570139999999999</v>
      </c>
    </row>
    <row r="70" spans="1:13">
      <c r="A70" s="301">
        <v>61</v>
      </c>
      <c r="B70" s="277" t="s">
        <v>88</v>
      </c>
      <c r="C70" s="277">
        <v>514.25</v>
      </c>
      <c r="D70" s="279">
        <v>517.18333333333328</v>
      </c>
      <c r="E70" s="279">
        <v>509.86666666666656</v>
      </c>
      <c r="F70" s="279">
        <v>505.48333333333323</v>
      </c>
      <c r="G70" s="279">
        <v>498.16666666666652</v>
      </c>
      <c r="H70" s="279">
        <v>521.56666666666661</v>
      </c>
      <c r="I70" s="279">
        <v>528.88333333333344</v>
      </c>
      <c r="J70" s="279">
        <v>533.26666666666665</v>
      </c>
      <c r="K70" s="277">
        <v>524.5</v>
      </c>
      <c r="L70" s="277">
        <v>512.79999999999995</v>
      </c>
      <c r="M70" s="277">
        <v>31.972560000000001</v>
      </c>
    </row>
    <row r="71" spans="1:13">
      <c r="A71" s="301">
        <v>62</v>
      </c>
      <c r="B71" s="277" t="s">
        <v>238</v>
      </c>
      <c r="C71" s="277">
        <v>795.6</v>
      </c>
      <c r="D71" s="279">
        <v>804.9</v>
      </c>
      <c r="E71" s="279">
        <v>779.8</v>
      </c>
      <c r="F71" s="279">
        <v>764</v>
      </c>
      <c r="G71" s="279">
        <v>738.9</v>
      </c>
      <c r="H71" s="279">
        <v>820.69999999999993</v>
      </c>
      <c r="I71" s="279">
        <v>845.80000000000007</v>
      </c>
      <c r="J71" s="279">
        <v>861.59999999999991</v>
      </c>
      <c r="K71" s="277">
        <v>830</v>
      </c>
      <c r="L71" s="277">
        <v>789.1</v>
      </c>
      <c r="M71" s="277">
        <v>5.1986800000000004</v>
      </c>
    </row>
    <row r="72" spans="1:13">
      <c r="A72" s="301">
        <v>63</v>
      </c>
      <c r="B72" s="277" t="s">
        <v>91</v>
      </c>
      <c r="C72" s="277">
        <v>3139.15</v>
      </c>
      <c r="D72" s="279">
        <v>3169.4166666666665</v>
      </c>
      <c r="E72" s="279">
        <v>3090.833333333333</v>
      </c>
      <c r="F72" s="279">
        <v>3042.5166666666664</v>
      </c>
      <c r="G72" s="279">
        <v>2963.9333333333329</v>
      </c>
      <c r="H72" s="279">
        <v>3217.7333333333331</v>
      </c>
      <c r="I72" s="279">
        <v>3296.3166666666662</v>
      </c>
      <c r="J72" s="279">
        <v>3344.6333333333332</v>
      </c>
      <c r="K72" s="277">
        <v>3248</v>
      </c>
      <c r="L72" s="277">
        <v>3121.1</v>
      </c>
      <c r="M72" s="277">
        <v>10.80397</v>
      </c>
    </row>
    <row r="73" spans="1:13">
      <c r="A73" s="301">
        <v>64</v>
      </c>
      <c r="B73" s="277" t="s">
        <v>93</v>
      </c>
      <c r="C73" s="277">
        <v>155.1</v>
      </c>
      <c r="D73" s="279">
        <v>156.38333333333333</v>
      </c>
      <c r="E73" s="279">
        <v>153.31666666666666</v>
      </c>
      <c r="F73" s="279">
        <v>151.53333333333333</v>
      </c>
      <c r="G73" s="279">
        <v>148.46666666666667</v>
      </c>
      <c r="H73" s="279">
        <v>158.16666666666666</v>
      </c>
      <c r="I73" s="279">
        <v>161.23333333333332</v>
      </c>
      <c r="J73" s="279">
        <v>163.01666666666665</v>
      </c>
      <c r="K73" s="277">
        <v>159.44999999999999</v>
      </c>
      <c r="L73" s="277">
        <v>154.6</v>
      </c>
      <c r="M73" s="277">
        <v>66.834900000000005</v>
      </c>
    </row>
    <row r="74" spans="1:13">
      <c r="A74" s="301">
        <v>65</v>
      </c>
      <c r="B74" s="277" t="s">
        <v>231</v>
      </c>
      <c r="C74" s="277">
        <v>1977.45</v>
      </c>
      <c r="D74" s="279">
        <v>1992.6333333333332</v>
      </c>
      <c r="E74" s="279">
        <v>1949.8166666666664</v>
      </c>
      <c r="F74" s="279">
        <v>1922.1833333333332</v>
      </c>
      <c r="G74" s="279">
        <v>1879.3666666666663</v>
      </c>
      <c r="H74" s="279">
        <v>2020.2666666666664</v>
      </c>
      <c r="I74" s="279">
        <v>2063.083333333333</v>
      </c>
      <c r="J74" s="279">
        <v>2090.7166666666662</v>
      </c>
      <c r="K74" s="277">
        <v>2035.45</v>
      </c>
      <c r="L74" s="277">
        <v>1965</v>
      </c>
      <c r="M74" s="277">
        <v>12.22748</v>
      </c>
    </row>
    <row r="75" spans="1:13">
      <c r="A75" s="301">
        <v>66</v>
      </c>
      <c r="B75" s="277" t="s">
        <v>94</v>
      </c>
      <c r="C75" s="277">
        <v>5168.75</v>
      </c>
      <c r="D75" s="279">
        <v>5216.4666666666662</v>
      </c>
      <c r="E75" s="279">
        <v>5110.1333333333323</v>
      </c>
      <c r="F75" s="279">
        <v>5051.5166666666664</v>
      </c>
      <c r="G75" s="279">
        <v>4945.1833333333325</v>
      </c>
      <c r="H75" s="279">
        <v>5275.0833333333321</v>
      </c>
      <c r="I75" s="279">
        <v>5381.4166666666661</v>
      </c>
      <c r="J75" s="279">
        <v>5440.0333333333319</v>
      </c>
      <c r="K75" s="277">
        <v>5322.8</v>
      </c>
      <c r="L75" s="277">
        <v>5157.8500000000004</v>
      </c>
      <c r="M75" s="277">
        <v>33.639749999999999</v>
      </c>
    </row>
    <row r="76" spans="1:13">
      <c r="A76" s="301">
        <v>67</v>
      </c>
      <c r="B76" s="277" t="s">
        <v>239</v>
      </c>
      <c r="C76" s="277">
        <v>59.75</v>
      </c>
      <c r="D76" s="279">
        <v>59.966666666666661</v>
      </c>
      <c r="E76" s="279">
        <v>58.833333333333321</v>
      </c>
      <c r="F76" s="279">
        <v>57.916666666666657</v>
      </c>
      <c r="G76" s="279">
        <v>56.783333333333317</v>
      </c>
      <c r="H76" s="279">
        <v>60.883333333333326</v>
      </c>
      <c r="I76" s="279">
        <v>62.016666666666666</v>
      </c>
      <c r="J76" s="279">
        <v>62.93333333333333</v>
      </c>
      <c r="K76" s="277">
        <v>61.1</v>
      </c>
      <c r="L76" s="277">
        <v>59.05</v>
      </c>
      <c r="M76" s="277">
        <v>4.6330600000000004</v>
      </c>
    </row>
    <row r="77" spans="1:13">
      <c r="A77" s="301">
        <v>68</v>
      </c>
      <c r="B77" s="277" t="s">
        <v>95</v>
      </c>
      <c r="C77" s="277">
        <v>2219.5500000000002</v>
      </c>
      <c r="D77" s="279">
        <v>2210.9666666666667</v>
      </c>
      <c r="E77" s="279">
        <v>2186.9333333333334</v>
      </c>
      <c r="F77" s="279">
        <v>2154.3166666666666</v>
      </c>
      <c r="G77" s="279">
        <v>2130.2833333333333</v>
      </c>
      <c r="H77" s="279">
        <v>2243.5833333333335</v>
      </c>
      <c r="I77" s="279">
        <v>2267.6166666666672</v>
      </c>
      <c r="J77" s="279">
        <v>2300.2333333333336</v>
      </c>
      <c r="K77" s="277">
        <v>2235</v>
      </c>
      <c r="L77" s="277">
        <v>2178.35</v>
      </c>
      <c r="M77" s="277">
        <v>15.87482</v>
      </c>
    </row>
    <row r="78" spans="1:13">
      <c r="A78" s="301">
        <v>69</v>
      </c>
      <c r="B78" s="277" t="s">
        <v>240</v>
      </c>
      <c r="C78" s="277">
        <v>348.45</v>
      </c>
      <c r="D78" s="279">
        <v>345.3</v>
      </c>
      <c r="E78" s="279">
        <v>337.85</v>
      </c>
      <c r="F78" s="279">
        <v>327.25</v>
      </c>
      <c r="G78" s="279">
        <v>319.8</v>
      </c>
      <c r="H78" s="279">
        <v>355.90000000000003</v>
      </c>
      <c r="I78" s="279">
        <v>363.34999999999997</v>
      </c>
      <c r="J78" s="279">
        <v>373.95000000000005</v>
      </c>
      <c r="K78" s="277">
        <v>352.75</v>
      </c>
      <c r="L78" s="277">
        <v>334.7</v>
      </c>
      <c r="M78" s="277">
        <v>1.6290800000000001</v>
      </c>
    </row>
    <row r="79" spans="1:13">
      <c r="A79" s="301">
        <v>70</v>
      </c>
      <c r="B79" s="277" t="s">
        <v>241</v>
      </c>
      <c r="C79" s="277">
        <v>1092.3</v>
      </c>
      <c r="D79" s="279">
        <v>1096.3999999999999</v>
      </c>
      <c r="E79" s="279">
        <v>1070.8999999999996</v>
      </c>
      <c r="F79" s="279">
        <v>1049.4999999999998</v>
      </c>
      <c r="G79" s="279">
        <v>1023.9999999999995</v>
      </c>
      <c r="H79" s="279">
        <v>1117.7999999999997</v>
      </c>
      <c r="I79" s="279">
        <v>1143.3000000000002</v>
      </c>
      <c r="J79" s="279">
        <v>1164.6999999999998</v>
      </c>
      <c r="K79" s="277">
        <v>1121.9000000000001</v>
      </c>
      <c r="L79" s="277">
        <v>1075</v>
      </c>
      <c r="M79" s="277">
        <v>0.48300999999999999</v>
      </c>
    </row>
    <row r="80" spans="1:13">
      <c r="A80" s="301">
        <v>71</v>
      </c>
      <c r="B80" s="277" t="s">
        <v>97</v>
      </c>
      <c r="C80" s="277">
        <v>1241.25</v>
      </c>
      <c r="D80" s="279">
        <v>1251.0666666666666</v>
      </c>
      <c r="E80" s="279">
        <v>1225.1833333333332</v>
      </c>
      <c r="F80" s="279">
        <v>1209.1166666666666</v>
      </c>
      <c r="G80" s="279">
        <v>1183.2333333333331</v>
      </c>
      <c r="H80" s="279">
        <v>1267.1333333333332</v>
      </c>
      <c r="I80" s="279">
        <v>1293.0166666666664</v>
      </c>
      <c r="J80" s="279">
        <v>1309.0833333333333</v>
      </c>
      <c r="K80" s="277">
        <v>1276.95</v>
      </c>
      <c r="L80" s="277">
        <v>1235</v>
      </c>
      <c r="M80" s="277">
        <v>28.426130000000001</v>
      </c>
    </row>
    <row r="81" spans="1:13">
      <c r="A81" s="301">
        <v>72</v>
      </c>
      <c r="B81" s="277" t="s">
        <v>98</v>
      </c>
      <c r="C81" s="277">
        <v>160.65</v>
      </c>
      <c r="D81" s="279">
        <v>161.45000000000002</v>
      </c>
      <c r="E81" s="279">
        <v>157.95000000000005</v>
      </c>
      <c r="F81" s="279">
        <v>155.25000000000003</v>
      </c>
      <c r="G81" s="279">
        <v>151.75000000000006</v>
      </c>
      <c r="H81" s="279">
        <v>164.15000000000003</v>
      </c>
      <c r="I81" s="279">
        <v>167.64999999999998</v>
      </c>
      <c r="J81" s="279">
        <v>170.35000000000002</v>
      </c>
      <c r="K81" s="277">
        <v>164.95</v>
      </c>
      <c r="L81" s="277">
        <v>158.75</v>
      </c>
      <c r="M81" s="277">
        <v>38.997990000000001</v>
      </c>
    </row>
    <row r="82" spans="1:13">
      <c r="A82" s="301">
        <v>73</v>
      </c>
      <c r="B82" s="277" t="s">
        <v>99</v>
      </c>
      <c r="C82" s="277">
        <v>52.45</v>
      </c>
      <c r="D82" s="279">
        <v>52.433333333333337</v>
      </c>
      <c r="E82" s="279">
        <v>51.866666666666674</v>
      </c>
      <c r="F82" s="279">
        <v>51.283333333333339</v>
      </c>
      <c r="G82" s="279">
        <v>50.716666666666676</v>
      </c>
      <c r="H82" s="279">
        <v>53.016666666666673</v>
      </c>
      <c r="I82" s="279">
        <v>53.583333333333336</v>
      </c>
      <c r="J82" s="279">
        <v>54.166666666666671</v>
      </c>
      <c r="K82" s="277">
        <v>53</v>
      </c>
      <c r="L82" s="277">
        <v>51.85</v>
      </c>
      <c r="M82" s="277">
        <v>146.72810000000001</v>
      </c>
    </row>
    <row r="83" spans="1:13">
      <c r="A83" s="301">
        <v>74</v>
      </c>
      <c r="B83" s="277" t="s">
        <v>370</v>
      </c>
      <c r="C83" s="277">
        <v>136.44999999999999</v>
      </c>
      <c r="D83" s="279">
        <v>136.23333333333335</v>
      </c>
      <c r="E83" s="279">
        <v>134.06666666666669</v>
      </c>
      <c r="F83" s="279">
        <v>131.68333333333334</v>
      </c>
      <c r="G83" s="279">
        <v>129.51666666666668</v>
      </c>
      <c r="H83" s="279">
        <v>138.6166666666667</v>
      </c>
      <c r="I83" s="279">
        <v>140.78333333333333</v>
      </c>
      <c r="J83" s="279">
        <v>143.16666666666671</v>
      </c>
      <c r="K83" s="277">
        <v>138.4</v>
      </c>
      <c r="L83" s="277">
        <v>133.85</v>
      </c>
      <c r="M83" s="277">
        <v>38.025449999999999</v>
      </c>
    </row>
    <row r="84" spans="1:13">
      <c r="A84" s="301">
        <v>75</v>
      </c>
      <c r="B84" s="277" t="s">
        <v>244</v>
      </c>
      <c r="C84" s="277">
        <v>76</v>
      </c>
      <c r="D84" s="279">
        <v>73.516666666666666</v>
      </c>
      <c r="E84" s="279">
        <v>69.033333333333331</v>
      </c>
      <c r="F84" s="279">
        <v>62.066666666666663</v>
      </c>
      <c r="G84" s="279">
        <v>57.583333333333329</v>
      </c>
      <c r="H84" s="279">
        <v>80.483333333333334</v>
      </c>
      <c r="I84" s="279">
        <v>84.966666666666654</v>
      </c>
      <c r="J84" s="279">
        <v>91.933333333333337</v>
      </c>
      <c r="K84" s="277">
        <v>78</v>
      </c>
      <c r="L84" s="277">
        <v>66.55</v>
      </c>
      <c r="M84" s="277">
        <v>114.88223000000001</v>
      </c>
    </row>
    <row r="85" spans="1:13">
      <c r="A85" s="301">
        <v>76</v>
      </c>
      <c r="B85" s="277" t="s">
        <v>100</v>
      </c>
      <c r="C85" s="277">
        <v>83.15</v>
      </c>
      <c r="D85" s="279">
        <v>83.083333333333329</v>
      </c>
      <c r="E85" s="279">
        <v>82.166666666666657</v>
      </c>
      <c r="F85" s="279">
        <v>81.183333333333323</v>
      </c>
      <c r="G85" s="279">
        <v>80.266666666666652</v>
      </c>
      <c r="H85" s="279">
        <v>84.066666666666663</v>
      </c>
      <c r="I85" s="279">
        <v>84.98333333333332</v>
      </c>
      <c r="J85" s="279">
        <v>85.966666666666669</v>
      </c>
      <c r="K85" s="277">
        <v>84</v>
      </c>
      <c r="L85" s="277">
        <v>82.1</v>
      </c>
      <c r="M85" s="277">
        <v>99.365780000000001</v>
      </c>
    </row>
    <row r="86" spans="1:13">
      <c r="A86" s="301">
        <v>77</v>
      </c>
      <c r="B86" s="277" t="s">
        <v>245</v>
      </c>
      <c r="C86" s="277">
        <v>121.9</v>
      </c>
      <c r="D86" s="279">
        <v>122.28333333333335</v>
      </c>
      <c r="E86" s="279">
        <v>120.76666666666669</v>
      </c>
      <c r="F86" s="279">
        <v>119.63333333333335</v>
      </c>
      <c r="G86" s="279">
        <v>118.1166666666667</v>
      </c>
      <c r="H86" s="279">
        <v>123.41666666666669</v>
      </c>
      <c r="I86" s="279">
        <v>124.93333333333334</v>
      </c>
      <c r="J86" s="279">
        <v>126.06666666666668</v>
      </c>
      <c r="K86" s="277">
        <v>123.8</v>
      </c>
      <c r="L86" s="277">
        <v>121.15</v>
      </c>
      <c r="M86" s="277">
        <v>0.72826999999999997</v>
      </c>
    </row>
    <row r="87" spans="1:13">
      <c r="A87" s="301">
        <v>78</v>
      </c>
      <c r="B87" s="277" t="s">
        <v>101</v>
      </c>
      <c r="C87" s="277">
        <v>490.85</v>
      </c>
      <c r="D87" s="279">
        <v>496.8</v>
      </c>
      <c r="E87" s="279">
        <v>484.05</v>
      </c>
      <c r="F87" s="279">
        <v>477.25</v>
      </c>
      <c r="G87" s="279">
        <v>464.5</v>
      </c>
      <c r="H87" s="279">
        <v>503.6</v>
      </c>
      <c r="I87" s="279">
        <v>516.35</v>
      </c>
      <c r="J87" s="279">
        <v>523.15000000000009</v>
      </c>
      <c r="K87" s="277">
        <v>509.55</v>
      </c>
      <c r="L87" s="277">
        <v>490</v>
      </c>
      <c r="M87" s="277">
        <v>39.010910000000003</v>
      </c>
    </row>
    <row r="88" spans="1:13">
      <c r="A88" s="301">
        <v>79</v>
      </c>
      <c r="B88" s="277" t="s">
        <v>103</v>
      </c>
      <c r="C88" s="277">
        <v>23.8</v>
      </c>
      <c r="D88" s="279">
        <v>24.016666666666669</v>
      </c>
      <c r="E88" s="279">
        <v>23.433333333333337</v>
      </c>
      <c r="F88" s="279">
        <v>23.066666666666666</v>
      </c>
      <c r="G88" s="279">
        <v>22.483333333333334</v>
      </c>
      <c r="H88" s="279">
        <v>24.38333333333334</v>
      </c>
      <c r="I88" s="279">
        <v>24.966666666666676</v>
      </c>
      <c r="J88" s="279">
        <v>25.333333333333343</v>
      </c>
      <c r="K88" s="277">
        <v>24.6</v>
      </c>
      <c r="L88" s="277">
        <v>23.65</v>
      </c>
      <c r="M88" s="277">
        <v>150.52526</v>
      </c>
    </row>
    <row r="89" spans="1:13">
      <c r="A89" s="301">
        <v>80</v>
      </c>
      <c r="B89" s="277" t="s">
        <v>246</v>
      </c>
      <c r="C89" s="277">
        <v>534.15</v>
      </c>
      <c r="D89" s="279">
        <v>532.61666666666667</v>
      </c>
      <c r="E89" s="279">
        <v>529.68333333333339</v>
      </c>
      <c r="F89" s="279">
        <v>525.2166666666667</v>
      </c>
      <c r="G89" s="279">
        <v>522.28333333333342</v>
      </c>
      <c r="H89" s="279">
        <v>537.08333333333337</v>
      </c>
      <c r="I89" s="279">
        <v>540.01666666666654</v>
      </c>
      <c r="J89" s="279">
        <v>544.48333333333335</v>
      </c>
      <c r="K89" s="277">
        <v>535.54999999999995</v>
      </c>
      <c r="L89" s="277">
        <v>528.15</v>
      </c>
      <c r="M89" s="277">
        <v>1.38923</v>
      </c>
    </row>
    <row r="90" spans="1:13">
      <c r="A90" s="301">
        <v>81</v>
      </c>
      <c r="B90" s="277" t="s">
        <v>104</v>
      </c>
      <c r="C90" s="277">
        <v>714.7</v>
      </c>
      <c r="D90" s="279">
        <v>715.43333333333339</v>
      </c>
      <c r="E90" s="279">
        <v>703.11666666666679</v>
      </c>
      <c r="F90" s="279">
        <v>691.53333333333342</v>
      </c>
      <c r="G90" s="279">
        <v>679.21666666666681</v>
      </c>
      <c r="H90" s="279">
        <v>727.01666666666677</v>
      </c>
      <c r="I90" s="279">
        <v>739.33333333333337</v>
      </c>
      <c r="J90" s="279">
        <v>750.91666666666674</v>
      </c>
      <c r="K90" s="277">
        <v>727.75</v>
      </c>
      <c r="L90" s="277">
        <v>703.85</v>
      </c>
      <c r="M90" s="277">
        <v>12.5036</v>
      </c>
    </row>
    <row r="91" spans="1:13">
      <c r="A91" s="301">
        <v>82</v>
      </c>
      <c r="B91" s="277" t="s">
        <v>247</v>
      </c>
      <c r="C91" s="277">
        <v>387.8</v>
      </c>
      <c r="D91" s="279">
        <v>388.31666666666666</v>
      </c>
      <c r="E91" s="279">
        <v>384.68333333333334</v>
      </c>
      <c r="F91" s="279">
        <v>381.56666666666666</v>
      </c>
      <c r="G91" s="279">
        <v>377.93333333333334</v>
      </c>
      <c r="H91" s="279">
        <v>391.43333333333334</v>
      </c>
      <c r="I91" s="279">
        <v>395.06666666666666</v>
      </c>
      <c r="J91" s="279">
        <v>398.18333333333334</v>
      </c>
      <c r="K91" s="277">
        <v>391.95</v>
      </c>
      <c r="L91" s="277">
        <v>385.2</v>
      </c>
      <c r="M91" s="277">
        <v>0.46594000000000002</v>
      </c>
    </row>
    <row r="92" spans="1:13">
      <c r="A92" s="301">
        <v>83</v>
      </c>
      <c r="B92" s="277" t="s">
        <v>248</v>
      </c>
      <c r="C92" s="277">
        <v>885.3</v>
      </c>
      <c r="D92" s="279">
        <v>890.76666666666677</v>
      </c>
      <c r="E92" s="279">
        <v>875.53333333333353</v>
      </c>
      <c r="F92" s="279">
        <v>865.76666666666677</v>
      </c>
      <c r="G92" s="279">
        <v>850.53333333333353</v>
      </c>
      <c r="H92" s="279">
        <v>900.53333333333353</v>
      </c>
      <c r="I92" s="279">
        <v>915.76666666666688</v>
      </c>
      <c r="J92" s="279">
        <v>925.53333333333353</v>
      </c>
      <c r="K92" s="277">
        <v>906</v>
      </c>
      <c r="L92" s="277">
        <v>881</v>
      </c>
      <c r="M92" s="277">
        <v>5.1459799999999998</v>
      </c>
    </row>
    <row r="93" spans="1:13">
      <c r="A93" s="301">
        <v>84</v>
      </c>
      <c r="B93" s="277" t="s">
        <v>105</v>
      </c>
      <c r="C93" s="277">
        <v>749.45</v>
      </c>
      <c r="D93" s="279">
        <v>749.80000000000007</v>
      </c>
      <c r="E93" s="279">
        <v>736.60000000000014</v>
      </c>
      <c r="F93" s="279">
        <v>723.75000000000011</v>
      </c>
      <c r="G93" s="279">
        <v>710.55000000000018</v>
      </c>
      <c r="H93" s="279">
        <v>762.65000000000009</v>
      </c>
      <c r="I93" s="279">
        <v>775.85000000000014</v>
      </c>
      <c r="J93" s="279">
        <v>788.7</v>
      </c>
      <c r="K93" s="277">
        <v>763</v>
      </c>
      <c r="L93" s="277">
        <v>736.95</v>
      </c>
      <c r="M93" s="277">
        <v>27.40418</v>
      </c>
    </row>
    <row r="94" spans="1:13">
      <c r="A94" s="301">
        <v>85</v>
      </c>
      <c r="B94" s="277" t="s">
        <v>250</v>
      </c>
      <c r="C94" s="277">
        <v>183.75</v>
      </c>
      <c r="D94" s="279">
        <v>185.43333333333331</v>
      </c>
      <c r="E94" s="279">
        <v>179.41666666666663</v>
      </c>
      <c r="F94" s="279">
        <v>175.08333333333331</v>
      </c>
      <c r="G94" s="279">
        <v>169.06666666666663</v>
      </c>
      <c r="H94" s="279">
        <v>189.76666666666662</v>
      </c>
      <c r="I94" s="279">
        <v>195.78333333333333</v>
      </c>
      <c r="J94" s="279">
        <v>200.11666666666662</v>
      </c>
      <c r="K94" s="277">
        <v>191.45</v>
      </c>
      <c r="L94" s="277">
        <v>181.1</v>
      </c>
      <c r="M94" s="277">
        <v>6.6401399999999997</v>
      </c>
    </row>
    <row r="95" spans="1:13">
      <c r="A95" s="301">
        <v>86</v>
      </c>
      <c r="B95" s="277" t="s">
        <v>386</v>
      </c>
      <c r="C95" s="277">
        <v>284.2</v>
      </c>
      <c r="D95" s="279">
        <v>286.3</v>
      </c>
      <c r="E95" s="279">
        <v>278.90000000000003</v>
      </c>
      <c r="F95" s="279">
        <v>273.60000000000002</v>
      </c>
      <c r="G95" s="279">
        <v>266.20000000000005</v>
      </c>
      <c r="H95" s="279">
        <v>291.60000000000002</v>
      </c>
      <c r="I95" s="279">
        <v>299</v>
      </c>
      <c r="J95" s="279">
        <v>304.3</v>
      </c>
      <c r="K95" s="277">
        <v>293.7</v>
      </c>
      <c r="L95" s="277">
        <v>281</v>
      </c>
      <c r="M95" s="277">
        <v>13.865180000000001</v>
      </c>
    </row>
    <row r="96" spans="1:13">
      <c r="A96" s="301">
        <v>87</v>
      </c>
      <c r="B96" s="277" t="s">
        <v>106</v>
      </c>
      <c r="C96" s="277">
        <v>702.05</v>
      </c>
      <c r="D96" s="279">
        <v>703.88333333333321</v>
      </c>
      <c r="E96" s="279">
        <v>697.36666666666645</v>
      </c>
      <c r="F96" s="279">
        <v>692.68333333333328</v>
      </c>
      <c r="G96" s="279">
        <v>686.16666666666652</v>
      </c>
      <c r="H96" s="279">
        <v>708.56666666666638</v>
      </c>
      <c r="I96" s="279">
        <v>715.08333333333326</v>
      </c>
      <c r="J96" s="279">
        <v>719.76666666666631</v>
      </c>
      <c r="K96" s="277">
        <v>710.4</v>
      </c>
      <c r="L96" s="277">
        <v>699.2</v>
      </c>
      <c r="M96" s="277">
        <v>13.284520000000001</v>
      </c>
    </row>
    <row r="97" spans="1:13">
      <c r="A97" s="301">
        <v>88</v>
      </c>
      <c r="B97" s="277" t="s">
        <v>108</v>
      </c>
      <c r="C97" s="277">
        <v>900.4</v>
      </c>
      <c r="D97" s="279">
        <v>890.1</v>
      </c>
      <c r="E97" s="279">
        <v>873.6</v>
      </c>
      <c r="F97" s="279">
        <v>846.8</v>
      </c>
      <c r="G97" s="279">
        <v>830.3</v>
      </c>
      <c r="H97" s="279">
        <v>916.90000000000009</v>
      </c>
      <c r="I97" s="279">
        <v>933.40000000000009</v>
      </c>
      <c r="J97" s="279">
        <v>960.20000000000016</v>
      </c>
      <c r="K97" s="277">
        <v>906.6</v>
      </c>
      <c r="L97" s="277">
        <v>863.3</v>
      </c>
      <c r="M97" s="277">
        <v>189.48688000000001</v>
      </c>
    </row>
    <row r="98" spans="1:13">
      <c r="A98" s="301">
        <v>89</v>
      </c>
      <c r="B98" s="277" t="s">
        <v>109</v>
      </c>
      <c r="C98" s="277">
        <v>1943.4</v>
      </c>
      <c r="D98" s="279">
        <v>1953.5333333333335</v>
      </c>
      <c r="E98" s="279">
        <v>1920.416666666667</v>
      </c>
      <c r="F98" s="279">
        <v>1897.4333333333334</v>
      </c>
      <c r="G98" s="279">
        <v>1864.3166666666668</v>
      </c>
      <c r="H98" s="279">
        <v>1976.5166666666671</v>
      </c>
      <c r="I98" s="279">
        <v>2009.6333333333334</v>
      </c>
      <c r="J98" s="279">
        <v>2032.6166666666672</v>
      </c>
      <c r="K98" s="277">
        <v>1986.65</v>
      </c>
      <c r="L98" s="277">
        <v>1930.55</v>
      </c>
      <c r="M98" s="277">
        <v>33.510269999999998</v>
      </c>
    </row>
    <row r="99" spans="1:13">
      <c r="A99" s="301">
        <v>90</v>
      </c>
      <c r="B99" s="277" t="s">
        <v>252</v>
      </c>
      <c r="C99" s="277">
        <v>2284.9</v>
      </c>
      <c r="D99" s="279">
        <v>2278.8666666666668</v>
      </c>
      <c r="E99" s="279">
        <v>2264.0333333333338</v>
      </c>
      <c r="F99" s="279">
        <v>2243.166666666667</v>
      </c>
      <c r="G99" s="279">
        <v>2228.3333333333339</v>
      </c>
      <c r="H99" s="279">
        <v>2299.7333333333336</v>
      </c>
      <c r="I99" s="279">
        <v>2314.5666666666666</v>
      </c>
      <c r="J99" s="279">
        <v>2335.4333333333334</v>
      </c>
      <c r="K99" s="277">
        <v>2293.6999999999998</v>
      </c>
      <c r="L99" s="277">
        <v>2258</v>
      </c>
      <c r="M99" s="277">
        <v>1.6652899999999999</v>
      </c>
    </row>
    <row r="100" spans="1:13">
      <c r="A100" s="301">
        <v>91</v>
      </c>
      <c r="B100" s="277" t="s">
        <v>110</v>
      </c>
      <c r="C100" s="277">
        <v>1198.45</v>
      </c>
      <c r="D100" s="279">
        <v>1205.3</v>
      </c>
      <c r="E100" s="279">
        <v>1188.1499999999999</v>
      </c>
      <c r="F100" s="279">
        <v>1177.8499999999999</v>
      </c>
      <c r="G100" s="279">
        <v>1160.6999999999998</v>
      </c>
      <c r="H100" s="279">
        <v>1215.5999999999999</v>
      </c>
      <c r="I100" s="279">
        <v>1232.75</v>
      </c>
      <c r="J100" s="279">
        <v>1243.05</v>
      </c>
      <c r="K100" s="277">
        <v>1222.45</v>
      </c>
      <c r="L100" s="277">
        <v>1195</v>
      </c>
      <c r="M100" s="277">
        <v>91.770150000000001</v>
      </c>
    </row>
    <row r="101" spans="1:13">
      <c r="A101" s="301">
        <v>92</v>
      </c>
      <c r="B101" s="277" t="s">
        <v>253</v>
      </c>
      <c r="C101" s="277">
        <v>566.70000000000005</v>
      </c>
      <c r="D101" s="279">
        <v>566.11666666666667</v>
      </c>
      <c r="E101" s="279">
        <v>560.2833333333333</v>
      </c>
      <c r="F101" s="279">
        <v>553.86666666666667</v>
      </c>
      <c r="G101" s="279">
        <v>548.0333333333333</v>
      </c>
      <c r="H101" s="279">
        <v>572.5333333333333</v>
      </c>
      <c r="I101" s="279">
        <v>578.36666666666656</v>
      </c>
      <c r="J101" s="279">
        <v>584.7833333333333</v>
      </c>
      <c r="K101" s="277">
        <v>571.95000000000005</v>
      </c>
      <c r="L101" s="277">
        <v>559.70000000000005</v>
      </c>
      <c r="M101" s="277">
        <v>21.228390000000001</v>
      </c>
    </row>
    <row r="102" spans="1:13">
      <c r="A102" s="301">
        <v>93</v>
      </c>
      <c r="B102" s="277" t="s">
        <v>111</v>
      </c>
      <c r="C102" s="277">
        <v>3288.05</v>
      </c>
      <c r="D102" s="279">
        <v>3282.4166666666665</v>
      </c>
      <c r="E102" s="279">
        <v>3261.833333333333</v>
      </c>
      <c r="F102" s="279">
        <v>3235.6166666666663</v>
      </c>
      <c r="G102" s="279">
        <v>3215.0333333333328</v>
      </c>
      <c r="H102" s="279">
        <v>3308.6333333333332</v>
      </c>
      <c r="I102" s="279">
        <v>3329.2166666666662</v>
      </c>
      <c r="J102" s="279">
        <v>3355.4333333333334</v>
      </c>
      <c r="K102" s="277">
        <v>3303</v>
      </c>
      <c r="L102" s="277">
        <v>3256.2</v>
      </c>
      <c r="M102" s="277">
        <v>8.4739199999999997</v>
      </c>
    </row>
    <row r="103" spans="1:13">
      <c r="A103" s="301">
        <v>94</v>
      </c>
      <c r="B103" s="277" t="s">
        <v>112</v>
      </c>
      <c r="C103" s="277">
        <v>467.5</v>
      </c>
      <c r="D103" s="279">
        <v>467.38333333333338</v>
      </c>
      <c r="E103" s="279">
        <v>466.81666666666678</v>
      </c>
      <c r="F103" s="279">
        <v>466.13333333333338</v>
      </c>
      <c r="G103" s="279">
        <v>465.56666666666678</v>
      </c>
      <c r="H103" s="279">
        <v>468.06666666666678</v>
      </c>
      <c r="I103" s="279">
        <v>468.63333333333338</v>
      </c>
      <c r="J103" s="279">
        <v>469.31666666666678</v>
      </c>
      <c r="K103" s="277">
        <v>467.95</v>
      </c>
      <c r="L103" s="277">
        <v>466.7</v>
      </c>
      <c r="M103" s="277">
        <v>1.48231</v>
      </c>
    </row>
    <row r="104" spans="1:13">
      <c r="A104" s="301">
        <v>95</v>
      </c>
      <c r="B104" s="277" t="s">
        <v>114</v>
      </c>
      <c r="C104" s="277">
        <v>173.25</v>
      </c>
      <c r="D104" s="279">
        <v>172.63333333333333</v>
      </c>
      <c r="E104" s="279">
        <v>170.36666666666665</v>
      </c>
      <c r="F104" s="279">
        <v>167.48333333333332</v>
      </c>
      <c r="G104" s="279">
        <v>165.21666666666664</v>
      </c>
      <c r="H104" s="279">
        <v>175.51666666666665</v>
      </c>
      <c r="I104" s="279">
        <v>177.7833333333333</v>
      </c>
      <c r="J104" s="279">
        <v>180.66666666666666</v>
      </c>
      <c r="K104" s="277">
        <v>174.9</v>
      </c>
      <c r="L104" s="277">
        <v>169.75</v>
      </c>
      <c r="M104" s="277">
        <v>97.123630000000006</v>
      </c>
    </row>
    <row r="105" spans="1:13">
      <c r="A105" s="301">
        <v>96</v>
      </c>
      <c r="B105" s="277" t="s">
        <v>115</v>
      </c>
      <c r="C105" s="277">
        <v>170.4</v>
      </c>
      <c r="D105" s="279">
        <v>171.04999999999998</v>
      </c>
      <c r="E105" s="279">
        <v>169.09999999999997</v>
      </c>
      <c r="F105" s="279">
        <v>167.79999999999998</v>
      </c>
      <c r="G105" s="279">
        <v>165.84999999999997</v>
      </c>
      <c r="H105" s="279">
        <v>172.34999999999997</v>
      </c>
      <c r="I105" s="279">
        <v>174.29999999999995</v>
      </c>
      <c r="J105" s="279">
        <v>175.59999999999997</v>
      </c>
      <c r="K105" s="277">
        <v>173</v>
      </c>
      <c r="L105" s="277">
        <v>169.75</v>
      </c>
      <c r="M105" s="277">
        <v>61.27854</v>
      </c>
    </row>
    <row r="106" spans="1:13">
      <c r="A106" s="301">
        <v>97</v>
      </c>
      <c r="B106" s="277" t="s">
        <v>116</v>
      </c>
      <c r="C106" s="277">
        <v>2138.1999999999998</v>
      </c>
      <c r="D106" s="279">
        <v>2139.8166666666666</v>
      </c>
      <c r="E106" s="279">
        <v>2126.3833333333332</v>
      </c>
      <c r="F106" s="279">
        <v>2114.5666666666666</v>
      </c>
      <c r="G106" s="279">
        <v>2101.1333333333332</v>
      </c>
      <c r="H106" s="279">
        <v>2151.6333333333332</v>
      </c>
      <c r="I106" s="279">
        <v>2165.0666666666666</v>
      </c>
      <c r="J106" s="279">
        <v>2176.8833333333332</v>
      </c>
      <c r="K106" s="277">
        <v>2153.25</v>
      </c>
      <c r="L106" s="277">
        <v>2128</v>
      </c>
      <c r="M106" s="277">
        <v>16.79176</v>
      </c>
    </row>
    <row r="107" spans="1:13">
      <c r="A107" s="301">
        <v>98</v>
      </c>
      <c r="B107" s="277" t="s">
        <v>254</v>
      </c>
      <c r="C107" s="277">
        <v>206.1</v>
      </c>
      <c r="D107" s="279">
        <v>204.65</v>
      </c>
      <c r="E107" s="279">
        <v>199.55</v>
      </c>
      <c r="F107" s="279">
        <v>193</v>
      </c>
      <c r="G107" s="279">
        <v>187.9</v>
      </c>
      <c r="H107" s="279">
        <v>211.20000000000002</v>
      </c>
      <c r="I107" s="279">
        <v>216.29999999999998</v>
      </c>
      <c r="J107" s="279">
        <v>222.85000000000002</v>
      </c>
      <c r="K107" s="277">
        <v>209.75</v>
      </c>
      <c r="L107" s="277">
        <v>198.1</v>
      </c>
      <c r="M107" s="277">
        <v>14.70485</v>
      </c>
    </row>
    <row r="108" spans="1:13">
      <c r="A108" s="301">
        <v>99</v>
      </c>
      <c r="B108" s="277" t="s">
        <v>255</v>
      </c>
      <c r="C108" s="277">
        <v>32.450000000000003</v>
      </c>
      <c r="D108" s="279">
        <v>32.6</v>
      </c>
      <c r="E108" s="279">
        <v>32.200000000000003</v>
      </c>
      <c r="F108" s="279">
        <v>31.950000000000003</v>
      </c>
      <c r="G108" s="279">
        <v>31.550000000000004</v>
      </c>
      <c r="H108" s="279">
        <v>32.85</v>
      </c>
      <c r="I108" s="279">
        <v>33.249999999999993</v>
      </c>
      <c r="J108" s="279">
        <v>33.5</v>
      </c>
      <c r="K108" s="277">
        <v>33</v>
      </c>
      <c r="L108" s="277">
        <v>32.35</v>
      </c>
      <c r="M108" s="277">
        <v>3.9058199999999998</v>
      </c>
    </row>
    <row r="109" spans="1:13">
      <c r="A109" s="301">
        <v>100</v>
      </c>
      <c r="B109" s="277" t="s">
        <v>117</v>
      </c>
      <c r="C109" s="277">
        <v>146.80000000000001</v>
      </c>
      <c r="D109" s="279">
        <v>148.53333333333333</v>
      </c>
      <c r="E109" s="279">
        <v>144.06666666666666</v>
      </c>
      <c r="F109" s="279">
        <v>141.33333333333334</v>
      </c>
      <c r="G109" s="279">
        <v>136.86666666666667</v>
      </c>
      <c r="H109" s="279">
        <v>151.26666666666665</v>
      </c>
      <c r="I109" s="279">
        <v>155.73333333333329</v>
      </c>
      <c r="J109" s="279">
        <v>158.46666666666664</v>
      </c>
      <c r="K109" s="277">
        <v>153</v>
      </c>
      <c r="L109" s="277">
        <v>145.80000000000001</v>
      </c>
      <c r="M109" s="277">
        <v>166.85664</v>
      </c>
    </row>
    <row r="110" spans="1:13">
      <c r="A110" s="301">
        <v>101</v>
      </c>
      <c r="B110" s="277" t="s">
        <v>258</v>
      </c>
      <c r="C110" s="277">
        <v>238.2</v>
      </c>
      <c r="D110" s="279">
        <v>238.33333333333334</v>
      </c>
      <c r="E110" s="279">
        <v>231.86666666666667</v>
      </c>
      <c r="F110" s="279">
        <v>225.53333333333333</v>
      </c>
      <c r="G110" s="279">
        <v>219.06666666666666</v>
      </c>
      <c r="H110" s="279">
        <v>244.66666666666669</v>
      </c>
      <c r="I110" s="279">
        <v>251.13333333333333</v>
      </c>
      <c r="J110" s="279">
        <v>257.4666666666667</v>
      </c>
      <c r="K110" s="277">
        <v>244.8</v>
      </c>
      <c r="L110" s="277">
        <v>232</v>
      </c>
      <c r="M110" s="277">
        <v>7.1661700000000002</v>
      </c>
    </row>
    <row r="111" spans="1:13">
      <c r="A111" s="301">
        <v>102</v>
      </c>
      <c r="B111" s="277" t="s">
        <v>118</v>
      </c>
      <c r="C111" s="277">
        <v>396.25</v>
      </c>
      <c r="D111" s="279">
        <v>396.91666666666669</v>
      </c>
      <c r="E111" s="279">
        <v>392.83333333333337</v>
      </c>
      <c r="F111" s="279">
        <v>389.41666666666669</v>
      </c>
      <c r="G111" s="279">
        <v>385.33333333333337</v>
      </c>
      <c r="H111" s="279">
        <v>400.33333333333337</v>
      </c>
      <c r="I111" s="279">
        <v>404.41666666666674</v>
      </c>
      <c r="J111" s="279">
        <v>407.83333333333337</v>
      </c>
      <c r="K111" s="277">
        <v>401</v>
      </c>
      <c r="L111" s="277">
        <v>393.5</v>
      </c>
      <c r="M111" s="277">
        <v>199.22839999999999</v>
      </c>
    </row>
    <row r="112" spans="1:13">
      <c r="A112" s="301">
        <v>103</v>
      </c>
      <c r="B112" s="277" t="s">
        <v>256</v>
      </c>
      <c r="C112" s="277">
        <v>1202.4000000000001</v>
      </c>
      <c r="D112" s="279">
        <v>1214.45</v>
      </c>
      <c r="E112" s="279">
        <v>1187.95</v>
      </c>
      <c r="F112" s="279">
        <v>1173.5</v>
      </c>
      <c r="G112" s="279">
        <v>1147</v>
      </c>
      <c r="H112" s="279">
        <v>1228.9000000000001</v>
      </c>
      <c r="I112" s="279">
        <v>1255.4000000000001</v>
      </c>
      <c r="J112" s="279">
        <v>1269.8500000000001</v>
      </c>
      <c r="K112" s="277">
        <v>1240.95</v>
      </c>
      <c r="L112" s="277">
        <v>1200</v>
      </c>
      <c r="M112" s="277">
        <v>4.3924500000000002</v>
      </c>
    </row>
    <row r="113" spans="1:13">
      <c r="A113" s="301">
        <v>104</v>
      </c>
      <c r="B113" s="277" t="s">
        <v>119</v>
      </c>
      <c r="C113" s="277">
        <v>415.55</v>
      </c>
      <c r="D113" s="279">
        <v>415.41666666666669</v>
      </c>
      <c r="E113" s="279">
        <v>408.63333333333338</v>
      </c>
      <c r="F113" s="279">
        <v>401.7166666666667</v>
      </c>
      <c r="G113" s="279">
        <v>394.93333333333339</v>
      </c>
      <c r="H113" s="279">
        <v>422.33333333333337</v>
      </c>
      <c r="I113" s="279">
        <v>429.11666666666667</v>
      </c>
      <c r="J113" s="279">
        <v>436.03333333333336</v>
      </c>
      <c r="K113" s="277">
        <v>422.2</v>
      </c>
      <c r="L113" s="277">
        <v>408.5</v>
      </c>
      <c r="M113" s="277">
        <v>28.204070000000002</v>
      </c>
    </row>
    <row r="114" spans="1:13">
      <c r="A114" s="301">
        <v>105</v>
      </c>
      <c r="B114" s="277" t="s">
        <v>257</v>
      </c>
      <c r="C114" s="277">
        <v>34.1</v>
      </c>
      <c r="D114" s="279">
        <v>34.266666666666673</v>
      </c>
      <c r="E114" s="279">
        <v>33.833333333333343</v>
      </c>
      <c r="F114" s="279">
        <v>33.56666666666667</v>
      </c>
      <c r="G114" s="279">
        <v>33.13333333333334</v>
      </c>
      <c r="H114" s="279">
        <v>34.533333333333346</v>
      </c>
      <c r="I114" s="279">
        <v>34.966666666666669</v>
      </c>
      <c r="J114" s="279">
        <v>35.233333333333348</v>
      </c>
      <c r="K114" s="277">
        <v>34.700000000000003</v>
      </c>
      <c r="L114" s="277">
        <v>34</v>
      </c>
      <c r="M114" s="277">
        <v>6.0169699999999997</v>
      </c>
    </row>
    <row r="115" spans="1:13">
      <c r="A115" s="301">
        <v>106</v>
      </c>
      <c r="B115" s="277" t="s">
        <v>120</v>
      </c>
      <c r="C115" s="277">
        <v>8.5500000000000007</v>
      </c>
      <c r="D115" s="279">
        <v>8.5666666666666664</v>
      </c>
      <c r="E115" s="279">
        <v>8.4333333333333336</v>
      </c>
      <c r="F115" s="279">
        <v>8.3166666666666664</v>
      </c>
      <c r="G115" s="279">
        <v>8.1833333333333336</v>
      </c>
      <c r="H115" s="279">
        <v>8.6833333333333336</v>
      </c>
      <c r="I115" s="279">
        <v>8.8166666666666664</v>
      </c>
      <c r="J115" s="279">
        <v>8.9333333333333336</v>
      </c>
      <c r="K115" s="277">
        <v>8.6999999999999993</v>
      </c>
      <c r="L115" s="277">
        <v>8.4499999999999993</v>
      </c>
      <c r="M115" s="277">
        <v>1030.2619999999999</v>
      </c>
    </row>
    <row r="116" spans="1:13">
      <c r="A116" s="301">
        <v>107</v>
      </c>
      <c r="B116" s="277" t="s">
        <v>121</v>
      </c>
      <c r="C116" s="277">
        <v>31.4</v>
      </c>
      <c r="D116" s="279">
        <v>31.166666666666668</v>
      </c>
      <c r="E116" s="279">
        <v>30.833333333333336</v>
      </c>
      <c r="F116" s="279">
        <v>30.266666666666669</v>
      </c>
      <c r="G116" s="279">
        <v>29.933333333333337</v>
      </c>
      <c r="H116" s="279">
        <v>31.733333333333334</v>
      </c>
      <c r="I116" s="279">
        <v>32.06666666666667</v>
      </c>
      <c r="J116" s="279">
        <v>32.633333333333333</v>
      </c>
      <c r="K116" s="277">
        <v>31.5</v>
      </c>
      <c r="L116" s="277">
        <v>30.6</v>
      </c>
      <c r="M116" s="277">
        <v>171.05610999999999</v>
      </c>
    </row>
    <row r="117" spans="1:13">
      <c r="A117" s="301">
        <v>108</v>
      </c>
      <c r="B117" s="277" t="s">
        <v>122</v>
      </c>
      <c r="C117" s="277">
        <v>365.45</v>
      </c>
      <c r="D117" s="279">
        <v>367.7</v>
      </c>
      <c r="E117" s="279">
        <v>361.84999999999997</v>
      </c>
      <c r="F117" s="279">
        <v>358.25</v>
      </c>
      <c r="G117" s="279">
        <v>352.4</v>
      </c>
      <c r="H117" s="279">
        <v>371.29999999999995</v>
      </c>
      <c r="I117" s="279">
        <v>377.15</v>
      </c>
      <c r="J117" s="279">
        <v>380.74999999999994</v>
      </c>
      <c r="K117" s="277">
        <v>373.55</v>
      </c>
      <c r="L117" s="277">
        <v>364.1</v>
      </c>
      <c r="M117" s="277">
        <v>29.752269999999999</v>
      </c>
    </row>
    <row r="118" spans="1:13">
      <c r="A118" s="301">
        <v>109</v>
      </c>
      <c r="B118" s="277" t="s">
        <v>260</v>
      </c>
      <c r="C118" s="277">
        <v>94.4</v>
      </c>
      <c r="D118" s="279">
        <v>94.716666666666654</v>
      </c>
      <c r="E118" s="279">
        <v>93.683333333333309</v>
      </c>
      <c r="F118" s="279">
        <v>92.966666666666654</v>
      </c>
      <c r="G118" s="279">
        <v>91.933333333333309</v>
      </c>
      <c r="H118" s="279">
        <v>95.433333333333309</v>
      </c>
      <c r="I118" s="279">
        <v>96.46666666666664</v>
      </c>
      <c r="J118" s="279">
        <v>97.183333333333309</v>
      </c>
      <c r="K118" s="277">
        <v>95.75</v>
      </c>
      <c r="L118" s="277">
        <v>94</v>
      </c>
      <c r="M118" s="277">
        <v>8.0725800000000003</v>
      </c>
    </row>
    <row r="119" spans="1:13">
      <c r="A119" s="301">
        <v>110</v>
      </c>
      <c r="B119" s="277" t="s">
        <v>123</v>
      </c>
      <c r="C119" s="277">
        <v>1365.35</v>
      </c>
      <c r="D119" s="279">
        <v>1372.5833333333333</v>
      </c>
      <c r="E119" s="279">
        <v>1349.1666666666665</v>
      </c>
      <c r="F119" s="279">
        <v>1332.9833333333333</v>
      </c>
      <c r="G119" s="279">
        <v>1309.5666666666666</v>
      </c>
      <c r="H119" s="279">
        <v>1388.7666666666664</v>
      </c>
      <c r="I119" s="279">
        <v>1412.1833333333329</v>
      </c>
      <c r="J119" s="279">
        <v>1428.3666666666663</v>
      </c>
      <c r="K119" s="277">
        <v>1396</v>
      </c>
      <c r="L119" s="277">
        <v>1356.4</v>
      </c>
      <c r="M119" s="277">
        <v>16.104130000000001</v>
      </c>
    </row>
    <row r="120" spans="1:13">
      <c r="A120" s="301">
        <v>111</v>
      </c>
      <c r="B120" s="277" t="s">
        <v>124</v>
      </c>
      <c r="C120" s="277">
        <v>608.20000000000005</v>
      </c>
      <c r="D120" s="279">
        <v>610.4666666666667</v>
      </c>
      <c r="E120" s="279">
        <v>600.18333333333339</v>
      </c>
      <c r="F120" s="279">
        <v>592.16666666666674</v>
      </c>
      <c r="G120" s="279">
        <v>581.88333333333344</v>
      </c>
      <c r="H120" s="279">
        <v>618.48333333333335</v>
      </c>
      <c r="I120" s="279">
        <v>628.76666666666665</v>
      </c>
      <c r="J120" s="279">
        <v>636.7833333333333</v>
      </c>
      <c r="K120" s="277">
        <v>620.75</v>
      </c>
      <c r="L120" s="277">
        <v>602.45000000000005</v>
      </c>
      <c r="M120" s="277">
        <v>115.79418</v>
      </c>
    </row>
    <row r="121" spans="1:13">
      <c r="A121" s="301">
        <v>112</v>
      </c>
      <c r="B121" s="277" t="s">
        <v>125</v>
      </c>
      <c r="C121" s="277">
        <v>181.85</v>
      </c>
      <c r="D121" s="279">
        <v>183.26666666666665</v>
      </c>
      <c r="E121" s="279">
        <v>178.58333333333331</v>
      </c>
      <c r="F121" s="279">
        <v>175.31666666666666</v>
      </c>
      <c r="G121" s="279">
        <v>170.63333333333333</v>
      </c>
      <c r="H121" s="279">
        <v>186.5333333333333</v>
      </c>
      <c r="I121" s="279">
        <v>191.21666666666664</v>
      </c>
      <c r="J121" s="279">
        <v>194.48333333333329</v>
      </c>
      <c r="K121" s="277">
        <v>187.95</v>
      </c>
      <c r="L121" s="277">
        <v>180</v>
      </c>
      <c r="M121" s="277">
        <v>75.474419999999995</v>
      </c>
    </row>
    <row r="122" spans="1:13">
      <c r="A122" s="301">
        <v>113</v>
      </c>
      <c r="B122" s="277" t="s">
        <v>126</v>
      </c>
      <c r="C122" s="277">
        <v>1157.8</v>
      </c>
      <c r="D122" s="279">
        <v>1153.1333333333332</v>
      </c>
      <c r="E122" s="279">
        <v>1140.2166666666665</v>
      </c>
      <c r="F122" s="279">
        <v>1122.6333333333332</v>
      </c>
      <c r="G122" s="279">
        <v>1109.7166666666665</v>
      </c>
      <c r="H122" s="279">
        <v>1170.7166666666665</v>
      </c>
      <c r="I122" s="279">
        <v>1183.6333333333334</v>
      </c>
      <c r="J122" s="279">
        <v>1201.2166666666665</v>
      </c>
      <c r="K122" s="277">
        <v>1166.05</v>
      </c>
      <c r="L122" s="277">
        <v>1135.55</v>
      </c>
      <c r="M122" s="277">
        <v>175.24136999999999</v>
      </c>
    </row>
    <row r="123" spans="1:13">
      <c r="A123" s="301">
        <v>114</v>
      </c>
      <c r="B123" s="277" t="s">
        <v>127</v>
      </c>
      <c r="C123" s="277">
        <v>76.099999999999994</v>
      </c>
      <c r="D123" s="279">
        <v>75.666666666666671</v>
      </c>
      <c r="E123" s="279">
        <v>74.983333333333348</v>
      </c>
      <c r="F123" s="279">
        <v>73.866666666666674</v>
      </c>
      <c r="G123" s="279">
        <v>73.183333333333351</v>
      </c>
      <c r="H123" s="279">
        <v>76.783333333333346</v>
      </c>
      <c r="I123" s="279">
        <v>77.466666666666654</v>
      </c>
      <c r="J123" s="279">
        <v>78.583333333333343</v>
      </c>
      <c r="K123" s="277">
        <v>76.349999999999994</v>
      </c>
      <c r="L123" s="277">
        <v>74.55</v>
      </c>
      <c r="M123" s="277">
        <v>129.07921999999999</v>
      </c>
    </row>
    <row r="124" spans="1:13">
      <c r="A124" s="301">
        <v>115</v>
      </c>
      <c r="B124" s="277" t="s">
        <v>262</v>
      </c>
      <c r="C124" s="277">
        <v>2124.6</v>
      </c>
      <c r="D124" s="279">
        <v>2121.8666666666668</v>
      </c>
      <c r="E124" s="279">
        <v>2104.7333333333336</v>
      </c>
      <c r="F124" s="279">
        <v>2084.8666666666668</v>
      </c>
      <c r="G124" s="279">
        <v>2067.7333333333336</v>
      </c>
      <c r="H124" s="279">
        <v>2141.7333333333336</v>
      </c>
      <c r="I124" s="279">
        <v>2158.8666666666668</v>
      </c>
      <c r="J124" s="279">
        <v>2178.7333333333336</v>
      </c>
      <c r="K124" s="277">
        <v>2139</v>
      </c>
      <c r="L124" s="277">
        <v>2102</v>
      </c>
      <c r="M124" s="277">
        <v>1.0904</v>
      </c>
    </row>
    <row r="125" spans="1:13">
      <c r="A125" s="301">
        <v>116</v>
      </c>
      <c r="B125" s="277" t="s">
        <v>2931</v>
      </c>
      <c r="C125" s="277">
        <v>1336.5</v>
      </c>
      <c r="D125" s="279">
        <v>1339.2833333333333</v>
      </c>
      <c r="E125" s="279">
        <v>1330.5666666666666</v>
      </c>
      <c r="F125" s="279">
        <v>1324.6333333333332</v>
      </c>
      <c r="G125" s="279">
        <v>1315.9166666666665</v>
      </c>
      <c r="H125" s="279">
        <v>1345.2166666666667</v>
      </c>
      <c r="I125" s="279">
        <v>1353.9333333333334</v>
      </c>
      <c r="J125" s="279">
        <v>1359.8666666666668</v>
      </c>
      <c r="K125" s="277">
        <v>1348</v>
      </c>
      <c r="L125" s="277">
        <v>1333.35</v>
      </c>
      <c r="M125" s="277">
        <v>1.6387100000000001</v>
      </c>
    </row>
    <row r="126" spans="1:13">
      <c r="A126" s="301">
        <v>117</v>
      </c>
      <c r="B126" s="277" t="s">
        <v>128</v>
      </c>
      <c r="C126" s="277">
        <v>170.15</v>
      </c>
      <c r="D126" s="279">
        <v>171.5</v>
      </c>
      <c r="E126" s="279">
        <v>168.15</v>
      </c>
      <c r="F126" s="279">
        <v>166.15</v>
      </c>
      <c r="G126" s="279">
        <v>162.80000000000001</v>
      </c>
      <c r="H126" s="279">
        <v>173.5</v>
      </c>
      <c r="I126" s="279">
        <v>176.85000000000002</v>
      </c>
      <c r="J126" s="279">
        <v>178.85</v>
      </c>
      <c r="K126" s="277">
        <v>174.85</v>
      </c>
      <c r="L126" s="277">
        <v>169.5</v>
      </c>
      <c r="M126" s="277">
        <v>356.85352999999998</v>
      </c>
    </row>
    <row r="127" spans="1:13">
      <c r="A127" s="301">
        <v>118</v>
      </c>
      <c r="B127" s="277" t="s">
        <v>129</v>
      </c>
      <c r="C127" s="277">
        <v>191.8</v>
      </c>
      <c r="D127" s="279">
        <v>192.33333333333334</v>
      </c>
      <c r="E127" s="279">
        <v>190.26666666666668</v>
      </c>
      <c r="F127" s="279">
        <v>188.73333333333335</v>
      </c>
      <c r="G127" s="279">
        <v>186.66666666666669</v>
      </c>
      <c r="H127" s="279">
        <v>193.86666666666667</v>
      </c>
      <c r="I127" s="279">
        <v>195.93333333333334</v>
      </c>
      <c r="J127" s="279">
        <v>197.46666666666667</v>
      </c>
      <c r="K127" s="277">
        <v>194.4</v>
      </c>
      <c r="L127" s="277">
        <v>190.8</v>
      </c>
      <c r="M127" s="277">
        <v>29.208130000000001</v>
      </c>
    </row>
    <row r="128" spans="1:13">
      <c r="A128" s="301">
        <v>119</v>
      </c>
      <c r="B128" s="277" t="s">
        <v>263</v>
      </c>
      <c r="C128" s="277">
        <v>58.65</v>
      </c>
      <c r="D128" s="279">
        <v>58.333333333333336</v>
      </c>
      <c r="E128" s="279">
        <v>57.516666666666673</v>
      </c>
      <c r="F128" s="279">
        <v>56.38333333333334</v>
      </c>
      <c r="G128" s="279">
        <v>55.566666666666677</v>
      </c>
      <c r="H128" s="279">
        <v>59.466666666666669</v>
      </c>
      <c r="I128" s="279">
        <v>60.283333333333331</v>
      </c>
      <c r="J128" s="279">
        <v>61.416666666666664</v>
      </c>
      <c r="K128" s="277">
        <v>59.15</v>
      </c>
      <c r="L128" s="277">
        <v>57.2</v>
      </c>
      <c r="M128" s="277">
        <v>9.50244</v>
      </c>
    </row>
    <row r="129" spans="1:13">
      <c r="A129" s="301">
        <v>120</v>
      </c>
      <c r="B129" s="277" t="s">
        <v>130</v>
      </c>
      <c r="C129" s="277">
        <v>289.95</v>
      </c>
      <c r="D129" s="279">
        <v>288.33333333333331</v>
      </c>
      <c r="E129" s="279">
        <v>285.56666666666661</v>
      </c>
      <c r="F129" s="279">
        <v>281.18333333333328</v>
      </c>
      <c r="G129" s="279">
        <v>278.41666666666657</v>
      </c>
      <c r="H129" s="279">
        <v>292.71666666666664</v>
      </c>
      <c r="I129" s="279">
        <v>295.48333333333341</v>
      </c>
      <c r="J129" s="279">
        <v>299.86666666666667</v>
      </c>
      <c r="K129" s="277">
        <v>291.10000000000002</v>
      </c>
      <c r="L129" s="277">
        <v>283.95</v>
      </c>
      <c r="M129" s="277">
        <v>75.4178</v>
      </c>
    </row>
    <row r="130" spans="1:13">
      <c r="A130" s="301">
        <v>121</v>
      </c>
      <c r="B130" s="277" t="s">
        <v>264</v>
      </c>
      <c r="C130" s="277">
        <v>697.25</v>
      </c>
      <c r="D130" s="279">
        <v>702.41666666666663</v>
      </c>
      <c r="E130" s="279">
        <v>689.83333333333326</v>
      </c>
      <c r="F130" s="279">
        <v>682.41666666666663</v>
      </c>
      <c r="G130" s="279">
        <v>669.83333333333326</v>
      </c>
      <c r="H130" s="279">
        <v>709.83333333333326</v>
      </c>
      <c r="I130" s="279">
        <v>722.41666666666652</v>
      </c>
      <c r="J130" s="279">
        <v>729.83333333333326</v>
      </c>
      <c r="K130" s="277">
        <v>715</v>
      </c>
      <c r="L130" s="277">
        <v>695</v>
      </c>
      <c r="M130" s="277">
        <v>1.86033</v>
      </c>
    </row>
    <row r="131" spans="1:13">
      <c r="A131" s="301">
        <v>122</v>
      </c>
      <c r="B131" s="277" t="s">
        <v>131</v>
      </c>
      <c r="C131" s="277">
        <v>2278.5500000000002</v>
      </c>
      <c r="D131" s="279">
        <v>2285.4833333333336</v>
      </c>
      <c r="E131" s="279">
        <v>2258.0666666666671</v>
      </c>
      <c r="F131" s="279">
        <v>2237.5833333333335</v>
      </c>
      <c r="G131" s="279">
        <v>2210.166666666667</v>
      </c>
      <c r="H131" s="279">
        <v>2305.9666666666672</v>
      </c>
      <c r="I131" s="279">
        <v>2333.3833333333332</v>
      </c>
      <c r="J131" s="279">
        <v>2353.8666666666672</v>
      </c>
      <c r="K131" s="277">
        <v>2312.9</v>
      </c>
      <c r="L131" s="277">
        <v>2265</v>
      </c>
      <c r="M131" s="277">
        <v>4.2911599999999996</v>
      </c>
    </row>
    <row r="132" spans="1:13">
      <c r="A132" s="301">
        <v>123</v>
      </c>
      <c r="B132" s="277" t="s">
        <v>133</v>
      </c>
      <c r="C132" s="277">
        <v>1344.95</v>
      </c>
      <c r="D132" s="279">
        <v>1333.95</v>
      </c>
      <c r="E132" s="279">
        <v>1318.2</v>
      </c>
      <c r="F132" s="279">
        <v>1291.45</v>
      </c>
      <c r="G132" s="279">
        <v>1275.7</v>
      </c>
      <c r="H132" s="279">
        <v>1360.7</v>
      </c>
      <c r="I132" s="279">
        <v>1376.45</v>
      </c>
      <c r="J132" s="279">
        <v>1403.2</v>
      </c>
      <c r="K132" s="277">
        <v>1349.7</v>
      </c>
      <c r="L132" s="277">
        <v>1307.2</v>
      </c>
      <c r="M132" s="277">
        <v>48.721539999999997</v>
      </c>
    </row>
    <row r="133" spans="1:13">
      <c r="A133" s="301">
        <v>124</v>
      </c>
      <c r="B133" s="277" t="s">
        <v>134</v>
      </c>
      <c r="C133" s="277">
        <v>61</v>
      </c>
      <c r="D133" s="279">
        <v>61.383333333333333</v>
      </c>
      <c r="E133" s="279">
        <v>60.266666666666666</v>
      </c>
      <c r="F133" s="279">
        <v>59.533333333333331</v>
      </c>
      <c r="G133" s="279">
        <v>58.416666666666664</v>
      </c>
      <c r="H133" s="279">
        <v>62.116666666666667</v>
      </c>
      <c r="I133" s="279">
        <v>63.233333333333327</v>
      </c>
      <c r="J133" s="279">
        <v>63.966666666666669</v>
      </c>
      <c r="K133" s="277">
        <v>62.5</v>
      </c>
      <c r="L133" s="277">
        <v>60.65</v>
      </c>
      <c r="M133" s="277">
        <v>63.130809999999997</v>
      </c>
    </row>
    <row r="134" spans="1:13">
      <c r="A134" s="301">
        <v>125</v>
      </c>
      <c r="B134" s="277" t="s">
        <v>358</v>
      </c>
      <c r="C134" s="277">
        <v>2128.6999999999998</v>
      </c>
      <c r="D134" s="279">
        <v>2137.3166666666666</v>
      </c>
      <c r="E134" s="279">
        <v>2102.6333333333332</v>
      </c>
      <c r="F134" s="279">
        <v>2076.5666666666666</v>
      </c>
      <c r="G134" s="279">
        <v>2041.8833333333332</v>
      </c>
      <c r="H134" s="279">
        <v>2163.3833333333332</v>
      </c>
      <c r="I134" s="279">
        <v>2198.0666666666666</v>
      </c>
      <c r="J134" s="279">
        <v>2224.1333333333332</v>
      </c>
      <c r="K134" s="277">
        <v>2172</v>
      </c>
      <c r="L134" s="277">
        <v>2111.25</v>
      </c>
      <c r="M134" s="277">
        <v>1.41533</v>
      </c>
    </row>
    <row r="135" spans="1:13">
      <c r="A135" s="301">
        <v>126</v>
      </c>
      <c r="B135" s="277" t="s">
        <v>135</v>
      </c>
      <c r="C135" s="277">
        <v>288.25</v>
      </c>
      <c r="D135" s="279">
        <v>292.41666666666669</v>
      </c>
      <c r="E135" s="279">
        <v>282.33333333333337</v>
      </c>
      <c r="F135" s="279">
        <v>276.41666666666669</v>
      </c>
      <c r="G135" s="279">
        <v>266.33333333333337</v>
      </c>
      <c r="H135" s="279">
        <v>298.33333333333337</v>
      </c>
      <c r="I135" s="279">
        <v>308.41666666666674</v>
      </c>
      <c r="J135" s="279">
        <v>314.33333333333337</v>
      </c>
      <c r="K135" s="277">
        <v>302.5</v>
      </c>
      <c r="L135" s="277">
        <v>286.5</v>
      </c>
      <c r="M135" s="277">
        <v>52.71687</v>
      </c>
    </row>
    <row r="136" spans="1:13">
      <c r="A136" s="301">
        <v>127</v>
      </c>
      <c r="B136" s="277" t="s">
        <v>136</v>
      </c>
      <c r="C136" s="277">
        <v>896.45</v>
      </c>
      <c r="D136" s="279">
        <v>900.33333333333337</v>
      </c>
      <c r="E136" s="279">
        <v>884.9666666666667</v>
      </c>
      <c r="F136" s="279">
        <v>873.48333333333335</v>
      </c>
      <c r="G136" s="279">
        <v>858.11666666666667</v>
      </c>
      <c r="H136" s="279">
        <v>911.81666666666672</v>
      </c>
      <c r="I136" s="279">
        <v>927.18333333333328</v>
      </c>
      <c r="J136" s="279">
        <v>938.66666666666674</v>
      </c>
      <c r="K136" s="277">
        <v>915.7</v>
      </c>
      <c r="L136" s="277">
        <v>888.85</v>
      </c>
      <c r="M136" s="277">
        <v>45.486519999999999</v>
      </c>
    </row>
    <row r="137" spans="1:13">
      <c r="A137" s="301">
        <v>128</v>
      </c>
      <c r="B137" s="277" t="s">
        <v>266</v>
      </c>
      <c r="C137" s="277">
        <v>3249.75</v>
      </c>
      <c r="D137" s="279">
        <v>3241.75</v>
      </c>
      <c r="E137" s="279">
        <v>3163.5</v>
      </c>
      <c r="F137" s="279">
        <v>3077.25</v>
      </c>
      <c r="G137" s="279">
        <v>2999</v>
      </c>
      <c r="H137" s="279">
        <v>3328</v>
      </c>
      <c r="I137" s="279">
        <v>3406.25</v>
      </c>
      <c r="J137" s="279">
        <v>3492.5</v>
      </c>
      <c r="K137" s="277">
        <v>3320</v>
      </c>
      <c r="L137" s="277">
        <v>3155.5</v>
      </c>
      <c r="M137" s="277">
        <v>8.5947399999999998</v>
      </c>
    </row>
    <row r="138" spans="1:13">
      <c r="A138" s="301">
        <v>129</v>
      </c>
      <c r="B138" s="277" t="s">
        <v>265</v>
      </c>
      <c r="C138" s="277">
        <v>1809.95</v>
      </c>
      <c r="D138" s="279">
        <v>1778.75</v>
      </c>
      <c r="E138" s="279">
        <v>1678.1</v>
      </c>
      <c r="F138" s="279">
        <v>1546.25</v>
      </c>
      <c r="G138" s="279">
        <v>1445.6</v>
      </c>
      <c r="H138" s="279">
        <v>1910.6</v>
      </c>
      <c r="I138" s="279">
        <v>2011.25</v>
      </c>
      <c r="J138" s="279">
        <v>2143.1</v>
      </c>
      <c r="K138" s="277">
        <v>1879.4</v>
      </c>
      <c r="L138" s="277">
        <v>1646.9</v>
      </c>
      <c r="M138" s="277">
        <v>18.003240000000002</v>
      </c>
    </row>
    <row r="139" spans="1:13">
      <c r="A139" s="301">
        <v>130</v>
      </c>
      <c r="B139" s="277" t="s">
        <v>137</v>
      </c>
      <c r="C139" s="277">
        <v>1055.2</v>
      </c>
      <c r="D139" s="279">
        <v>1062.7666666666667</v>
      </c>
      <c r="E139" s="279">
        <v>1037.7333333333333</v>
      </c>
      <c r="F139" s="279">
        <v>1020.2666666666667</v>
      </c>
      <c r="G139" s="279">
        <v>995.23333333333335</v>
      </c>
      <c r="H139" s="279">
        <v>1080.2333333333333</v>
      </c>
      <c r="I139" s="279">
        <v>1105.2666666666667</v>
      </c>
      <c r="J139" s="279">
        <v>1122.7333333333333</v>
      </c>
      <c r="K139" s="277">
        <v>1087.8</v>
      </c>
      <c r="L139" s="277">
        <v>1045.3</v>
      </c>
      <c r="M139" s="277">
        <v>94.188249999999996</v>
      </c>
    </row>
    <row r="140" spans="1:13">
      <c r="A140" s="301">
        <v>131</v>
      </c>
      <c r="B140" s="277" t="s">
        <v>138</v>
      </c>
      <c r="C140" s="277">
        <v>627.9</v>
      </c>
      <c r="D140" s="279">
        <v>631.41666666666663</v>
      </c>
      <c r="E140" s="279">
        <v>620.83333333333326</v>
      </c>
      <c r="F140" s="279">
        <v>613.76666666666665</v>
      </c>
      <c r="G140" s="279">
        <v>603.18333333333328</v>
      </c>
      <c r="H140" s="279">
        <v>638.48333333333323</v>
      </c>
      <c r="I140" s="279">
        <v>649.06666666666649</v>
      </c>
      <c r="J140" s="279">
        <v>656.13333333333321</v>
      </c>
      <c r="K140" s="277">
        <v>642</v>
      </c>
      <c r="L140" s="277">
        <v>624.35</v>
      </c>
      <c r="M140" s="277">
        <v>37.69229</v>
      </c>
    </row>
    <row r="141" spans="1:13">
      <c r="A141" s="301">
        <v>132</v>
      </c>
      <c r="B141" s="277" t="s">
        <v>139</v>
      </c>
      <c r="C141" s="277">
        <v>127.05</v>
      </c>
      <c r="D141" s="279">
        <v>128.38333333333333</v>
      </c>
      <c r="E141" s="279">
        <v>125.06666666666666</v>
      </c>
      <c r="F141" s="279">
        <v>123.08333333333334</v>
      </c>
      <c r="G141" s="279">
        <v>119.76666666666668</v>
      </c>
      <c r="H141" s="279">
        <v>130.36666666666665</v>
      </c>
      <c r="I141" s="279">
        <v>133.68333333333331</v>
      </c>
      <c r="J141" s="279">
        <v>135.66666666666663</v>
      </c>
      <c r="K141" s="277">
        <v>131.69999999999999</v>
      </c>
      <c r="L141" s="277">
        <v>126.4</v>
      </c>
      <c r="M141" s="277">
        <v>44.343179999999997</v>
      </c>
    </row>
    <row r="142" spans="1:13">
      <c r="A142" s="301">
        <v>133</v>
      </c>
      <c r="B142" s="277" t="s">
        <v>140</v>
      </c>
      <c r="C142" s="277">
        <v>163.6</v>
      </c>
      <c r="D142" s="279">
        <v>163.9</v>
      </c>
      <c r="E142" s="279">
        <v>162.05000000000001</v>
      </c>
      <c r="F142" s="279">
        <v>160.5</v>
      </c>
      <c r="G142" s="279">
        <v>158.65</v>
      </c>
      <c r="H142" s="279">
        <v>165.45000000000002</v>
      </c>
      <c r="I142" s="279">
        <v>167.29999999999998</v>
      </c>
      <c r="J142" s="279">
        <v>168.85000000000002</v>
      </c>
      <c r="K142" s="277">
        <v>165.75</v>
      </c>
      <c r="L142" s="277">
        <v>162.35</v>
      </c>
      <c r="M142" s="277">
        <v>26.82404</v>
      </c>
    </row>
    <row r="143" spans="1:13">
      <c r="A143" s="301">
        <v>134</v>
      </c>
      <c r="B143" s="277" t="s">
        <v>141</v>
      </c>
      <c r="C143" s="277">
        <v>367.35</v>
      </c>
      <c r="D143" s="279">
        <v>368.89999999999992</v>
      </c>
      <c r="E143" s="279">
        <v>364.59999999999985</v>
      </c>
      <c r="F143" s="279">
        <v>361.84999999999991</v>
      </c>
      <c r="G143" s="279">
        <v>357.54999999999984</v>
      </c>
      <c r="H143" s="279">
        <v>371.64999999999986</v>
      </c>
      <c r="I143" s="279">
        <v>375.94999999999993</v>
      </c>
      <c r="J143" s="279">
        <v>378.69999999999987</v>
      </c>
      <c r="K143" s="277">
        <v>373.2</v>
      </c>
      <c r="L143" s="277">
        <v>366.15</v>
      </c>
      <c r="M143" s="277">
        <v>32.335410000000003</v>
      </c>
    </row>
    <row r="144" spans="1:13">
      <c r="A144" s="301">
        <v>135</v>
      </c>
      <c r="B144" s="277" t="s">
        <v>142</v>
      </c>
      <c r="C144" s="277">
        <v>7032.9</v>
      </c>
      <c r="D144" s="279">
        <v>7079.9666666666672</v>
      </c>
      <c r="E144" s="279">
        <v>6974.9333333333343</v>
      </c>
      <c r="F144" s="279">
        <v>6916.9666666666672</v>
      </c>
      <c r="G144" s="279">
        <v>6811.9333333333343</v>
      </c>
      <c r="H144" s="279">
        <v>7137.9333333333343</v>
      </c>
      <c r="I144" s="279">
        <v>7242.9666666666672</v>
      </c>
      <c r="J144" s="279">
        <v>7300.9333333333343</v>
      </c>
      <c r="K144" s="277">
        <v>7185</v>
      </c>
      <c r="L144" s="277">
        <v>7022</v>
      </c>
      <c r="M144" s="277">
        <v>8.1941799999999994</v>
      </c>
    </row>
    <row r="145" spans="1:13">
      <c r="A145" s="301">
        <v>136</v>
      </c>
      <c r="B145" s="277" t="s">
        <v>143</v>
      </c>
      <c r="C145" s="277">
        <v>526.4</v>
      </c>
      <c r="D145" s="279">
        <v>528.94999999999993</v>
      </c>
      <c r="E145" s="279">
        <v>522.49999999999989</v>
      </c>
      <c r="F145" s="279">
        <v>518.59999999999991</v>
      </c>
      <c r="G145" s="279">
        <v>512.14999999999986</v>
      </c>
      <c r="H145" s="279">
        <v>532.84999999999991</v>
      </c>
      <c r="I145" s="279">
        <v>539.29999999999995</v>
      </c>
      <c r="J145" s="279">
        <v>543.19999999999993</v>
      </c>
      <c r="K145" s="277">
        <v>535.4</v>
      </c>
      <c r="L145" s="277">
        <v>525.04999999999995</v>
      </c>
      <c r="M145" s="277">
        <v>15.25944</v>
      </c>
    </row>
    <row r="146" spans="1:13">
      <c r="A146" s="301">
        <v>137</v>
      </c>
      <c r="B146" s="277" t="s">
        <v>144</v>
      </c>
      <c r="C146" s="277">
        <v>585.4</v>
      </c>
      <c r="D146" s="279">
        <v>588.5333333333333</v>
      </c>
      <c r="E146" s="279">
        <v>578.41666666666663</v>
      </c>
      <c r="F146" s="279">
        <v>571.43333333333328</v>
      </c>
      <c r="G146" s="279">
        <v>561.31666666666661</v>
      </c>
      <c r="H146" s="279">
        <v>595.51666666666665</v>
      </c>
      <c r="I146" s="279">
        <v>605.63333333333344</v>
      </c>
      <c r="J146" s="279">
        <v>612.61666666666667</v>
      </c>
      <c r="K146" s="277">
        <v>598.65</v>
      </c>
      <c r="L146" s="277">
        <v>581.54999999999995</v>
      </c>
      <c r="M146" s="277">
        <v>4.5627800000000001</v>
      </c>
    </row>
    <row r="147" spans="1:13">
      <c r="A147" s="301">
        <v>138</v>
      </c>
      <c r="B147" s="277" t="s">
        <v>145</v>
      </c>
      <c r="C147" s="277">
        <v>787.95</v>
      </c>
      <c r="D147" s="279">
        <v>794.5333333333333</v>
      </c>
      <c r="E147" s="279">
        <v>779.16666666666663</v>
      </c>
      <c r="F147" s="279">
        <v>770.38333333333333</v>
      </c>
      <c r="G147" s="279">
        <v>755.01666666666665</v>
      </c>
      <c r="H147" s="279">
        <v>803.31666666666661</v>
      </c>
      <c r="I147" s="279">
        <v>818.68333333333339</v>
      </c>
      <c r="J147" s="279">
        <v>827.46666666666658</v>
      </c>
      <c r="K147" s="277">
        <v>809.9</v>
      </c>
      <c r="L147" s="277">
        <v>785.75</v>
      </c>
      <c r="M147" s="277">
        <v>13.25891</v>
      </c>
    </row>
    <row r="148" spans="1:13">
      <c r="A148" s="301">
        <v>139</v>
      </c>
      <c r="B148" s="277" t="s">
        <v>146</v>
      </c>
      <c r="C148" s="277">
        <v>1585.2</v>
      </c>
      <c r="D148" s="279">
        <v>1577.7166666666665</v>
      </c>
      <c r="E148" s="279">
        <v>1558.4833333333329</v>
      </c>
      <c r="F148" s="279">
        <v>1531.7666666666664</v>
      </c>
      <c r="G148" s="279">
        <v>1512.5333333333328</v>
      </c>
      <c r="H148" s="279">
        <v>1604.4333333333329</v>
      </c>
      <c r="I148" s="279">
        <v>1623.6666666666665</v>
      </c>
      <c r="J148" s="279">
        <v>1650.383333333333</v>
      </c>
      <c r="K148" s="277">
        <v>1596.95</v>
      </c>
      <c r="L148" s="277">
        <v>1551</v>
      </c>
      <c r="M148" s="277">
        <v>18.427600000000002</v>
      </c>
    </row>
    <row r="149" spans="1:13">
      <c r="A149" s="301">
        <v>140</v>
      </c>
      <c r="B149" s="277" t="s">
        <v>147</v>
      </c>
      <c r="C149" s="277">
        <v>111.9</v>
      </c>
      <c r="D149" s="279">
        <v>112.39999999999999</v>
      </c>
      <c r="E149" s="279">
        <v>110.44999999999999</v>
      </c>
      <c r="F149" s="279">
        <v>109</v>
      </c>
      <c r="G149" s="279">
        <v>107.05</v>
      </c>
      <c r="H149" s="279">
        <v>113.84999999999998</v>
      </c>
      <c r="I149" s="279">
        <v>115.8</v>
      </c>
      <c r="J149" s="279">
        <v>117.24999999999997</v>
      </c>
      <c r="K149" s="277">
        <v>114.35</v>
      </c>
      <c r="L149" s="277">
        <v>110.95</v>
      </c>
      <c r="M149" s="277">
        <v>116.10890000000001</v>
      </c>
    </row>
    <row r="150" spans="1:13">
      <c r="A150" s="301">
        <v>141</v>
      </c>
      <c r="B150" s="277" t="s">
        <v>268</v>
      </c>
      <c r="C150" s="277">
        <v>1403.9</v>
      </c>
      <c r="D150" s="279">
        <v>1405.5166666666667</v>
      </c>
      <c r="E150" s="279">
        <v>1383.0333333333333</v>
      </c>
      <c r="F150" s="279">
        <v>1362.1666666666667</v>
      </c>
      <c r="G150" s="279">
        <v>1339.6833333333334</v>
      </c>
      <c r="H150" s="279">
        <v>1426.3833333333332</v>
      </c>
      <c r="I150" s="279">
        <v>1448.8666666666663</v>
      </c>
      <c r="J150" s="279">
        <v>1469.7333333333331</v>
      </c>
      <c r="K150" s="277">
        <v>1428</v>
      </c>
      <c r="L150" s="277">
        <v>1384.65</v>
      </c>
      <c r="M150" s="277">
        <v>10.02575</v>
      </c>
    </row>
    <row r="151" spans="1:13">
      <c r="A151" s="301">
        <v>142</v>
      </c>
      <c r="B151" s="277" t="s">
        <v>148</v>
      </c>
      <c r="C151" s="277">
        <v>58589.95</v>
      </c>
      <c r="D151" s="279">
        <v>58743.083333333336</v>
      </c>
      <c r="E151" s="279">
        <v>58046.966666666674</v>
      </c>
      <c r="F151" s="279">
        <v>57503.983333333337</v>
      </c>
      <c r="G151" s="279">
        <v>56807.866666666676</v>
      </c>
      <c r="H151" s="279">
        <v>59286.066666666673</v>
      </c>
      <c r="I151" s="279">
        <v>59982.183333333327</v>
      </c>
      <c r="J151" s="279">
        <v>60525.166666666672</v>
      </c>
      <c r="K151" s="277">
        <v>59439.199999999997</v>
      </c>
      <c r="L151" s="277">
        <v>58200.1</v>
      </c>
      <c r="M151" s="277">
        <v>0.15742</v>
      </c>
    </row>
    <row r="152" spans="1:13">
      <c r="A152" s="301">
        <v>143</v>
      </c>
      <c r="B152" s="277" t="s">
        <v>267</v>
      </c>
      <c r="C152" s="277">
        <v>25.9</v>
      </c>
      <c r="D152" s="279">
        <v>25.966666666666665</v>
      </c>
      <c r="E152" s="279">
        <v>25.733333333333331</v>
      </c>
      <c r="F152" s="279">
        <v>25.566666666666666</v>
      </c>
      <c r="G152" s="279">
        <v>25.333333333333332</v>
      </c>
      <c r="H152" s="279">
        <v>26.133333333333329</v>
      </c>
      <c r="I152" s="279">
        <v>26.366666666666664</v>
      </c>
      <c r="J152" s="279">
        <v>26.533333333333328</v>
      </c>
      <c r="K152" s="277">
        <v>26.2</v>
      </c>
      <c r="L152" s="277">
        <v>25.8</v>
      </c>
      <c r="M152" s="277">
        <v>2.6922700000000002</v>
      </c>
    </row>
    <row r="153" spans="1:13">
      <c r="A153" s="301">
        <v>144</v>
      </c>
      <c r="B153" s="277" t="s">
        <v>149</v>
      </c>
      <c r="C153" s="277">
        <v>1138.3</v>
      </c>
      <c r="D153" s="279">
        <v>1135.6500000000001</v>
      </c>
      <c r="E153" s="279">
        <v>1123.3000000000002</v>
      </c>
      <c r="F153" s="279">
        <v>1108.3000000000002</v>
      </c>
      <c r="G153" s="279">
        <v>1095.9500000000003</v>
      </c>
      <c r="H153" s="279">
        <v>1150.6500000000001</v>
      </c>
      <c r="I153" s="279">
        <v>1163</v>
      </c>
      <c r="J153" s="279">
        <v>1178</v>
      </c>
      <c r="K153" s="277">
        <v>1148</v>
      </c>
      <c r="L153" s="277">
        <v>1120.6500000000001</v>
      </c>
      <c r="M153" s="277">
        <v>9.2473100000000006</v>
      </c>
    </row>
    <row r="154" spans="1:13">
      <c r="A154" s="301">
        <v>145</v>
      </c>
      <c r="B154" s="277" t="s">
        <v>3161</v>
      </c>
      <c r="C154" s="277">
        <v>266.95</v>
      </c>
      <c r="D154" s="279">
        <v>266.81666666666666</v>
      </c>
      <c r="E154" s="279">
        <v>265.13333333333333</v>
      </c>
      <c r="F154" s="279">
        <v>263.31666666666666</v>
      </c>
      <c r="G154" s="279">
        <v>261.63333333333333</v>
      </c>
      <c r="H154" s="279">
        <v>268.63333333333333</v>
      </c>
      <c r="I154" s="279">
        <v>270.31666666666661</v>
      </c>
      <c r="J154" s="279">
        <v>272.13333333333333</v>
      </c>
      <c r="K154" s="277">
        <v>268.5</v>
      </c>
      <c r="L154" s="277">
        <v>265</v>
      </c>
      <c r="M154" s="277">
        <v>3.3740600000000001</v>
      </c>
    </row>
    <row r="155" spans="1:13">
      <c r="A155" s="301">
        <v>146</v>
      </c>
      <c r="B155" s="277" t="s">
        <v>269</v>
      </c>
      <c r="C155" s="277">
        <v>941.7</v>
      </c>
      <c r="D155" s="279">
        <v>936.93333333333339</v>
      </c>
      <c r="E155" s="279">
        <v>925.86666666666679</v>
      </c>
      <c r="F155" s="279">
        <v>910.03333333333342</v>
      </c>
      <c r="G155" s="279">
        <v>898.96666666666681</v>
      </c>
      <c r="H155" s="279">
        <v>952.76666666666677</v>
      </c>
      <c r="I155" s="279">
        <v>963.83333333333337</v>
      </c>
      <c r="J155" s="279">
        <v>979.66666666666674</v>
      </c>
      <c r="K155" s="277">
        <v>948</v>
      </c>
      <c r="L155" s="277">
        <v>921.1</v>
      </c>
      <c r="M155" s="277">
        <v>4.0518000000000001</v>
      </c>
    </row>
    <row r="156" spans="1:13">
      <c r="A156" s="301">
        <v>147</v>
      </c>
      <c r="B156" s="277" t="s">
        <v>150</v>
      </c>
      <c r="C156" s="277">
        <v>30.3</v>
      </c>
      <c r="D156" s="279">
        <v>30.399999999999995</v>
      </c>
      <c r="E156" s="279">
        <v>30.04999999999999</v>
      </c>
      <c r="F156" s="279">
        <v>29.799999999999994</v>
      </c>
      <c r="G156" s="279">
        <v>29.449999999999989</v>
      </c>
      <c r="H156" s="279">
        <v>30.649999999999991</v>
      </c>
      <c r="I156" s="279">
        <v>30.999999999999993</v>
      </c>
      <c r="J156" s="279">
        <v>31.249999999999993</v>
      </c>
      <c r="K156" s="277">
        <v>30.75</v>
      </c>
      <c r="L156" s="277">
        <v>30.15</v>
      </c>
      <c r="M156" s="277">
        <v>68.869309999999999</v>
      </c>
    </row>
    <row r="157" spans="1:13">
      <c r="A157" s="301">
        <v>148</v>
      </c>
      <c r="B157" s="277" t="s">
        <v>261</v>
      </c>
      <c r="C157" s="277">
        <v>3579.4</v>
      </c>
      <c r="D157" s="279">
        <v>3574.7999999999997</v>
      </c>
      <c r="E157" s="279">
        <v>3494.5999999999995</v>
      </c>
      <c r="F157" s="279">
        <v>3409.7999999999997</v>
      </c>
      <c r="G157" s="279">
        <v>3329.5999999999995</v>
      </c>
      <c r="H157" s="279">
        <v>3659.5999999999995</v>
      </c>
      <c r="I157" s="279">
        <v>3739.7999999999993</v>
      </c>
      <c r="J157" s="279">
        <v>3824.5999999999995</v>
      </c>
      <c r="K157" s="277">
        <v>3655</v>
      </c>
      <c r="L157" s="277">
        <v>3490</v>
      </c>
      <c r="M157" s="277">
        <v>11.07621</v>
      </c>
    </row>
    <row r="158" spans="1:13">
      <c r="A158" s="301">
        <v>149</v>
      </c>
      <c r="B158" s="277" t="s">
        <v>153</v>
      </c>
      <c r="C158" s="277">
        <v>15673</v>
      </c>
      <c r="D158" s="279">
        <v>15768.083333333334</v>
      </c>
      <c r="E158" s="279">
        <v>15556.916666666668</v>
      </c>
      <c r="F158" s="279">
        <v>15440.833333333334</v>
      </c>
      <c r="G158" s="279">
        <v>15229.666666666668</v>
      </c>
      <c r="H158" s="279">
        <v>15884.166666666668</v>
      </c>
      <c r="I158" s="279">
        <v>16095.333333333336</v>
      </c>
      <c r="J158" s="279">
        <v>16211.416666666668</v>
      </c>
      <c r="K158" s="277">
        <v>15979.25</v>
      </c>
      <c r="L158" s="277">
        <v>15652</v>
      </c>
      <c r="M158" s="277">
        <v>0.76234999999999997</v>
      </c>
    </row>
    <row r="159" spans="1:13">
      <c r="A159" s="301">
        <v>150</v>
      </c>
      <c r="B159" s="277" t="s">
        <v>270</v>
      </c>
      <c r="C159" s="277">
        <v>20.100000000000001</v>
      </c>
      <c r="D159" s="279">
        <v>20.116666666666664</v>
      </c>
      <c r="E159" s="279">
        <v>20.033333333333328</v>
      </c>
      <c r="F159" s="279">
        <v>19.966666666666665</v>
      </c>
      <c r="G159" s="279">
        <v>19.883333333333329</v>
      </c>
      <c r="H159" s="279">
        <v>20.183333333333326</v>
      </c>
      <c r="I159" s="279">
        <v>20.266666666666662</v>
      </c>
      <c r="J159" s="279">
        <v>20.333333333333325</v>
      </c>
      <c r="K159" s="277">
        <v>20.2</v>
      </c>
      <c r="L159" s="277">
        <v>20.05</v>
      </c>
      <c r="M159" s="277">
        <v>41.420909999999999</v>
      </c>
    </row>
    <row r="160" spans="1:13">
      <c r="A160" s="301">
        <v>151</v>
      </c>
      <c r="B160" s="277" t="s">
        <v>155</v>
      </c>
      <c r="C160" s="277">
        <v>79.25</v>
      </c>
      <c r="D160" s="279">
        <v>79.61666666666666</v>
      </c>
      <c r="E160" s="279">
        <v>78.533333333333317</v>
      </c>
      <c r="F160" s="279">
        <v>77.816666666666663</v>
      </c>
      <c r="G160" s="279">
        <v>76.73333333333332</v>
      </c>
      <c r="H160" s="279">
        <v>80.333333333333314</v>
      </c>
      <c r="I160" s="279">
        <v>81.416666666666657</v>
      </c>
      <c r="J160" s="279">
        <v>82.133333333333312</v>
      </c>
      <c r="K160" s="277">
        <v>80.7</v>
      </c>
      <c r="L160" s="277">
        <v>78.900000000000006</v>
      </c>
      <c r="M160" s="277">
        <v>49.419789999999999</v>
      </c>
    </row>
    <row r="161" spans="1:13">
      <c r="A161" s="301">
        <v>152</v>
      </c>
      <c r="B161" s="277" t="s">
        <v>156</v>
      </c>
      <c r="C161" s="277">
        <v>82.65</v>
      </c>
      <c r="D161" s="279">
        <v>82.816666666666677</v>
      </c>
      <c r="E161" s="279">
        <v>82.233333333333348</v>
      </c>
      <c r="F161" s="279">
        <v>81.816666666666677</v>
      </c>
      <c r="G161" s="279">
        <v>81.233333333333348</v>
      </c>
      <c r="H161" s="279">
        <v>83.233333333333348</v>
      </c>
      <c r="I161" s="279">
        <v>83.816666666666691</v>
      </c>
      <c r="J161" s="279">
        <v>84.233333333333348</v>
      </c>
      <c r="K161" s="277">
        <v>83.4</v>
      </c>
      <c r="L161" s="277">
        <v>82.4</v>
      </c>
      <c r="M161" s="277">
        <v>115.09196</v>
      </c>
    </row>
    <row r="162" spans="1:13">
      <c r="A162" s="301">
        <v>153</v>
      </c>
      <c r="B162" s="277" t="s">
        <v>271</v>
      </c>
      <c r="C162" s="277">
        <v>383.15</v>
      </c>
      <c r="D162" s="279">
        <v>381.21666666666664</v>
      </c>
      <c r="E162" s="279">
        <v>371.98333333333329</v>
      </c>
      <c r="F162" s="279">
        <v>360.81666666666666</v>
      </c>
      <c r="G162" s="279">
        <v>351.58333333333331</v>
      </c>
      <c r="H162" s="279">
        <v>392.38333333333327</v>
      </c>
      <c r="I162" s="279">
        <v>401.61666666666662</v>
      </c>
      <c r="J162" s="279">
        <v>412.78333333333325</v>
      </c>
      <c r="K162" s="277">
        <v>390.45</v>
      </c>
      <c r="L162" s="277">
        <v>370.05</v>
      </c>
      <c r="M162" s="277">
        <v>3.6236299999999999</v>
      </c>
    </row>
    <row r="163" spans="1:13">
      <c r="A163" s="301">
        <v>154</v>
      </c>
      <c r="B163" s="277" t="s">
        <v>272</v>
      </c>
      <c r="C163" s="277">
        <v>3058.3</v>
      </c>
      <c r="D163" s="279">
        <v>3077.4333333333329</v>
      </c>
      <c r="E163" s="279">
        <v>3010.8666666666659</v>
      </c>
      <c r="F163" s="279">
        <v>2963.4333333333329</v>
      </c>
      <c r="G163" s="279">
        <v>2896.8666666666659</v>
      </c>
      <c r="H163" s="279">
        <v>3124.8666666666659</v>
      </c>
      <c r="I163" s="279">
        <v>3191.4333333333325</v>
      </c>
      <c r="J163" s="279">
        <v>3238.8666666666659</v>
      </c>
      <c r="K163" s="277">
        <v>3144</v>
      </c>
      <c r="L163" s="277">
        <v>3030</v>
      </c>
      <c r="M163" s="277">
        <v>1.55491</v>
      </c>
    </row>
    <row r="164" spans="1:13">
      <c r="A164" s="301">
        <v>155</v>
      </c>
      <c r="B164" s="277" t="s">
        <v>157</v>
      </c>
      <c r="C164" s="277">
        <v>86.9</v>
      </c>
      <c r="D164" s="279">
        <v>87.3</v>
      </c>
      <c r="E164" s="279">
        <v>86.199999999999989</v>
      </c>
      <c r="F164" s="279">
        <v>85.499999999999986</v>
      </c>
      <c r="G164" s="279">
        <v>84.399999999999977</v>
      </c>
      <c r="H164" s="279">
        <v>88</v>
      </c>
      <c r="I164" s="279">
        <v>89.1</v>
      </c>
      <c r="J164" s="279">
        <v>89.800000000000011</v>
      </c>
      <c r="K164" s="277">
        <v>88.4</v>
      </c>
      <c r="L164" s="277">
        <v>86.6</v>
      </c>
      <c r="M164" s="277">
        <v>2.60968</v>
      </c>
    </row>
    <row r="165" spans="1:13">
      <c r="A165" s="301">
        <v>156</v>
      </c>
      <c r="B165" s="277" t="s">
        <v>158</v>
      </c>
      <c r="C165" s="277">
        <v>69.099999999999994</v>
      </c>
      <c r="D165" s="279">
        <v>69.216666666666654</v>
      </c>
      <c r="E165" s="279">
        <v>68.683333333333309</v>
      </c>
      <c r="F165" s="279">
        <v>68.266666666666652</v>
      </c>
      <c r="G165" s="279">
        <v>67.733333333333306</v>
      </c>
      <c r="H165" s="279">
        <v>69.633333333333312</v>
      </c>
      <c r="I165" s="279">
        <v>70.166666666666643</v>
      </c>
      <c r="J165" s="279">
        <v>70.583333333333314</v>
      </c>
      <c r="K165" s="277">
        <v>69.75</v>
      </c>
      <c r="L165" s="277">
        <v>68.8</v>
      </c>
      <c r="M165" s="277">
        <v>90.708690000000004</v>
      </c>
    </row>
    <row r="166" spans="1:13">
      <c r="A166" s="301">
        <v>157</v>
      </c>
      <c r="B166" s="277" t="s">
        <v>159</v>
      </c>
      <c r="C166" s="277">
        <v>20702.7</v>
      </c>
      <c r="D166" s="279">
        <v>20850.933333333331</v>
      </c>
      <c r="E166" s="279">
        <v>20371.866666666661</v>
      </c>
      <c r="F166" s="279">
        <v>20041.033333333329</v>
      </c>
      <c r="G166" s="279">
        <v>19561.96666666666</v>
      </c>
      <c r="H166" s="279">
        <v>21181.766666666663</v>
      </c>
      <c r="I166" s="279">
        <v>21660.833333333336</v>
      </c>
      <c r="J166" s="279">
        <v>21991.666666666664</v>
      </c>
      <c r="K166" s="277">
        <v>21330</v>
      </c>
      <c r="L166" s="277">
        <v>20520.099999999999</v>
      </c>
      <c r="M166" s="277">
        <v>0.34514</v>
      </c>
    </row>
    <row r="167" spans="1:13">
      <c r="A167" s="301">
        <v>158</v>
      </c>
      <c r="B167" s="277" t="s">
        <v>160</v>
      </c>
      <c r="C167" s="277">
        <v>1277.9000000000001</v>
      </c>
      <c r="D167" s="279">
        <v>1287.0833333333333</v>
      </c>
      <c r="E167" s="279">
        <v>1259.1666666666665</v>
      </c>
      <c r="F167" s="279">
        <v>1240.4333333333332</v>
      </c>
      <c r="G167" s="279">
        <v>1212.5166666666664</v>
      </c>
      <c r="H167" s="279">
        <v>1305.8166666666666</v>
      </c>
      <c r="I167" s="279">
        <v>1333.7333333333331</v>
      </c>
      <c r="J167" s="279">
        <v>1352.4666666666667</v>
      </c>
      <c r="K167" s="277">
        <v>1315</v>
      </c>
      <c r="L167" s="277">
        <v>1268.3499999999999</v>
      </c>
      <c r="M167" s="277">
        <v>13.05705</v>
      </c>
    </row>
    <row r="168" spans="1:13">
      <c r="A168" s="301">
        <v>159</v>
      </c>
      <c r="B168" s="277" t="s">
        <v>161</v>
      </c>
      <c r="C168" s="277">
        <v>215.6</v>
      </c>
      <c r="D168" s="279">
        <v>216.51666666666665</v>
      </c>
      <c r="E168" s="279">
        <v>214.08333333333331</v>
      </c>
      <c r="F168" s="279">
        <v>212.56666666666666</v>
      </c>
      <c r="G168" s="279">
        <v>210.13333333333333</v>
      </c>
      <c r="H168" s="279">
        <v>218.0333333333333</v>
      </c>
      <c r="I168" s="279">
        <v>220.46666666666664</v>
      </c>
      <c r="J168" s="279">
        <v>221.98333333333329</v>
      </c>
      <c r="K168" s="277">
        <v>218.95</v>
      </c>
      <c r="L168" s="277">
        <v>215</v>
      </c>
      <c r="M168" s="277">
        <v>30.47776</v>
      </c>
    </row>
    <row r="169" spans="1:13">
      <c r="A169" s="301">
        <v>160</v>
      </c>
      <c r="B169" s="277" t="s">
        <v>162</v>
      </c>
      <c r="C169" s="277">
        <v>84.5</v>
      </c>
      <c r="D169" s="279">
        <v>84.783333333333331</v>
      </c>
      <c r="E169" s="279">
        <v>83.566666666666663</v>
      </c>
      <c r="F169" s="279">
        <v>82.633333333333326</v>
      </c>
      <c r="G169" s="279">
        <v>81.416666666666657</v>
      </c>
      <c r="H169" s="279">
        <v>85.716666666666669</v>
      </c>
      <c r="I169" s="279">
        <v>86.933333333333337</v>
      </c>
      <c r="J169" s="279">
        <v>87.866666666666674</v>
      </c>
      <c r="K169" s="277">
        <v>86</v>
      </c>
      <c r="L169" s="277">
        <v>83.85</v>
      </c>
      <c r="M169" s="277">
        <v>47.24241</v>
      </c>
    </row>
    <row r="170" spans="1:13">
      <c r="A170" s="301">
        <v>161</v>
      </c>
      <c r="B170" s="277" t="s">
        <v>275</v>
      </c>
      <c r="C170" s="277">
        <v>4997.05</v>
      </c>
      <c r="D170" s="279">
        <v>4991.6499999999996</v>
      </c>
      <c r="E170" s="279">
        <v>4963.2999999999993</v>
      </c>
      <c r="F170" s="279">
        <v>4929.5499999999993</v>
      </c>
      <c r="G170" s="279">
        <v>4901.1999999999989</v>
      </c>
      <c r="H170" s="279">
        <v>5025.3999999999996</v>
      </c>
      <c r="I170" s="279">
        <v>5053.75</v>
      </c>
      <c r="J170" s="279">
        <v>5087.5</v>
      </c>
      <c r="K170" s="277">
        <v>5020</v>
      </c>
      <c r="L170" s="277">
        <v>4957.8999999999996</v>
      </c>
      <c r="M170" s="277">
        <v>0.21043999999999999</v>
      </c>
    </row>
    <row r="171" spans="1:13">
      <c r="A171" s="301">
        <v>162</v>
      </c>
      <c r="B171" s="277" t="s">
        <v>277</v>
      </c>
      <c r="C171" s="277">
        <v>10127.549999999999</v>
      </c>
      <c r="D171" s="279">
        <v>10085.566666666666</v>
      </c>
      <c r="E171" s="279">
        <v>10003.133333333331</v>
      </c>
      <c r="F171" s="279">
        <v>9878.7166666666653</v>
      </c>
      <c r="G171" s="279">
        <v>9796.283333333331</v>
      </c>
      <c r="H171" s="279">
        <v>10209.983333333332</v>
      </c>
      <c r="I171" s="279">
        <v>10292.416666666666</v>
      </c>
      <c r="J171" s="279">
        <v>10416.833333333332</v>
      </c>
      <c r="K171" s="277">
        <v>10168</v>
      </c>
      <c r="L171" s="277">
        <v>9961.15</v>
      </c>
      <c r="M171" s="277">
        <v>4.4740000000000002E-2</v>
      </c>
    </row>
    <row r="172" spans="1:13">
      <c r="A172" s="301">
        <v>163</v>
      </c>
      <c r="B172" s="277" t="s">
        <v>163</v>
      </c>
      <c r="C172" s="277">
        <v>1483</v>
      </c>
      <c r="D172" s="279">
        <v>1484.95</v>
      </c>
      <c r="E172" s="279">
        <v>1471.1000000000001</v>
      </c>
      <c r="F172" s="279">
        <v>1459.2</v>
      </c>
      <c r="G172" s="279">
        <v>1445.3500000000001</v>
      </c>
      <c r="H172" s="279">
        <v>1496.8500000000001</v>
      </c>
      <c r="I172" s="279">
        <v>1510.7</v>
      </c>
      <c r="J172" s="279">
        <v>1522.6000000000001</v>
      </c>
      <c r="K172" s="277">
        <v>1498.8</v>
      </c>
      <c r="L172" s="277">
        <v>1473.05</v>
      </c>
      <c r="M172" s="277">
        <v>6.8994</v>
      </c>
    </row>
    <row r="173" spans="1:13">
      <c r="A173" s="301">
        <v>164</v>
      </c>
      <c r="B173" s="277" t="s">
        <v>273</v>
      </c>
      <c r="C173" s="277">
        <v>2022.7</v>
      </c>
      <c r="D173" s="279">
        <v>2027.8000000000002</v>
      </c>
      <c r="E173" s="279">
        <v>2003.4500000000003</v>
      </c>
      <c r="F173" s="279">
        <v>1984.2</v>
      </c>
      <c r="G173" s="279">
        <v>1959.8500000000001</v>
      </c>
      <c r="H173" s="279">
        <v>2047.0500000000004</v>
      </c>
      <c r="I173" s="279">
        <v>2071.4000000000005</v>
      </c>
      <c r="J173" s="279">
        <v>2090.6500000000005</v>
      </c>
      <c r="K173" s="277">
        <v>2052.15</v>
      </c>
      <c r="L173" s="277">
        <v>2008.55</v>
      </c>
      <c r="M173" s="277">
        <v>1.46004</v>
      </c>
    </row>
    <row r="174" spans="1:13">
      <c r="A174" s="301">
        <v>165</v>
      </c>
      <c r="B174" s="277" t="s">
        <v>164</v>
      </c>
      <c r="C174" s="277">
        <v>27.85</v>
      </c>
      <c r="D174" s="279">
        <v>28.033333333333331</v>
      </c>
      <c r="E174" s="279">
        <v>27.566666666666663</v>
      </c>
      <c r="F174" s="279">
        <v>27.283333333333331</v>
      </c>
      <c r="G174" s="279">
        <v>26.816666666666663</v>
      </c>
      <c r="H174" s="279">
        <v>28.316666666666663</v>
      </c>
      <c r="I174" s="279">
        <v>28.783333333333331</v>
      </c>
      <c r="J174" s="279">
        <v>29.066666666666663</v>
      </c>
      <c r="K174" s="277">
        <v>28.5</v>
      </c>
      <c r="L174" s="277">
        <v>27.75</v>
      </c>
      <c r="M174" s="277">
        <v>250.16059999999999</v>
      </c>
    </row>
    <row r="175" spans="1:13">
      <c r="A175" s="301">
        <v>166</v>
      </c>
      <c r="B175" s="277" t="s">
        <v>274</v>
      </c>
      <c r="C175" s="277">
        <v>364.2</v>
      </c>
      <c r="D175" s="279">
        <v>364.48333333333329</v>
      </c>
      <c r="E175" s="279">
        <v>361.11666666666656</v>
      </c>
      <c r="F175" s="279">
        <v>358.03333333333325</v>
      </c>
      <c r="G175" s="279">
        <v>354.66666666666652</v>
      </c>
      <c r="H175" s="279">
        <v>367.56666666666661</v>
      </c>
      <c r="I175" s="279">
        <v>370.93333333333328</v>
      </c>
      <c r="J175" s="279">
        <v>374.01666666666665</v>
      </c>
      <c r="K175" s="277">
        <v>367.85</v>
      </c>
      <c r="L175" s="277">
        <v>361.4</v>
      </c>
      <c r="M175" s="277">
        <v>2.6713399999999998</v>
      </c>
    </row>
    <row r="176" spans="1:13">
      <c r="A176" s="301">
        <v>167</v>
      </c>
      <c r="B176" s="277" t="s">
        <v>491</v>
      </c>
      <c r="C176" s="277">
        <v>805.35</v>
      </c>
      <c r="D176" s="279">
        <v>808.43333333333339</v>
      </c>
      <c r="E176" s="279">
        <v>798.26666666666677</v>
      </c>
      <c r="F176" s="279">
        <v>791.18333333333339</v>
      </c>
      <c r="G176" s="279">
        <v>781.01666666666677</v>
      </c>
      <c r="H176" s="279">
        <v>815.51666666666677</v>
      </c>
      <c r="I176" s="279">
        <v>825.68333333333328</v>
      </c>
      <c r="J176" s="279">
        <v>832.76666666666677</v>
      </c>
      <c r="K176" s="277">
        <v>818.6</v>
      </c>
      <c r="L176" s="277">
        <v>801.35</v>
      </c>
      <c r="M176" s="277">
        <v>0.94340000000000002</v>
      </c>
    </row>
    <row r="177" spans="1:13">
      <c r="A177" s="301">
        <v>168</v>
      </c>
      <c r="B177" s="277" t="s">
        <v>165</v>
      </c>
      <c r="C177" s="277">
        <v>160.44999999999999</v>
      </c>
      <c r="D177" s="279">
        <v>160.54999999999998</v>
      </c>
      <c r="E177" s="279">
        <v>159.09999999999997</v>
      </c>
      <c r="F177" s="279">
        <v>157.74999999999997</v>
      </c>
      <c r="G177" s="279">
        <v>156.29999999999995</v>
      </c>
      <c r="H177" s="279">
        <v>161.89999999999998</v>
      </c>
      <c r="I177" s="279">
        <v>163.34999999999997</v>
      </c>
      <c r="J177" s="279">
        <v>164.7</v>
      </c>
      <c r="K177" s="277">
        <v>162</v>
      </c>
      <c r="L177" s="277">
        <v>159.19999999999999</v>
      </c>
      <c r="M177" s="277">
        <v>62.887390000000003</v>
      </c>
    </row>
    <row r="178" spans="1:13">
      <c r="A178" s="301">
        <v>169</v>
      </c>
      <c r="B178" s="277" t="s">
        <v>276</v>
      </c>
      <c r="C178" s="277">
        <v>253.95</v>
      </c>
      <c r="D178" s="279">
        <v>253.14999999999998</v>
      </c>
      <c r="E178" s="279">
        <v>249.64999999999998</v>
      </c>
      <c r="F178" s="279">
        <v>245.35</v>
      </c>
      <c r="G178" s="279">
        <v>241.85</v>
      </c>
      <c r="H178" s="279">
        <v>257.44999999999993</v>
      </c>
      <c r="I178" s="279">
        <v>260.94999999999993</v>
      </c>
      <c r="J178" s="279">
        <v>265.24999999999994</v>
      </c>
      <c r="K178" s="277">
        <v>256.64999999999998</v>
      </c>
      <c r="L178" s="277">
        <v>248.85</v>
      </c>
      <c r="M178" s="277">
        <v>1.81311</v>
      </c>
    </row>
    <row r="179" spans="1:13">
      <c r="A179" s="301">
        <v>170</v>
      </c>
      <c r="B179" s="277" t="s">
        <v>278</v>
      </c>
      <c r="C179" s="277">
        <v>408.85</v>
      </c>
      <c r="D179" s="279">
        <v>408.93333333333334</v>
      </c>
      <c r="E179" s="279">
        <v>403.86666666666667</v>
      </c>
      <c r="F179" s="279">
        <v>398.88333333333333</v>
      </c>
      <c r="G179" s="279">
        <v>393.81666666666666</v>
      </c>
      <c r="H179" s="279">
        <v>413.91666666666669</v>
      </c>
      <c r="I179" s="279">
        <v>418.98333333333341</v>
      </c>
      <c r="J179" s="279">
        <v>423.9666666666667</v>
      </c>
      <c r="K179" s="277">
        <v>414</v>
      </c>
      <c r="L179" s="277">
        <v>403.95</v>
      </c>
      <c r="M179" s="277">
        <v>3.5188000000000001</v>
      </c>
    </row>
    <row r="180" spans="1:13">
      <c r="A180" s="301">
        <v>171</v>
      </c>
      <c r="B180" s="277" t="s">
        <v>279</v>
      </c>
      <c r="C180" s="277">
        <v>447.8</v>
      </c>
      <c r="D180" s="279">
        <v>448.86666666666662</v>
      </c>
      <c r="E180" s="279">
        <v>442.93333333333322</v>
      </c>
      <c r="F180" s="279">
        <v>438.06666666666661</v>
      </c>
      <c r="G180" s="279">
        <v>432.13333333333321</v>
      </c>
      <c r="H180" s="279">
        <v>453.73333333333323</v>
      </c>
      <c r="I180" s="279">
        <v>459.66666666666663</v>
      </c>
      <c r="J180" s="279">
        <v>464.53333333333325</v>
      </c>
      <c r="K180" s="277">
        <v>454.8</v>
      </c>
      <c r="L180" s="277">
        <v>444</v>
      </c>
      <c r="M180" s="277">
        <v>0.52671999999999997</v>
      </c>
    </row>
    <row r="181" spans="1:13">
      <c r="A181" s="301">
        <v>172</v>
      </c>
      <c r="B181" s="277" t="s">
        <v>167</v>
      </c>
      <c r="C181" s="277">
        <v>768.15</v>
      </c>
      <c r="D181" s="279">
        <v>775.58333333333337</v>
      </c>
      <c r="E181" s="279">
        <v>752.56666666666672</v>
      </c>
      <c r="F181" s="279">
        <v>736.98333333333335</v>
      </c>
      <c r="G181" s="279">
        <v>713.9666666666667</v>
      </c>
      <c r="H181" s="279">
        <v>791.16666666666674</v>
      </c>
      <c r="I181" s="279">
        <v>814.18333333333339</v>
      </c>
      <c r="J181" s="279">
        <v>829.76666666666677</v>
      </c>
      <c r="K181" s="277">
        <v>798.6</v>
      </c>
      <c r="L181" s="277">
        <v>760</v>
      </c>
      <c r="M181" s="277">
        <v>33.348520000000001</v>
      </c>
    </row>
    <row r="182" spans="1:13">
      <c r="A182" s="301">
        <v>173</v>
      </c>
      <c r="B182" s="277" t="s">
        <v>168</v>
      </c>
      <c r="C182" s="277">
        <v>169.75</v>
      </c>
      <c r="D182" s="279">
        <v>171.1</v>
      </c>
      <c r="E182" s="279">
        <v>167.5</v>
      </c>
      <c r="F182" s="279">
        <v>165.25</v>
      </c>
      <c r="G182" s="279">
        <v>161.65</v>
      </c>
      <c r="H182" s="279">
        <v>173.35</v>
      </c>
      <c r="I182" s="279">
        <v>176.94999999999996</v>
      </c>
      <c r="J182" s="279">
        <v>179.2</v>
      </c>
      <c r="K182" s="277">
        <v>174.7</v>
      </c>
      <c r="L182" s="277">
        <v>168.85</v>
      </c>
      <c r="M182" s="277">
        <v>126.65582999999999</v>
      </c>
    </row>
    <row r="183" spans="1:13">
      <c r="A183" s="301">
        <v>174</v>
      </c>
      <c r="B183" s="277" t="s">
        <v>169</v>
      </c>
      <c r="C183" s="277">
        <v>92.6</v>
      </c>
      <c r="D183" s="279">
        <v>93.566666666666663</v>
      </c>
      <c r="E183" s="279">
        <v>90.833333333333329</v>
      </c>
      <c r="F183" s="279">
        <v>89.066666666666663</v>
      </c>
      <c r="G183" s="279">
        <v>86.333333333333329</v>
      </c>
      <c r="H183" s="279">
        <v>95.333333333333329</v>
      </c>
      <c r="I183" s="279">
        <v>98.066666666666677</v>
      </c>
      <c r="J183" s="279">
        <v>99.833333333333329</v>
      </c>
      <c r="K183" s="277">
        <v>96.3</v>
      </c>
      <c r="L183" s="277">
        <v>91.8</v>
      </c>
      <c r="M183" s="277">
        <v>101.34327</v>
      </c>
    </row>
    <row r="184" spans="1:13">
      <c r="A184" s="301">
        <v>175</v>
      </c>
      <c r="B184" s="277" t="s">
        <v>170</v>
      </c>
      <c r="C184" s="277">
        <v>2280.6999999999998</v>
      </c>
      <c r="D184" s="279">
        <v>2264.1</v>
      </c>
      <c r="E184" s="279">
        <v>2242.4499999999998</v>
      </c>
      <c r="F184" s="279">
        <v>2204.1999999999998</v>
      </c>
      <c r="G184" s="279">
        <v>2182.5499999999997</v>
      </c>
      <c r="H184" s="279">
        <v>2302.35</v>
      </c>
      <c r="I184" s="279">
        <v>2324.0000000000005</v>
      </c>
      <c r="J184" s="279">
        <v>2362.25</v>
      </c>
      <c r="K184" s="277">
        <v>2285.75</v>
      </c>
      <c r="L184" s="277">
        <v>2225.85</v>
      </c>
      <c r="M184" s="277">
        <v>106.6628</v>
      </c>
    </row>
    <row r="185" spans="1:13">
      <c r="A185" s="301">
        <v>176</v>
      </c>
      <c r="B185" s="277" t="s">
        <v>171</v>
      </c>
      <c r="C185" s="277">
        <v>33.049999999999997</v>
      </c>
      <c r="D185" s="279">
        <v>33.266666666666666</v>
      </c>
      <c r="E185" s="279">
        <v>32.783333333333331</v>
      </c>
      <c r="F185" s="279">
        <v>32.516666666666666</v>
      </c>
      <c r="G185" s="279">
        <v>32.033333333333331</v>
      </c>
      <c r="H185" s="279">
        <v>33.533333333333331</v>
      </c>
      <c r="I185" s="279">
        <v>34.016666666666666</v>
      </c>
      <c r="J185" s="279">
        <v>34.283333333333331</v>
      </c>
      <c r="K185" s="277">
        <v>33.75</v>
      </c>
      <c r="L185" s="277">
        <v>33</v>
      </c>
      <c r="M185" s="277">
        <v>110.39239999999999</v>
      </c>
    </row>
    <row r="186" spans="1:13">
      <c r="A186" s="301">
        <v>177</v>
      </c>
      <c r="B186" s="277" t="s">
        <v>3523</v>
      </c>
      <c r="C186" s="277">
        <v>856.35</v>
      </c>
      <c r="D186" s="279">
        <v>852.51666666666677</v>
      </c>
      <c r="E186" s="279">
        <v>843.93333333333351</v>
      </c>
      <c r="F186" s="279">
        <v>831.51666666666677</v>
      </c>
      <c r="G186" s="279">
        <v>822.93333333333351</v>
      </c>
      <c r="H186" s="279">
        <v>864.93333333333351</v>
      </c>
      <c r="I186" s="279">
        <v>873.51666666666677</v>
      </c>
      <c r="J186" s="279">
        <v>885.93333333333351</v>
      </c>
      <c r="K186" s="277">
        <v>861.1</v>
      </c>
      <c r="L186" s="277">
        <v>840.1</v>
      </c>
      <c r="M186" s="277">
        <v>13.672169999999999</v>
      </c>
    </row>
    <row r="187" spans="1:13">
      <c r="A187" s="301">
        <v>178</v>
      </c>
      <c r="B187" s="277" t="s">
        <v>280</v>
      </c>
      <c r="C187" s="277">
        <v>786.55</v>
      </c>
      <c r="D187" s="279">
        <v>787.51666666666677</v>
      </c>
      <c r="E187" s="279">
        <v>780.03333333333353</v>
      </c>
      <c r="F187" s="279">
        <v>773.51666666666677</v>
      </c>
      <c r="G187" s="279">
        <v>766.03333333333353</v>
      </c>
      <c r="H187" s="279">
        <v>794.03333333333353</v>
      </c>
      <c r="I187" s="279">
        <v>801.51666666666688</v>
      </c>
      <c r="J187" s="279">
        <v>808.03333333333353</v>
      </c>
      <c r="K187" s="277">
        <v>795</v>
      </c>
      <c r="L187" s="277">
        <v>781</v>
      </c>
      <c r="M187" s="277">
        <v>11.427199999999999</v>
      </c>
    </row>
    <row r="188" spans="1:13">
      <c r="A188" s="301">
        <v>179</v>
      </c>
      <c r="B188" s="277" t="s">
        <v>172</v>
      </c>
      <c r="C188" s="277">
        <v>195.7</v>
      </c>
      <c r="D188" s="279">
        <v>196.93333333333331</v>
      </c>
      <c r="E188" s="279">
        <v>193.86666666666662</v>
      </c>
      <c r="F188" s="279">
        <v>192.0333333333333</v>
      </c>
      <c r="G188" s="279">
        <v>188.96666666666661</v>
      </c>
      <c r="H188" s="279">
        <v>198.76666666666662</v>
      </c>
      <c r="I188" s="279">
        <v>201.83333333333329</v>
      </c>
      <c r="J188" s="279">
        <v>203.66666666666663</v>
      </c>
      <c r="K188" s="277">
        <v>200</v>
      </c>
      <c r="L188" s="277">
        <v>195.1</v>
      </c>
      <c r="M188" s="277">
        <v>349.49603999999999</v>
      </c>
    </row>
    <row r="189" spans="1:13">
      <c r="A189" s="301">
        <v>180</v>
      </c>
      <c r="B189" s="277" t="s">
        <v>173</v>
      </c>
      <c r="C189" s="277">
        <v>21088</v>
      </c>
      <c r="D189" s="279">
        <v>21212.666666666668</v>
      </c>
      <c r="E189" s="279">
        <v>20725.333333333336</v>
      </c>
      <c r="F189" s="279">
        <v>20362.666666666668</v>
      </c>
      <c r="G189" s="279">
        <v>19875.333333333336</v>
      </c>
      <c r="H189" s="279">
        <v>21575.333333333336</v>
      </c>
      <c r="I189" s="279">
        <v>22062.666666666672</v>
      </c>
      <c r="J189" s="279">
        <v>22425.333333333336</v>
      </c>
      <c r="K189" s="277">
        <v>21700</v>
      </c>
      <c r="L189" s="277">
        <v>20850</v>
      </c>
      <c r="M189" s="277">
        <v>1.15699</v>
      </c>
    </row>
    <row r="190" spans="1:13">
      <c r="A190" s="301">
        <v>181</v>
      </c>
      <c r="B190" s="277" t="s">
        <v>174</v>
      </c>
      <c r="C190" s="277">
        <v>1232.25</v>
      </c>
      <c r="D190" s="279">
        <v>1239.25</v>
      </c>
      <c r="E190" s="279">
        <v>1214.2</v>
      </c>
      <c r="F190" s="279">
        <v>1196.1500000000001</v>
      </c>
      <c r="G190" s="279">
        <v>1171.1000000000001</v>
      </c>
      <c r="H190" s="279">
        <v>1257.3</v>
      </c>
      <c r="I190" s="279">
        <v>1282.3500000000001</v>
      </c>
      <c r="J190" s="279">
        <v>1300.3999999999999</v>
      </c>
      <c r="K190" s="277">
        <v>1264.3</v>
      </c>
      <c r="L190" s="277">
        <v>1221.2</v>
      </c>
      <c r="M190" s="277">
        <v>4.6727499999999997</v>
      </c>
    </row>
    <row r="191" spans="1:13">
      <c r="A191" s="301">
        <v>182</v>
      </c>
      <c r="B191" s="277" t="s">
        <v>175</v>
      </c>
      <c r="C191" s="277">
        <v>4384.25</v>
      </c>
      <c r="D191" s="279">
        <v>4382.6833333333334</v>
      </c>
      <c r="E191" s="279">
        <v>4332.916666666667</v>
      </c>
      <c r="F191" s="279">
        <v>4281.5833333333339</v>
      </c>
      <c r="G191" s="279">
        <v>4231.8166666666675</v>
      </c>
      <c r="H191" s="279">
        <v>4434.0166666666664</v>
      </c>
      <c r="I191" s="279">
        <v>4483.7833333333328</v>
      </c>
      <c r="J191" s="279">
        <v>4535.1166666666659</v>
      </c>
      <c r="K191" s="277">
        <v>4432.45</v>
      </c>
      <c r="L191" s="277">
        <v>4331.3500000000004</v>
      </c>
      <c r="M191" s="277">
        <v>3.7590599999999998</v>
      </c>
    </row>
    <row r="192" spans="1:13">
      <c r="A192" s="301">
        <v>183</v>
      </c>
      <c r="B192" s="277" t="s">
        <v>176</v>
      </c>
      <c r="C192" s="277">
        <v>651.75</v>
      </c>
      <c r="D192" s="279">
        <v>655.91666666666663</v>
      </c>
      <c r="E192" s="279">
        <v>644.0333333333333</v>
      </c>
      <c r="F192" s="279">
        <v>636.31666666666672</v>
      </c>
      <c r="G192" s="279">
        <v>624.43333333333339</v>
      </c>
      <c r="H192" s="279">
        <v>663.63333333333321</v>
      </c>
      <c r="I192" s="279">
        <v>675.51666666666665</v>
      </c>
      <c r="J192" s="279">
        <v>683.23333333333312</v>
      </c>
      <c r="K192" s="277">
        <v>667.8</v>
      </c>
      <c r="L192" s="277">
        <v>648.20000000000005</v>
      </c>
      <c r="M192" s="277">
        <v>28.474609999999998</v>
      </c>
    </row>
    <row r="193" spans="1:13">
      <c r="A193" s="301">
        <v>184</v>
      </c>
      <c r="B193" s="277" t="s">
        <v>178</v>
      </c>
      <c r="C193" s="277">
        <v>503.15</v>
      </c>
      <c r="D193" s="279">
        <v>508.23333333333335</v>
      </c>
      <c r="E193" s="279">
        <v>496.51666666666665</v>
      </c>
      <c r="F193" s="279">
        <v>489.88333333333333</v>
      </c>
      <c r="G193" s="279">
        <v>478.16666666666663</v>
      </c>
      <c r="H193" s="279">
        <v>514.86666666666667</v>
      </c>
      <c r="I193" s="279">
        <v>526.58333333333337</v>
      </c>
      <c r="J193" s="279">
        <v>533.2166666666667</v>
      </c>
      <c r="K193" s="277">
        <v>519.95000000000005</v>
      </c>
      <c r="L193" s="277">
        <v>501.6</v>
      </c>
      <c r="M193" s="277">
        <v>88.515810000000002</v>
      </c>
    </row>
    <row r="194" spans="1:13">
      <c r="A194" s="301">
        <v>185</v>
      </c>
      <c r="B194" s="277" t="s">
        <v>179</v>
      </c>
      <c r="C194" s="277">
        <v>442.6</v>
      </c>
      <c r="D194" s="279">
        <v>444.2166666666667</v>
      </c>
      <c r="E194" s="279">
        <v>438.43333333333339</v>
      </c>
      <c r="F194" s="279">
        <v>434.26666666666671</v>
      </c>
      <c r="G194" s="279">
        <v>428.48333333333341</v>
      </c>
      <c r="H194" s="279">
        <v>448.38333333333338</v>
      </c>
      <c r="I194" s="279">
        <v>454.16666666666669</v>
      </c>
      <c r="J194" s="279">
        <v>458.33333333333337</v>
      </c>
      <c r="K194" s="277">
        <v>450</v>
      </c>
      <c r="L194" s="277">
        <v>440.05</v>
      </c>
      <c r="M194" s="277">
        <v>10.93347</v>
      </c>
    </row>
    <row r="195" spans="1:13">
      <c r="A195" s="301">
        <v>186</v>
      </c>
      <c r="B195" s="277" t="s">
        <v>282</v>
      </c>
      <c r="C195" s="277">
        <v>550.04999999999995</v>
      </c>
      <c r="D195" s="279">
        <v>556.19999999999993</v>
      </c>
      <c r="E195" s="279">
        <v>539.89999999999986</v>
      </c>
      <c r="F195" s="279">
        <v>529.74999999999989</v>
      </c>
      <c r="G195" s="279">
        <v>513.44999999999982</v>
      </c>
      <c r="H195" s="279">
        <v>566.34999999999991</v>
      </c>
      <c r="I195" s="279">
        <v>582.64999999999986</v>
      </c>
      <c r="J195" s="279">
        <v>592.79999999999995</v>
      </c>
      <c r="K195" s="277">
        <v>572.5</v>
      </c>
      <c r="L195" s="277">
        <v>546.04999999999995</v>
      </c>
      <c r="M195" s="277">
        <v>12.06856</v>
      </c>
    </row>
    <row r="196" spans="1:13">
      <c r="A196" s="301">
        <v>187</v>
      </c>
      <c r="B196" s="277" t="s">
        <v>3464</v>
      </c>
      <c r="C196" s="277">
        <v>468.95</v>
      </c>
      <c r="D196" s="279">
        <v>471.16666666666669</v>
      </c>
      <c r="E196" s="279">
        <v>464.83333333333337</v>
      </c>
      <c r="F196" s="279">
        <v>460.7166666666667</v>
      </c>
      <c r="G196" s="279">
        <v>454.38333333333338</v>
      </c>
      <c r="H196" s="279">
        <v>475.28333333333336</v>
      </c>
      <c r="I196" s="279">
        <v>481.61666666666673</v>
      </c>
      <c r="J196" s="279">
        <v>485.73333333333335</v>
      </c>
      <c r="K196" s="277">
        <v>477.5</v>
      </c>
      <c r="L196" s="277">
        <v>467.05</v>
      </c>
      <c r="M196" s="277">
        <v>22.608280000000001</v>
      </c>
    </row>
    <row r="197" spans="1:13">
      <c r="A197" s="301">
        <v>188</v>
      </c>
      <c r="B197" s="268" t="s">
        <v>183</v>
      </c>
      <c r="C197" s="268">
        <v>134.1</v>
      </c>
      <c r="D197" s="308">
        <v>134.68333333333331</v>
      </c>
      <c r="E197" s="308">
        <v>132.26666666666662</v>
      </c>
      <c r="F197" s="308">
        <v>130.43333333333331</v>
      </c>
      <c r="G197" s="308">
        <v>128.01666666666662</v>
      </c>
      <c r="H197" s="308">
        <v>136.51666666666662</v>
      </c>
      <c r="I197" s="308">
        <v>138.93333333333331</v>
      </c>
      <c r="J197" s="308">
        <v>140.76666666666662</v>
      </c>
      <c r="K197" s="268">
        <v>137.1</v>
      </c>
      <c r="L197" s="268">
        <v>132.85</v>
      </c>
      <c r="M197" s="268">
        <v>389.73856999999998</v>
      </c>
    </row>
    <row r="198" spans="1:13">
      <c r="A198" s="301">
        <v>189</v>
      </c>
      <c r="B198" s="268" t="s">
        <v>185</v>
      </c>
      <c r="C198" s="268">
        <v>54.05</v>
      </c>
      <c r="D198" s="308">
        <v>53.9</v>
      </c>
      <c r="E198" s="308">
        <v>52.699999999999996</v>
      </c>
      <c r="F198" s="308">
        <v>51.349999999999994</v>
      </c>
      <c r="G198" s="308">
        <v>50.149999999999991</v>
      </c>
      <c r="H198" s="308">
        <v>55.25</v>
      </c>
      <c r="I198" s="308">
        <v>56.45</v>
      </c>
      <c r="J198" s="308">
        <v>57.800000000000004</v>
      </c>
      <c r="K198" s="268">
        <v>55.1</v>
      </c>
      <c r="L198" s="268">
        <v>52.55</v>
      </c>
      <c r="M198" s="268">
        <v>186.2252</v>
      </c>
    </row>
    <row r="199" spans="1:13">
      <c r="A199" s="301">
        <v>190</v>
      </c>
      <c r="B199" s="268" t="s">
        <v>186</v>
      </c>
      <c r="C199" s="268">
        <v>368.35</v>
      </c>
      <c r="D199" s="308">
        <v>370.41666666666669</v>
      </c>
      <c r="E199" s="308">
        <v>364.58333333333337</v>
      </c>
      <c r="F199" s="308">
        <v>360.81666666666666</v>
      </c>
      <c r="G199" s="308">
        <v>354.98333333333335</v>
      </c>
      <c r="H199" s="308">
        <v>374.18333333333339</v>
      </c>
      <c r="I199" s="308">
        <v>380.01666666666677</v>
      </c>
      <c r="J199" s="308">
        <v>383.78333333333342</v>
      </c>
      <c r="K199" s="268">
        <v>376.25</v>
      </c>
      <c r="L199" s="268">
        <v>366.65</v>
      </c>
      <c r="M199" s="268">
        <v>119.02564</v>
      </c>
    </row>
    <row r="200" spans="1:13">
      <c r="A200" s="301">
        <v>191</v>
      </c>
      <c r="B200" s="268" t="s">
        <v>187</v>
      </c>
      <c r="C200" s="268">
        <v>2826.55</v>
      </c>
      <c r="D200" s="308">
        <v>2831.2166666666672</v>
      </c>
      <c r="E200" s="308">
        <v>2807.5333333333342</v>
      </c>
      <c r="F200" s="308">
        <v>2788.5166666666669</v>
      </c>
      <c r="G200" s="308">
        <v>2764.8333333333339</v>
      </c>
      <c r="H200" s="308">
        <v>2850.2333333333345</v>
      </c>
      <c r="I200" s="308">
        <v>2873.916666666667</v>
      </c>
      <c r="J200" s="308">
        <v>2892.9333333333348</v>
      </c>
      <c r="K200" s="268">
        <v>2854.9</v>
      </c>
      <c r="L200" s="268">
        <v>2812.2</v>
      </c>
      <c r="M200" s="268">
        <v>42.099049999999998</v>
      </c>
    </row>
    <row r="201" spans="1:13">
      <c r="A201" s="301">
        <v>192</v>
      </c>
      <c r="B201" s="268" t="s">
        <v>188</v>
      </c>
      <c r="C201" s="268">
        <v>868.2</v>
      </c>
      <c r="D201" s="308">
        <v>866.36666666666667</v>
      </c>
      <c r="E201" s="308">
        <v>852.83333333333337</v>
      </c>
      <c r="F201" s="308">
        <v>837.4666666666667</v>
      </c>
      <c r="G201" s="308">
        <v>823.93333333333339</v>
      </c>
      <c r="H201" s="308">
        <v>881.73333333333335</v>
      </c>
      <c r="I201" s="308">
        <v>895.26666666666665</v>
      </c>
      <c r="J201" s="308">
        <v>910.63333333333333</v>
      </c>
      <c r="K201" s="268">
        <v>879.9</v>
      </c>
      <c r="L201" s="268">
        <v>851</v>
      </c>
      <c r="M201" s="268">
        <v>73.275360000000006</v>
      </c>
    </row>
    <row r="202" spans="1:13">
      <c r="A202" s="301">
        <v>193</v>
      </c>
      <c r="B202" s="268" t="s">
        <v>189</v>
      </c>
      <c r="C202" s="268">
        <v>1228.8499999999999</v>
      </c>
      <c r="D202" s="308">
        <v>1244.8</v>
      </c>
      <c r="E202" s="308">
        <v>1207.6999999999998</v>
      </c>
      <c r="F202" s="308">
        <v>1186.55</v>
      </c>
      <c r="G202" s="308">
        <v>1149.4499999999998</v>
      </c>
      <c r="H202" s="308">
        <v>1265.9499999999998</v>
      </c>
      <c r="I202" s="308">
        <v>1303.0499999999997</v>
      </c>
      <c r="J202" s="308">
        <v>1324.1999999999998</v>
      </c>
      <c r="K202" s="268">
        <v>1281.9000000000001</v>
      </c>
      <c r="L202" s="268">
        <v>1223.6500000000001</v>
      </c>
      <c r="M202" s="268">
        <v>47.353160000000003</v>
      </c>
    </row>
    <row r="203" spans="1:13">
      <c r="A203" s="301">
        <v>194</v>
      </c>
      <c r="B203" s="268" t="s">
        <v>190</v>
      </c>
      <c r="C203" s="268">
        <v>2813.8</v>
      </c>
      <c r="D203" s="308">
        <v>2838.9333333333329</v>
      </c>
      <c r="E203" s="308">
        <v>2781.8666666666659</v>
      </c>
      <c r="F203" s="308">
        <v>2749.9333333333329</v>
      </c>
      <c r="G203" s="308">
        <v>2692.8666666666659</v>
      </c>
      <c r="H203" s="308">
        <v>2870.8666666666659</v>
      </c>
      <c r="I203" s="308">
        <v>2927.9333333333325</v>
      </c>
      <c r="J203" s="308">
        <v>2959.8666666666659</v>
      </c>
      <c r="K203" s="268">
        <v>2896</v>
      </c>
      <c r="L203" s="268">
        <v>2807</v>
      </c>
      <c r="M203" s="268">
        <v>4.4664599999999997</v>
      </c>
    </row>
    <row r="204" spans="1:13">
      <c r="A204" s="301">
        <v>195</v>
      </c>
      <c r="B204" s="268" t="s">
        <v>191</v>
      </c>
      <c r="C204" s="268">
        <v>295.64999999999998</v>
      </c>
      <c r="D204" s="308">
        <v>297.25</v>
      </c>
      <c r="E204" s="308">
        <v>292.45</v>
      </c>
      <c r="F204" s="308">
        <v>289.25</v>
      </c>
      <c r="G204" s="308">
        <v>284.45</v>
      </c>
      <c r="H204" s="308">
        <v>300.45</v>
      </c>
      <c r="I204" s="308">
        <v>305.24999999999994</v>
      </c>
      <c r="J204" s="308">
        <v>308.45</v>
      </c>
      <c r="K204" s="268">
        <v>302.05</v>
      </c>
      <c r="L204" s="268">
        <v>294.05</v>
      </c>
      <c r="M204" s="268">
        <v>5.7495599999999998</v>
      </c>
    </row>
    <row r="205" spans="1:13">
      <c r="A205" s="301">
        <v>196</v>
      </c>
      <c r="B205" s="268" t="s">
        <v>550</v>
      </c>
      <c r="C205" s="268">
        <v>692.95</v>
      </c>
      <c r="D205" s="308">
        <v>693.5333333333333</v>
      </c>
      <c r="E205" s="308">
        <v>682.41666666666663</v>
      </c>
      <c r="F205" s="308">
        <v>671.88333333333333</v>
      </c>
      <c r="G205" s="308">
        <v>660.76666666666665</v>
      </c>
      <c r="H205" s="308">
        <v>704.06666666666661</v>
      </c>
      <c r="I205" s="308">
        <v>715.18333333333339</v>
      </c>
      <c r="J205" s="308">
        <v>725.71666666666658</v>
      </c>
      <c r="K205" s="268">
        <v>704.65</v>
      </c>
      <c r="L205" s="268">
        <v>683</v>
      </c>
      <c r="M205" s="268">
        <v>8.2372899999999998</v>
      </c>
    </row>
    <row r="206" spans="1:13">
      <c r="A206" s="301">
        <v>197</v>
      </c>
      <c r="B206" s="268" t="s">
        <v>192</v>
      </c>
      <c r="C206" s="268">
        <v>459.35</v>
      </c>
      <c r="D206" s="308">
        <v>463.06666666666666</v>
      </c>
      <c r="E206" s="308">
        <v>453.73333333333335</v>
      </c>
      <c r="F206" s="308">
        <v>448.11666666666667</v>
      </c>
      <c r="G206" s="308">
        <v>438.78333333333336</v>
      </c>
      <c r="H206" s="308">
        <v>468.68333333333334</v>
      </c>
      <c r="I206" s="308">
        <v>478.01666666666671</v>
      </c>
      <c r="J206" s="308">
        <v>483.63333333333333</v>
      </c>
      <c r="K206" s="268">
        <v>472.4</v>
      </c>
      <c r="L206" s="268">
        <v>457.45</v>
      </c>
      <c r="M206" s="268">
        <v>34.332079999999998</v>
      </c>
    </row>
    <row r="207" spans="1:13">
      <c r="A207" s="301">
        <v>198</v>
      </c>
      <c r="B207" s="268" t="s">
        <v>193</v>
      </c>
      <c r="C207" s="268">
        <v>970.75</v>
      </c>
      <c r="D207" s="308">
        <v>965.98333333333323</v>
      </c>
      <c r="E207" s="308">
        <v>956.96666666666647</v>
      </c>
      <c r="F207" s="308">
        <v>943.18333333333328</v>
      </c>
      <c r="G207" s="308">
        <v>934.16666666666652</v>
      </c>
      <c r="H207" s="308">
        <v>979.76666666666642</v>
      </c>
      <c r="I207" s="308">
        <v>988.78333333333308</v>
      </c>
      <c r="J207" s="308">
        <v>1002.5666666666664</v>
      </c>
      <c r="K207" s="268">
        <v>975</v>
      </c>
      <c r="L207" s="268">
        <v>952.2</v>
      </c>
      <c r="M207" s="268">
        <v>6.7925000000000004</v>
      </c>
    </row>
    <row r="208" spans="1:13">
      <c r="A208" s="301">
        <v>199</v>
      </c>
      <c r="B208" s="268" t="s">
        <v>195</v>
      </c>
      <c r="C208" s="268">
        <v>4382.75</v>
      </c>
      <c r="D208" s="308">
        <v>4415.7333333333336</v>
      </c>
      <c r="E208" s="308">
        <v>4306.4666666666672</v>
      </c>
      <c r="F208" s="308">
        <v>4230.1833333333334</v>
      </c>
      <c r="G208" s="308">
        <v>4120.916666666667</v>
      </c>
      <c r="H208" s="308">
        <v>4492.0166666666673</v>
      </c>
      <c r="I208" s="308">
        <v>4601.2833333333338</v>
      </c>
      <c r="J208" s="308">
        <v>4677.5666666666675</v>
      </c>
      <c r="K208" s="268">
        <v>4525</v>
      </c>
      <c r="L208" s="268">
        <v>4339.45</v>
      </c>
      <c r="M208" s="268">
        <v>23.694410000000001</v>
      </c>
    </row>
    <row r="209" spans="1:13">
      <c r="A209" s="301">
        <v>200</v>
      </c>
      <c r="B209" s="268" t="s">
        <v>196</v>
      </c>
      <c r="C209" s="268">
        <v>24.25</v>
      </c>
      <c r="D209" s="308">
        <v>24.45</v>
      </c>
      <c r="E209" s="308">
        <v>23.95</v>
      </c>
      <c r="F209" s="308">
        <v>23.65</v>
      </c>
      <c r="G209" s="308">
        <v>23.15</v>
      </c>
      <c r="H209" s="308">
        <v>24.75</v>
      </c>
      <c r="I209" s="308">
        <v>25.25</v>
      </c>
      <c r="J209" s="308">
        <v>25.55</v>
      </c>
      <c r="K209" s="268">
        <v>24.95</v>
      </c>
      <c r="L209" s="268">
        <v>24.15</v>
      </c>
      <c r="M209" s="268">
        <v>18.537800000000001</v>
      </c>
    </row>
    <row r="210" spans="1:13">
      <c r="A210" s="301">
        <v>201</v>
      </c>
      <c r="B210" s="268" t="s">
        <v>197</v>
      </c>
      <c r="C210" s="268">
        <v>506.5</v>
      </c>
      <c r="D210" s="308">
        <v>508.7166666666667</v>
      </c>
      <c r="E210" s="308">
        <v>501.88333333333344</v>
      </c>
      <c r="F210" s="308">
        <v>497.26666666666677</v>
      </c>
      <c r="G210" s="308">
        <v>490.43333333333351</v>
      </c>
      <c r="H210" s="308">
        <v>513.33333333333337</v>
      </c>
      <c r="I210" s="308">
        <v>520.16666666666663</v>
      </c>
      <c r="J210" s="308">
        <v>524.7833333333333</v>
      </c>
      <c r="K210" s="268">
        <v>515.54999999999995</v>
      </c>
      <c r="L210" s="268">
        <v>504.1</v>
      </c>
      <c r="M210" s="268">
        <v>39.921349999999997</v>
      </c>
    </row>
    <row r="211" spans="1:13">
      <c r="A211" s="301">
        <v>202</v>
      </c>
      <c r="B211" s="268" t="s">
        <v>563</v>
      </c>
      <c r="C211" s="268">
        <v>692.2</v>
      </c>
      <c r="D211" s="308">
        <v>684.25</v>
      </c>
      <c r="E211" s="308">
        <v>670.5</v>
      </c>
      <c r="F211" s="308">
        <v>648.79999999999995</v>
      </c>
      <c r="G211" s="308">
        <v>635.04999999999995</v>
      </c>
      <c r="H211" s="308">
        <v>705.95</v>
      </c>
      <c r="I211" s="308">
        <v>719.7</v>
      </c>
      <c r="J211" s="308">
        <v>741.40000000000009</v>
      </c>
      <c r="K211" s="268">
        <v>698</v>
      </c>
      <c r="L211" s="268">
        <v>662.55</v>
      </c>
      <c r="M211" s="268">
        <v>3.0259100000000001</v>
      </c>
    </row>
    <row r="212" spans="1:13">
      <c r="A212" s="301">
        <v>203</v>
      </c>
      <c r="B212" s="268" t="s">
        <v>284</v>
      </c>
      <c r="C212" s="268">
        <v>165.95</v>
      </c>
      <c r="D212" s="308">
        <v>165.91666666666666</v>
      </c>
      <c r="E212" s="308">
        <v>164.33333333333331</v>
      </c>
      <c r="F212" s="308">
        <v>162.71666666666667</v>
      </c>
      <c r="G212" s="308">
        <v>161.13333333333333</v>
      </c>
      <c r="H212" s="308">
        <v>167.5333333333333</v>
      </c>
      <c r="I212" s="308">
        <v>169.11666666666662</v>
      </c>
      <c r="J212" s="308">
        <v>170.73333333333329</v>
      </c>
      <c r="K212" s="268">
        <v>167.5</v>
      </c>
      <c r="L212" s="268">
        <v>164.3</v>
      </c>
      <c r="M212" s="268">
        <v>2.1229300000000002</v>
      </c>
    </row>
    <row r="213" spans="1:13">
      <c r="A213" s="301">
        <v>204</v>
      </c>
      <c r="B213" s="268" t="s">
        <v>199</v>
      </c>
      <c r="C213" s="268">
        <v>666.55</v>
      </c>
      <c r="D213" s="308">
        <v>670.80000000000007</v>
      </c>
      <c r="E213" s="308">
        <v>659.60000000000014</v>
      </c>
      <c r="F213" s="308">
        <v>652.65000000000009</v>
      </c>
      <c r="G213" s="308">
        <v>641.45000000000016</v>
      </c>
      <c r="H213" s="308">
        <v>677.75000000000011</v>
      </c>
      <c r="I213" s="308">
        <v>688.95000000000016</v>
      </c>
      <c r="J213" s="308">
        <v>695.90000000000009</v>
      </c>
      <c r="K213" s="268">
        <v>682</v>
      </c>
      <c r="L213" s="268">
        <v>663.85</v>
      </c>
      <c r="M213" s="268">
        <v>8.31311</v>
      </c>
    </row>
    <row r="214" spans="1:13">
      <c r="A214" s="301">
        <v>205</v>
      </c>
      <c r="B214" s="268" t="s">
        <v>569</v>
      </c>
      <c r="C214" s="268">
        <v>2151.8000000000002</v>
      </c>
      <c r="D214" s="308">
        <v>2154.7000000000003</v>
      </c>
      <c r="E214" s="308">
        <v>2128.1500000000005</v>
      </c>
      <c r="F214" s="308">
        <v>2104.5000000000005</v>
      </c>
      <c r="G214" s="308">
        <v>2077.9500000000007</v>
      </c>
      <c r="H214" s="308">
        <v>2178.3500000000004</v>
      </c>
      <c r="I214" s="308">
        <v>2204.9000000000005</v>
      </c>
      <c r="J214" s="308">
        <v>2228.5500000000002</v>
      </c>
      <c r="K214" s="268">
        <v>2181.25</v>
      </c>
      <c r="L214" s="268">
        <v>2131.0500000000002</v>
      </c>
      <c r="M214" s="268">
        <v>0.22378000000000001</v>
      </c>
    </row>
    <row r="215" spans="1:13">
      <c r="A215" s="301">
        <v>206</v>
      </c>
      <c r="B215" s="268" t="s">
        <v>200</v>
      </c>
      <c r="C215" s="308">
        <v>375.95</v>
      </c>
      <c r="D215" s="308">
        <v>376.86666666666662</v>
      </c>
      <c r="E215" s="308">
        <v>372.03333333333325</v>
      </c>
      <c r="F215" s="308">
        <v>368.11666666666662</v>
      </c>
      <c r="G215" s="308">
        <v>363.28333333333325</v>
      </c>
      <c r="H215" s="308">
        <v>380.78333333333325</v>
      </c>
      <c r="I215" s="308">
        <v>385.61666666666662</v>
      </c>
      <c r="J215" s="308">
        <v>389.53333333333325</v>
      </c>
      <c r="K215" s="308">
        <v>381.7</v>
      </c>
      <c r="L215" s="308">
        <v>372.95</v>
      </c>
      <c r="M215" s="308">
        <v>360.92383000000001</v>
      </c>
    </row>
    <row r="216" spans="1:13">
      <c r="A216" s="301">
        <v>207</v>
      </c>
      <c r="B216" s="268" t="s">
        <v>202</v>
      </c>
      <c r="C216" s="308">
        <v>182.45</v>
      </c>
      <c r="D216" s="308">
        <v>185.44999999999996</v>
      </c>
      <c r="E216" s="308">
        <v>178.54999999999993</v>
      </c>
      <c r="F216" s="308">
        <v>174.64999999999998</v>
      </c>
      <c r="G216" s="308">
        <v>167.74999999999994</v>
      </c>
      <c r="H216" s="308">
        <v>189.34999999999991</v>
      </c>
      <c r="I216" s="308">
        <v>196.24999999999994</v>
      </c>
      <c r="J216" s="308">
        <v>200.14999999999989</v>
      </c>
      <c r="K216" s="308">
        <v>192.35</v>
      </c>
      <c r="L216" s="308">
        <v>181.55</v>
      </c>
      <c r="M216" s="308">
        <v>294.10113999999999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0"/>
      <c r="B1" s="540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44118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7" t="s">
        <v>16</v>
      </c>
      <c r="B9" s="538" t="s">
        <v>18</v>
      </c>
      <c r="C9" s="536" t="s">
        <v>19</v>
      </c>
      <c r="D9" s="536" t="s">
        <v>20</v>
      </c>
      <c r="E9" s="536" t="s">
        <v>21</v>
      </c>
      <c r="F9" s="536"/>
      <c r="G9" s="536"/>
      <c r="H9" s="536" t="s">
        <v>22</v>
      </c>
      <c r="I9" s="536"/>
      <c r="J9" s="536"/>
      <c r="K9" s="274"/>
      <c r="L9" s="281"/>
      <c r="M9" s="282"/>
    </row>
    <row r="10" spans="1:15" ht="42.75" customHeight="1">
      <c r="A10" s="532"/>
      <c r="B10" s="534"/>
      <c r="C10" s="539" t="s">
        <v>23</v>
      </c>
      <c r="D10" s="539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19141.599999999999</v>
      </c>
      <c r="D11" s="279">
        <v>19148.883333333331</v>
      </c>
      <c r="E11" s="279">
        <v>18894.716666666664</v>
      </c>
      <c r="F11" s="279">
        <v>18647.833333333332</v>
      </c>
      <c r="G11" s="279">
        <v>18393.666666666664</v>
      </c>
      <c r="H11" s="279">
        <v>19395.766666666663</v>
      </c>
      <c r="I11" s="279">
        <v>19649.933333333334</v>
      </c>
      <c r="J11" s="279">
        <v>19896.816666666662</v>
      </c>
      <c r="K11" s="277">
        <v>19403.05</v>
      </c>
      <c r="L11" s="277">
        <v>18902</v>
      </c>
      <c r="M11" s="277">
        <v>3.7999999999999999E-2</v>
      </c>
    </row>
    <row r="12" spans="1:15" ht="12" customHeight="1">
      <c r="A12" s="268">
        <v>2</v>
      </c>
      <c r="B12" s="277" t="s">
        <v>802</v>
      </c>
      <c r="C12" s="278">
        <v>990.2</v>
      </c>
      <c r="D12" s="279">
        <v>995.35</v>
      </c>
      <c r="E12" s="279">
        <v>982.90000000000009</v>
      </c>
      <c r="F12" s="279">
        <v>975.6</v>
      </c>
      <c r="G12" s="279">
        <v>963.15000000000009</v>
      </c>
      <c r="H12" s="279">
        <v>1002.6500000000001</v>
      </c>
      <c r="I12" s="279">
        <v>1015.1000000000001</v>
      </c>
      <c r="J12" s="279">
        <v>1022.4000000000001</v>
      </c>
      <c r="K12" s="277">
        <v>1007.8</v>
      </c>
      <c r="L12" s="277">
        <v>988.05</v>
      </c>
      <c r="M12" s="277">
        <v>2.1956600000000002</v>
      </c>
    </row>
    <row r="13" spans="1:15" ht="12" customHeight="1">
      <c r="A13" s="268">
        <v>3</v>
      </c>
      <c r="B13" s="277" t="s">
        <v>294</v>
      </c>
      <c r="C13" s="278">
        <v>1494.85</v>
      </c>
      <c r="D13" s="279">
        <v>1485.0166666666667</v>
      </c>
      <c r="E13" s="279">
        <v>1472.0333333333333</v>
      </c>
      <c r="F13" s="279">
        <v>1449.2166666666667</v>
      </c>
      <c r="G13" s="279">
        <v>1436.2333333333333</v>
      </c>
      <c r="H13" s="279">
        <v>1507.8333333333333</v>
      </c>
      <c r="I13" s="279">
        <v>1520.8166666666664</v>
      </c>
      <c r="J13" s="279">
        <v>1543.6333333333332</v>
      </c>
      <c r="K13" s="277">
        <v>1498</v>
      </c>
      <c r="L13" s="277">
        <v>1462.2</v>
      </c>
      <c r="M13" s="277">
        <v>3.0800299999999998</v>
      </c>
    </row>
    <row r="14" spans="1:15" ht="12" customHeight="1">
      <c r="A14" s="268">
        <v>4</v>
      </c>
      <c r="B14" s="277" t="s">
        <v>3119</v>
      </c>
      <c r="C14" s="278">
        <v>861.55</v>
      </c>
      <c r="D14" s="279">
        <v>863.65</v>
      </c>
      <c r="E14" s="279">
        <v>854.9</v>
      </c>
      <c r="F14" s="279">
        <v>848.25</v>
      </c>
      <c r="G14" s="279">
        <v>839.5</v>
      </c>
      <c r="H14" s="279">
        <v>870.3</v>
      </c>
      <c r="I14" s="279">
        <v>879.05</v>
      </c>
      <c r="J14" s="279">
        <v>885.69999999999993</v>
      </c>
      <c r="K14" s="277">
        <v>872.4</v>
      </c>
      <c r="L14" s="277">
        <v>857</v>
      </c>
      <c r="M14" s="277">
        <v>1.8824000000000001</v>
      </c>
    </row>
    <row r="15" spans="1:15" ht="12" customHeight="1">
      <c r="A15" s="268">
        <v>5</v>
      </c>
      <c r="B15" s="277" t="s">
        <v>295</v>
      </c>
      <c r="C15" s="278">
        <v>16253.2</v>
      </c>
      <c r="D15" s="279">
        <v>16211.066666666666</v>
      </c>
      <c r="E15" s="279">
        <v>16122.133333333331</v>
      </c>
      <c r="F15" s="279">
        <v>15991.066666666666</v>
      </c>
      <c r="G15" s="279">
        <v>15902.133333333331</v>
      </c>
      <c r="H15" s="279">
        <v>16342.133333333331</v>
      </c>
      <c r="I15" s="279">
        <v>16431.066666666666</v>
      </c>
      <c r="J15" s="279">
        <v>16562.133333333331</v>
      </c>
      <c r="K15" s="277">
        <v>16300</v>
      </c>
      <c r="L15" s="277">
        <v>16080</v>
      </c>
      <c r="M15" s="277">
        <v>5.2999999999999999E-2</v>
      </c>
    </row>
    <row r="16" spans="1:15" ht="12" customHeight="1">
      <c r="A16" s="268">
        <v>6</v>
      </c>
      <c r="B16" s="277" t="s">
        <v>227</v>
      </c>
      <c r="C16" s="278">
        <v>61.95</v>
      </c>
      <c r="D16" s="279">
        <v>62.233333333333341</v>
      </c>
      <c r="E16" s="279">
        <v>61.366666666666681</v>
      </c>
      <c r="F16" s="279">
        <v>60.783333333333339</v>
      </c>
      <c r="G16" s="279">
        <v>59.916666666666679</v>
      </c>
      <c r="H16" s="279">
        <v>62.816666666666684</v>
      </c>
      <c r="I16" s="279">
        <v>63.683333333333344</v>
      </c>
      <c r="J16" s="279">
        <v>64.26666666666668</v>
      </c>
      <c r="K16" s="277">
        <v>63.1</v>
      </c>
      <c r="L16" s="277">
        <v>61.65</v>
      </c>
      <c r="M16" s="277">
        <v>7.2684600000000001</v>
      </c>
    </row>
    <row r="17" spans="1:13" ht="12" customHeight="1">
      <c r="A17" s="268">
        <v>7</v>
      </c>
      <c r="B17" s="277" t="s">
        <v>228</v>
      </c>
      <c r="C17" s="278">
        <v>131.35</v>
      </c>
      <c r="D17" s="279">
        <v>129.91666666666666</v>
      </c>
      <c r="E17" s="279">
        <v>127.0333333333333</v>
      </c>
      <c r="F17" s="279">
        <v>122.71666666666664</v>
      </c>
      <c r="G17" s="279">
        <v>119.83333333333329</v>
      </c>
      <c r="H17" s="279">
        <v>134.23333333333332</v>
      </c>
      <c r="I17" s="279">
        <v>137.1166666666667</v>
      </c>
      <c r="J17" s="279">
        <v>141.43333333333334</v>
      </c>
      <c r="K17" s="277">
        <v>132.80000000000001</v>
      </c>
      <c r="L17" s="277">
        <v>125.6</v>
      </c>
      <c r="M17" s="277">
        <v>14.240170000000001</v>
      </c>
    </row>
    <row r="18" spans="1:13" ht="12" customHeight="1">
      <c r="A18" s="268">
        <v>8</v>
      </c>
      <c r="B18" s="277" t="s">
        <v>38</v>
      </c>
      <c r="C18" s="278">
        <v>1521.85</v>
      </c>
      <c r="D18" s="279">
        <v>1531.9166666666667</v>
      </c>
      <c r="E18" s="279">
        <v>1497.9333333333334</v>
      </c>
      <c r="F18" s="279">
        <v>1474.0166666666667</v>
      </c>
      <c r="G18" s="279">
        <v>1440.0333333333333</v>
      </c>
      <c r="H18" s="279">
        <v>1555.8333333333335</v>
      </c>
      <c r="I18" s="279">
        <v>1589.8166666666666</v>
      </c>
      <c r="J18" s="279">
        <v>1613.7333333333336</v>
      </c>
      <c r="K18" s="277">
        <v>1565.9</v>
      </c>
      <c r="L18" s="277">
        <v>1508</v>
      </c>
      <c r="M18" s="277">
        <v>23.771409999999999</v>
      </c>
    </row>
    <row r="19" spans="1:13" ht="12" customHeight="1">
      <c r="A19" s="268">
        <v>9</v>
      </c>
      <c r="B19" s="277" t="s">
        <v>296</v>
      </c>
      <c r="C19" s="278">
        <v>190.75</v>
      </c>
      <c r="D19" s="279">
        <v>191.76666666666665</v>
      </c>
      <c r="E19" s="279">
        <v>188.23333333333329</v>
      </c>
      <c r="F19" s="279">
        <v>185.71666666666664</v>
      </c>
      <c r="G19" s="279">
        <v>182.18333333333328</v>
      </c>
      <c r="H19" s="279">
        <v>194.2833333333333</v>
      </c>
      <c r="I19" s="279">
        <v>197.81666666666666</v>
      </c>
      <c r="J19" s="279">
        <v>200.33333333333331</v>
      </c>
      <c r="K19" s="277">
        <v>195.3</v>
      </c>
      <c r="L19" s="277">
        <v>189.25</v>
      </c>
      <c r="M19" s="277">
        <v>8.5873699999999999</v>
      </c>
    </row>
    <row r="20" spans="1:13" ht="12" customHeight="1">
      <c r="A20" s="268">
        <v>10</v>
      </c>
      <c r="B20" s="277" t="s">
        <v>297</v>
      </c>
      <c r="C20" s="278">
        <v>705.1</v>
      </c>
      <c r="D20" s="279">
        <v>690.43333333333339</v>
      </c>
      <c r="E20" s="279">
        <v>675.76666666666677</v>
      </c>
      <c r="F20" s="279">
        <v>646.43333333333339</v>
      </c>
      <c r="G20" s="279">
        <v>631.76666666666677</v>
      </c>
      <c r="H20" s="279">
        <v>719.76666666666677</v>
      </c>
      <c r="I20" s="279">
        <v>734.43333333333328</v>
      </c>
      <c r="J20" s="279">
        <v>763.76666666666677</v>
      </c>
      <c r="K20" s="277">
        <v>705.1</v>
      </c>
      <c r="L20" s="277">
        <v>661.1</v>
      </c>
      <c r="M20" s="277">
        <v>10.698689999999999</v>
      </c>
    </row>
    <row r="21" spans="1:13" ht="12" customHeight="1">
      <c r="A21" s="268">
        <v>11</v>
      </c>
      <c r="B21" s="277" t="s">
        <v>41</v>
      </c>
      <c r="C21" s="278">
        <v>349.9</v>
      </c>
      <c r="D21" s="279">
        <v>352.31666666666661</v>
      </c>
      <c r="E21" s="279">
        <v>345.98333333333323</v>
      </c>
      <c r="F21" s="279">
        <v>342.06666666666661</v>
      </c>
      <c r="G21" s="279">
        <v>335.73333333333323</v>
      </c>
      <c r="H21" s="279">
        <v>356.23333333333323</v>
      </c>
      <c r="I21" s="279">
        <v>362.56666666666661</v>
      </c>
      <c r="J21" s="279">
        <v>366.48333333333323</v>
      </c>
      <c r="K21" s="277">
        <v>358.65</v>
      </c>
      <c r="L21" s="277">
        <v>348.4</v>
      </c>
      <c r="M21" s="277">
        <v>24.13111</v>
      </c>
    </row>
    <row r="22" spans="1:13" ht="12" customHeight="1">
      <c r="A22" s="268">
        <v>12</v>
      </c>
      <c r="B22" s="277" t="s">
        <v>43</v>
      </c>
      <c r="C22" s="278">
        <v>36.200000000000003</v>
      </c>
      <c r="D22" s="279">
        <v>36.216666666666661</v>
      </c>
      <c r="E22" s="279">
        <v>36.033333333333324</v>
      </c>
      <c r="F22" s="279">
        <v>35.86666666666666</v>
      </c>
      <c r="G22" s="279">
        <v>35.683333333333323</v>
      </c>
      <c r="H22" s="279">
        <v>36.383333333333326</v>
      </c>
      <c r="I22" s="279">
        <v>36.566666666666663</v>
      </c>
      <c r="J22" s="279">
        <v>36.733333333333327</v>
      </c>
      <c r="K22" s="277">
        <v>36.4</v>
      </c>
      <c r="L22" s="277">
        <v>36.049999999999997</v>
      </c>
      <c r="M22" s="277">
        <v>7.3304499999999999</v>
      </c>
    </row>
    <row r="23" spans="1:13">
      <c r="A23" s="268">
        <v>13</v>
      </c>
      <c r="B23" s="277" t="s">
        <v>298</v>
      </c>
      <c r="C23" s="278">
        <v>296.7</v>
      </c>
      <c r="D23" s="279">
        <v>295.4666666666667</v>
      </c>
      <c r="E23" s="279">
        <v>291.43333333333339</v>
      </c>
      <c r="F23" s="279">
        <v>286.16666666666669</v>
      </c>
      <c r="G23" s="279">
        <v>282.13333333333338</v>
      </c>
      <c r="H23" s="279">
        <v>300.73333333333341</v>
      </c>
      <c r="I23" s="279">
        <v>304.76666666666671</v>
      </c>
      <c r="J23" s="279">
        <v>310.03333333333342</v>
      </c>
      <c r="K23" s="277">
        <v>299.5</v>
      </c>
      <c r="L23" s="277">
        <v>290.2</v>
      </c>
      <c r="M23" s="277">
        <v>5.9949000000000003</v>
      </c>
    </row>
    <row r="24" spans="1:13">
      <c r="A24" s="268">
        <v>14</v>
      </c>
      <c r="B24" s="277" t="s">
        <v>299</v>
      </c>
      <c r="C24" s="278">
        <v>336.35</v>
      </c>
      <c r="D24" s="279">
        <v>339.11666666666667</v>
      </c>
      <c r="E24" s="279">
        <v>330.23333333333335</v>
      </c>
      <c r="F24" s="279">
        <v>324.11666666666667</v>
      </c>
      <c r="G24" s="279">
        <v>315.23333333333335</v>
      </c>
      <c r="H24" s="279">
        <v>345.23333333333335</v>
      </c>
      <c r="I24" s="279">
        <v>354.11666666666667</v>
      </c>
      <c r="J24" s="279">
        <v>360.23333333333335</v>
      </c>
      <c r="K24" s="277">
        <v>348</v>
      </c>
      <c r="L24" s="277">
        <v>333</v>
      </c>
      <c r="M24" s="277">
        <v>3.2603800000000001</v>
      </c>
    </row>
    <row r="25" spans="1:13">
      <c r="A25" s="268">
        <v>15</v>
      </c>
      <c r="B25" s="277" t="s">
        <v>300</v>
      </c>
      <c r="C25" s="278">
        <v>215.2</v>
      </c>
      <c r="D25" s="279">
        <v>217.86666666666667</v>
      </c>
      <c r="E25" s="279">
        <v>211.83333333333334</v>
      </c>
      <c r="F25" s="279">
        <v>208.46666666666667</v>
      </c>
      <c r="G25" s="279">
        <v>202.43333333333334</v>
      </c>
      <c r="H25" s="279">
        <v>221.23333333333335</v>
      </c>
      <c r="I25" s="279">
        <v>227.26666666666665</v>
      </c>
      <c r="J25" s="279">
        <v>230.63333333333335</v>
      </c>
      <c r="K25" s="277">
        <v>223.9</v>
      </c>
      <c r="L25" s="277">
        <v>214.5</v>
      </c>
      <c r="M25" s="277">
        <v>1.2357</v>
      </c>
    </row>
    <row r="26" spans="1:13">
      <c r="A26" s="268">
        <v>16</v>
      </c>
      <c r="B26" s="277" t="s">
        <v>832</v>
      </c>
      <c r="C26" s="278">
        <v>2723.1</v>
      </c>
      <c r="D26" s="279">
        <v>2741.3666666666668</v>
      </c>
      <c r="E26" s="279">
        <v>2683.7333333333336</v>
      </c>
      <c r="F26" s="279">
        <v>2644.3666666666668</v>
      </c>
      <c r="G26" s="279">
        <v>2586.7333333333336</v>
      </c>
      <c r="H26" s="279">
        <v>2780.7333333333336</v>
      </c>
      <c r="I26" s="279">
        <v>2838.3666666666668</v>
      </c>
      <c r="J26" s="279">
        <v>2877.7333333333336</v>
      </c>
      <c r="K26" s="277">
        <v>2799</v>
      </c>
      <c r="L26" s="277">
        <v>2702</v>
      </c>
      <c r="M26" s="277">
        <v>0.26312000000000002</v>
      </c>
    </row>
    <row r="27" spans="1:13">
      <c r="A27" s="268">
        <v>17</v>
      </c>
      <c r="B27" s="277" t="s">
        <v>292</v>
      </c>
      <c r="C27" s="278">
        <v>1736.2</v>
      </c>
      <c r="D27" s="279">
        <v>1738.7333333333333</v>
      </c>
      <c r="E27" s="279">
        <v>1721.4666666666667</v>
      </c>
      <c r="F27" s="279">
        <v>1706.7333333333333</v>
      </c>
      <c r="G27" s="279">
        <v>1689.4666666666667</v>
      </c>
      <c r="H27" s="279">
        <v>1753.4666666666667</v>
      </c>
      <c r="I27" s="279">
        <v>1770.7333333333336</v>
      </c>
      <c r="J27" s="279">
        <v>1785.4666666666667</v>
      </c>
      <c r="K27" s="277">
        <v>1756</v>
      </c>
      <c r="L27" s="277">
        <v>1724</v>
      </c>
      <c r="M27" s="277">
        <v>9.0800000000000006E-2</v>
      </c>
    </row>
    <row r="28" spans="1:13">
      <c r="A28" s="268">
        <v>18</v>
      </c>
      <c r="B28" s="277" t="s">
        <v>229</v>
      </c>
      <c r="C28" s="278">
        <v>1565.2</v>
      </c>
      <c r="D28" s="279">
        <v>1568.3999999999999</v>
      </c>
      <c r="E28" s="279">
        <v>1541.7999999999997</v>
      </c>
      <c r="F28" s="279">
        <v>1518.3999999999999</v>
      </c>
      <c r="G28" s="279">
        <v>1491.7999999999997</v>
      </c>
      <c r="H28" s="279">
        <v>1591.7999999999997</v>
      </c>
      <c r="I28" s="279">
        <v>1618.3999999999996</v>
      </c>
      <c r="J28" s="279">
        <v>1641.7999999999997</v>
      </c>
      <c r="K28" s="277">
        <v>1595</v>
      </c>
      <c r="L28" s="277">
        <v>1545</v>
      </c>
      <c r="M28" s="277">
        <v>0.86443999999999999</v>
      </c>
    </row>
    <row r="29" spans="1:13">
      <c r="A29" s="268">
        <v>19</v>
      </c>
      <c r="B29" s="277" t="s">
        <v>301</v>
      </c>
      <c r="C29" s="278">
        <v>2020.6</v>
      </c>
      <c r="D29" s="279">
        <v>2038.0333333333335</v>
      </c>
      <c r="E29" s="279">
        <v>1994.0666666666671</v>
      </c>
      <c r="F29" s="279">
        <v>1967.5333333333335</v>
      </c>
      <c r="G29" s="279">
        <v>1923.5666666666671</v>
      </c>
      <c r="H29" s="279">
        <v>2064.5666666666671</v>
      </c>
      <c r="I29" s="279">
        <v>2108.5333333333338</v>
      </c>
      <c r="J29" s="279">
        <v>2135.0666666666671</v>
      </c>
      <c r="K29" s="277">
        <v>2082</v>
      </c>
      <c r="L29" s="277">
        <v>2011.5</v>
      </c>
      <c r="M29" s="277">
        <v>0.11928</v>
      </c>
    </row>
    <row r="30" spans="1:13">
      <c r="A30" s="268">
        <v>20</v>
      </c>
      <c r="B30" s="277" t="s">
        <v>230</v>
      </c>
      <c r="C30" s="278">
        <v>2685.4</v>
      </c>
      <c r="D30" s="279">
        <v>2692.4666666666667</v>
      </c>
      <c r="E30" s="279">
        <v>2654.9333333333334</v>
      </c>
      <c r="F30" s="279">
        <v>2624.4666666666667</v>
      </c>
      <c r="G30" s="279">
        <v>2586.9333333333334</v>
      </c>
      <c r="H30" s="279">
        <v>2722.9333333333334</v>
      </c>
      <c r="I30" s="279">
        <v>2760.4666666666672</v>
      </c>
      <c r="J30" s="279">
        <v>2790.9333333333334</v>
      </c>
      <c r="K30" s="277">
        <v>2730</v>
      </c>
      <c r="L30" s="277">
        <v>2662</v>
      </c>
      <c r="M30" s="277">
        <v>1.1657900000000001</v>
      </c>
    </row>
    <row r="31" spans="1:13">
      <c r="A31" s="268">
        <v>21</v>
      </c>
      <c r="B31" s="277" t="s">
        <v>870</v>
      </c>
      <c r="C31" s="278">
        <v>3097.85</v>
      </c>
      <c r="D31" s="279">
        <v>3110.2833333333333</v>
      </c>
      <c r="E31" s="279">
        <v>3062.5666666666666</v>
      </c>
      <c r="F31" s="279">
        <v>3027.2833333333333</v>
      </c>
      <c r="G31" s="279">
        <v>2979.5666666666666</v>
      </c>
      <c r="H31" s="279">
        <v>3145.5666666666666</v>
      </c>
      <c r="I31" s="279">
        <v>3193.2833333333328</v>
      </c>
      <c r="J31" s="279">
        <v>3228.5666666666666</v>
      </c>
      <c r="K31" s="277">
        <v>3158</v>
      </c>
      <c r="L31" s="277">
        <v>3075</v>
      </c>
      <c r="M31" s="277">
        <v>0.22070000000000001</v>
      </c>
    </row>
    <row r="32" spans="1:13">
      <c r="A32" s="268">
        <v>22</v>
      </c>
      <c r="B32" s="277" t="s">
        <v>303</v>
      </c>
      <c r="C32" s="278">
        <v>116.25</v>
      </c>
      <c r="D32" s="279">
        <v>116.5</v>
      </c>
      <c r="E32" s="279">
        <v>115.25</v>
      </c>
      <c r="F32" s="279">
        <v>114.25</v>
      </c>
      <c r="G32" s="279">
        <v>113</v>
      </c>
      <c r="H32" s="279">
        <v>117.5</v>
      </c>
      <c r="I32" s="279">
        <v>118.75</v>
      </c>
      <c r="J32" s="279">
        <v>119.75</v>
      </c>
      <c r="K32" s="277">
        <v>117.75</v>
      </c>
      <c r="L32" s="277">
        <v>115.5</v>
      </c>
      <c r="M32" s="277">
        <v>2.8245200000000001</v>
      </c>
    </row>
    <row r="33" spans="1:13">
      <c r="A33" s="268">
        <v>23</v>
      </c>
      <c r="B33" s="277" t="s">
        <v>45</v>
      </c>
      <c r="C33" s="278">
        <v>731.45</v>
      </c>
      <c r="D33" s="279">
        <v>730.16666666666663</v>
      </c>
      <c r="E33" s="279">
        <v>721.33333333333326</v>
      </c>
      <c r="F33" s="279">
        <v>711.21666666666658</v>
      </c>
      <c r="G33" s="279">
        <v>702.38333333333321</v>
      </c>
      <c r="H33" s="279">
        <v>740.2833333333333</v>
      </c>
      <c r="I33" s="279">
        <v>749.11666666666656</v>
      </c>
      <c r="J33" s="279">
        <v>759.23333333333335</v>
      </c>
      <c r="K33" s="277">
        <v>739</v>
      </c>
      <c r="L33" s="277">
        <v>720.05</v>
      </c>
      <c r="M33" s="277">
        <v>11.471399999999999</v>
      </c>
    </row>
    <row r="34" spans="1:13">
      <c r="A34" s="268">
        <v>24</v>
      </c>
      <c r="B34" s="277" t="s">
        <v>304</v>
      </c>
      <c r="C34" s="278">
        <v>1986.8</v>
      </c>
      <c r="D34" s="279">
        <v>1989.8333333333333</v>
      </c>
      <c r="E34" s="279">
        <v>1957.0666666666666</v>
      </c>
      <c r="F34" s="279">
        <v>1927.3333333333333</v>
      </c>
      <c r="G34" s="279">
        <v>1894.5666666666666</v>
      </c>
      <c r="H34" s="279">
        <v>2019.5666666666666</v>
      </c>
      <c r="I34" s="279">
        <v>2052.3333333333335</v>
      </c>
      <c r="J34" s="279">
        <v>2082.0666666666666</v>
      </c>
      <c r="K34" s="277">
        <v>2022.6</v>
      </c>
      <c r="L34" s="277">
        <v>1960.1</v>
      </c>
      <c r="M34" s="277">
        <v>1.15127</v>
      </c>
    </row>
    <row r="35" spans="1:13">
      <c r="A35" s="268">
        <v>25</v>
      </c>
      <c r="B35" s="277" t="s">
        <v>46</v>
      </c>
      <c r="C35" s="278">
        <v>241.75</v>
      </c>
      <c r="D35" s="279">
        <v>242.63333333333335</v>
      </c>
      <c r="E35" s="279">
        <v>235.91666666666671</v>
      </c>
      <c r="F35" s="279">
        <v>230.08333333333337</v>
      </c>
      <c r="G35" s="279">
        <v>223.36666666666673</v>
      </c>
      <c r="H35" s="279">
        <v>248.4666666666667</v>
      </c>
      <c r="I35" s="279">
        <v>255.18333333333334</v>
      </c>
      <c r="J35" s="279">
        <v>261.01666666666665</v>
      </c>
      <c r="K35" s="277">
        <v>249.35</v>
      </c>
      <c r="L35" s="277">
        <v>236.8</v>
      </c>
      <c r="M35" s="277">
        <v>161.50050999999999</v>
      </c>
    </row>
    <row r="36" spans="1:13">
      <c r="A36" s="268">
        <v>26</v>
      </c>
      <c r="B36" s="277" t="s">
        <v>293</v>
      </c>
      <c r="C36" s="278">
        <v>2806.9</v>
      </c>
      <c r="D36" s="279">
        <v>2792.2333333333336</v>
      </c>
      <c r="E36" s="279">
        <v>2734.4666666666672</v>
      </c>
      <c r="F36" s="279">
        <v>2662.0333333333338</v>
      </c>
      <c r="G36" s="279">
        <v>2604.2666666666673</v>
      </c>
      <c r="H36" s="279">
        <v>2864.666666666667</v>
      </c>
      <c r="I36" s="279">
        <v>2922.4333333333334</v>
      </c>
      <c r="J36" s="279">
        <v>2994.8666666666668</v>
      </c>
      <c r="K36" s="277">
        <v>2850</v>
      </c>
      <c r="L36" s="277">
        <v>2719.8</v>
      </c>
      <c r="M36" s="277">
        <v>1.43011</v>
      </c>
    </row>
    <row r="37" spans="1:13">
      <c r="A37" s="268">
        <v>27</v>
      </c>
      <c r="B37" s="277" t="s">
        <v>302</v>
      </c>
      <c r="C37" s="278">
        <v>962.65</v>
      </c>
      <c r="D37" s="279">
        <v>957.28333333333342</v>
      </c>
      <c r="E37" s="279">
        <v>946.56666666666683</v>
      </c>
      <c r="F37" s="279">
        <v>930.48333333333346</v>
      </c>
      <c r="G37" s="279">
        <v>919.76666666666688</v>
      </c>
      <c r="H37" s="279">
        <v>973.36666666666679</v>
      </c>
      <c r="I37" s="279">
        <v>984.08333333333326</v>
      </c>
      <c r="J37" s="279">
        <v>1000.1666666666667</v>
      </c>
      <c r="K37" s="277">
        <v>968</v>
      </c>
      <c r="L37" s="277">
        <v>941.2</v>
      </c>
      <c r="M37" s="277">
        <v>2.4248799999999999</v>
      </c>
    </row>
    <row r="38" spans="1:13">
      <c r="A38" s="268">
        <v>28</v>
      </c>
      <c r="B38" s="277" t="s">
        <v>47</v>
      </c>
      <c r="C38" s="278">
        <v>2254.4499999999998</v>
      </c>
      <c r="D38" s="279">
        <v>2264.3833333333332</v>
      </c>
      <c r="E38" s="279">
        <v>2236.2666666666664</v>
      </c>
      <c r="F38" s="279">
        <v>2218.083333333333</v>
      </c>
      <c r="G38" s="279">
        <v>2189.9666666666662</v>
      </c>
      <c r="H38" s="279">
        <v>2282.5666666666666</v>
      </c>
      <c r="I38" s="279">
        <v>2310.6833333333334</v>
      </c>
      <c r="J38" s="279">
        <v>2328.8666666666668</v>
      </c>
      <c r="K38" s="277">
        <v>2292.5</v>
      </c>
      <c r="L38" s="277">
        <v>2246.1999999999998</v>
      </c>
      <c r="M38" s="277">
        <v>9.3902300000000007</v>
      </c>
    </row>
    <row r="39" spans="1:13">
      <c r="A39" s="268">
        <v>29</v>
      </c>
      <c r="B39" s="277" t="s">
        <v>48</v>
      </c>
      <c r="C39" s="278">
        <v>131.6</v>
      </c>
      <c r="D39" s="279">
        <v>131.78333333333333</v>
      </c>
      <c r="E39" s="279">
        <v>130.11666666666667</v>
      </c>
      <c r="F39" s="279">
        <v>128.63333333333335</v>
      </c>
      <c r="G39" s="279">
        <v>126.9666666666667</v>
      </c>
      <c r="H39" s="279">
        <v>133.26666666666665</v>
      </c>
      <c r="I39" s="279">
        <v>134.93333333333334</v>
      </c>
      <c r="J39" s="279">
        <v>136.41666666666663</v>
      </c>
      <c r="K39" s="277">
        <v>133.44999999999999</v>
      </c>
      <c r="L39" s="277">
        <v>130.30000000000001</v>
      </c>
      <c r="M39" s="277">
        <v>34.160029999999999</v>
      </c>
    </row>
    <row r="40" spans="1:13">
      <c r="A40" s="268">
        <v>30</v>
      </c>
      <c r="B40" s="277" t="s">
        <v>305</v>
      </c>
      <c r="C40" s="278">
        <v>125.85</v>
      </c>
      <c r="D40" s="279">
        <v>126.5</v>
      </c>
      <c r="E40" s="279">
        <v>123.85</v>
      </c>
      <c r="F40" s="279">
        <v>121.85</v>
      </c>
      <c r="G40" s="279">
        <v>119.19999999999999</v>
      </c>
      <c r="H40" s="279">
        <v>128.5</v>
      </c>
      <c r="I40" s="279">
        <v>131.15</v>
      </c>
      <c r="J40" s="279">
        <v>133.15</v>
      </c>
      <c r="K40" s="277">
        <v>129.15</v>
      </c>
      <c r="L40" s="277">
        <v>124.5</v>
      </c>
      <c r="M40" s="277">
        <v>1.0213699999999999</v>
      </c>
    </row>
    <row r="41" spans="1:13">
      <c r="A41" s="268">
        <v>31</v>
      </c>
      <c r="B41" s="277" t="s">
        <v>937</v>
      </c>
      <c r="C41" s="278">
        <v>225.95</v>
      </c>
      <c r="D41" s="279">
        <v>226.06666666666669</v>
      </c>
      <c r="E41" s="279">
        <v>224.93333333333339</v>
      </c>
      <c r="F41" s="279">
        <v>223.91666666666671</v>
      </c>
      <c r="G41" s="279">
        <v>222.78333333333342</v>
      </c>
      <c r="H41" s="279">
        <v>227.08333333333337</v>
      </c>
      <c r="I41" s="279">
        <v>228.21666666666664</v>
      </c>
      <c r="J41" s="279">
        <v>229.23333333333335</v>
      </c>
      <c r="K41" s="277">
        <v>227.2</v>
      </c>
      <c r="L41" s="277">
        <v>225.05</v>
      </c>
      <c r="M41" s="277">
        <v>0.64188999999999996</v>
      </c>
    </row>
    <row r="42" spans="1:13">
      <c r="A42" s="268">
        <v>32</v>
      </c>
      <c r="B42" s="277" t="s">
        <v>306</v>
      </c>
      <c r="C42" s="278">
        <v>61.65</v>
      </c>
      <c r="D42" s="279">
        <v>62</v>
      </c>
      <c r="E42" s="279">
        <v>61.15</v>
      </c>
      <c r="F42" s="279">
        <v>60.65</v>
      </c>
      <c r="G42" s="279">
        <v>59.8</v>
      </c>
      <c r="H42" s="279">
        <v>62.5</v>
      </c>
      <c r="I42" s="279">
        <v>63.349999999999994</v>
      </c>
      <c r="J42" s="279">
        <v>63.85</v>
      </c>
      <c r="K42" s="277">
        <v>62.85</v>
      </c>
      <c r="L42" s="277">
        <v>61.5</v>
      </c>
      <c r="M42" s="277">
        <v>3.5221300000000002</v>
      </c>
    </row>
    <row r="43" spans="1:13">
      <c r="A43" s="268">
        <v>33</v>
      </c>
      <c r="B43" s="277" t="s">
        <v>49</v>
      </c>
      <c r="C43" s="278">
        <v>73.900000000000006</v>
      </c>
      <c r="D43" s="279">
        <v>73.75</v>
      </c>
      <c r="E43" s="279">
        <v>72.900000000000006</v>
      </c>
      <c r="F43" s="279">
        <v>71.900000000000006</v>
      </c>
      <c r="G43" s="279">
        <v>71.050000000000011</v>
      </c>
      <c r="H43" s="279">
        <v>74.75</v>
      </c>
      <c r="I43" s="279">
        <v>75.599999999999994</v>
      </c>
      <c r="J43" s="279">
        <v>76.599999999999994</v>
      </c>
      <c r="K43" s="277">
        <v>74.599999999999994</v>
      </c>
      <c r="L43" s="277">
        <v>72.75</v>
      </c>
      <c r="M43" s="277">
        <v>236.56131999999999</v>
      </c>
    </row>
    <row r="44" spans="1:13">
      <c r="A44" s="268">
        <v>34</v>
      </c>
      <c r="B44" s="277" t="s">
        <v>51</v>
      </c>
      <c r="C44" s="278">
        <v>2064.65</v>
      </c>
      <c r="D44" s="279">
        <v>2077.5666666666666</v>
      </c>
      <c r="E44" s="279">
        <v>2041.1333333333332</v>
      </c>
      <c r="F44" s="279">
        <v>2017.6166666666668</v>
      </c>
      <c r="G44" s="279">
        <v>1981.1833333333334</v>
      </c>
      <c r="H44" s="279">
        <v>2101.083333333333</v>
      </c>
      <c r="I44" s="279">
        <v>2137.5166666666664</v>
      </c>
      <c r="J44" s="279">
        <v>2161.0333333333328</v>
      </c>
      <c r="K44" s="277">
        <v>2114</v>
      </c>
      <c r="L44" s="277">
        <v>2054.0500000000002</v>
      </c>
      <c r="M44" s="277">
        <v>26.192530000000001</v>
      </c>
    </row>
    <row r="45" spans="1:13">
      <c r="A45" s="268">
        <v>35</v>
      </c>
      <c r="B45" s="277" t="s">
        <v>307</v>
      </c>
      <c r="C45" s="278">
        <v>134.1</v>
      </c>
      <c r="D45" s="279">
        <v>135.16666666666666</v>
      </c>
      <c r="E45" s="279">
        <v>131.98333333333332</v>
      </c>
      <c r="F45" s="279">
        <v>129.86666666666667</v>
      </c>
      <c r="G45" s="279">
        <v>126.68333333333334</v>
      </c>
      <c r="H45" s="279">
        <v>137.2833333333333</v>
      </c>
      <c r="I45" s="279">
        <v>140.46666666666664</v>
      </c>
      <c r="J45" s="279">
        <v>142.58333333333329</v>
      </c>
      <c r="K45" s="277">
        <v>138.35</v>
      </c>
      <c r="L45" s="277">
        <v>133.05000000000001</v>
      </c>
      <c r="M45" s="277">
        <v>0.77919000000000005</v>
      </c>
    </row>
    <row r="46" spans="1:13">
      <c r="A46" s="268">
        <v>36</v>
      </c>
      <c r="B46" s="277" t="s">
        <v>309</v>
      </c>
      <c r="C46" s="278">
        <v>1166.8</v>
      </c>
      <c r="D46" s="279">
        <v>1164.9166666666667</v>
      </c>
      <c r="E46" s="279">
        <v>1147.8833333333334</v>
      </c>
      <c r="F46" s="279">
        <v>1128.9666666666667</v>
      </c>
      <c r="G46" s="279">
        <v>1111.9333333333334</v>
      </c>
      <c r="H46" s="279">
        <v>1183.8333333333335</v>
      </c>
      <c r="I46" s="279">
        <v>1200.8666666666668</v>
      </c>
      <c r="J46" s="279">
        <v>1219.7833333333335</v>
      </c>
      <c r="K46" s="277">
        <v>1181.95</v>
      </c>
      <c r="L46" s="277">
        <v>1146</v>
      </c>
      <c r="M46" s="277">
        <v>0.71509</v>
      </c>
    </row>
    <row r="47" spans="1:13">
      <c r="A47" s="268">
        <v>37</v>
      </c>
      <c r="B47" s="277" t="s">
        <v>308</v>
      </c>
      <c r="C47" s="278">
        <v>4301.8500000000004</v>
      </c>
      <c r="D47" s="279">
        <v>4308.9666666666672</v>
      </c>
      <c r="E47" s="279">
        <v>4277.9333333333343</v>
      </c>
      <c r="F47" s="279">
        <v>4254.0166666666673</v>
      </c>
      <c r="G47" s="279">
        <v>4222.9833333333345</v>
      </c>
      <c r="H47" s="279">
        <v>4332.8833333333341</v>
      </c>
      <c r="I47" s="279">
        <v>4363.916666666667</v>
      </c>
      <c r="J47" s="279">
        <v>4387.8333333333339</v>
      </c>
      <c r="K47" s="277">
        <v>4340</v>
      </c>
      <c r="L47" s="277">
        <v>4285.05</v>
      </c>
      <c r="M47" s="277">
        <v>0.22836000000000001</v>
      </c>
    </row>
    <row r="48" spans="1:13">
      <c r="A48" s="268">
        <v>38</v>
      </c>
      <c r="B48" s="277" t="s">
        <v>310</v>
      </c>
      <c r="C48" s="278">
        <v>5955.75</v>
      </c>
      <c r="D48" s="279">
        <v>5997.3833333333341</v>
      </c>
      <c r="E48" s="279">
        <v>5898.3666666666686</v>
      </c>
      <c r="F48" s="279">
        <v>5840.9833333333345</v>
      </c>
      <c r="G48" s="279">
        <v>5741.966666666669</v>
      </c>
      <c r="H48" s="279">
        <v>6054.7666666666682</v>
      </c>
      <c r="I48" s="279">
        <v>6153.7833333333328</v>
      </c>
      <c r="J48" s="279">
        <v>6211.1666666666679</v>
      </c>
      <c r="K48" s="277">
        <v>6096.4</v>
      </c>
      <c r="L48" s="277">
        <v>5940</v>
      </c>
      <c r="M48" s="277">
        <v>0.23866999999999999</v>
      </c>
    </row>
    <row r="49" spans="1:13">
      <c r="A49" s="268">
        <v>39</v>
      </c>
      <c r="B49" s="277" t="s">
        <v>226</v>
      </c>
      <c r="C49" s="278">
        <v>745.2</v>
      </c>
      <c r="D49" s="279">
        <v>741.45000000000016</v>
      </c>
      <c r="E49" s="279">
        <v>727.5500000000003</v>
      </c>
      <c r="F49" s="279">
        <v>709.90000000000009</v>
      </c>
      <c r="G49" s="279">
        <v>696.00000000000023</v>
      </c>
      <c r="H49" s="279">
        <v>759.10000000000036</v>
      </c>
      <c r="I49" s="279">
        <v>773.00000000000023</v>
      </c>
      <c r="J49" s="279">
        <v>790.65000000000043</v>
      </c>
      <c r="K49" s="277">
        <v>755.35</v>
      </c>
      <c r="L49" s="277">
        <v>723.8</v>
      </c>
      <c r="M49" s="277">
        <v>2.9883600000000001</v>
      </c>
    </row>
    <row r="50" spans="1:13">
      <c r="A50" s="268">
        <v>40</v>
      </c>
      <c r="B50" s="277" t="s">
        <v>53</v>
      </c>
      <c r="C50" s="278">
        <v>810.05</v>
      </c>
      <c r="D50" s="279">
        <v>819.88333333333333</v>
      </c>
      <c r="E50" s="279">
        <v>795.76666666666665</v>
      </c>
      <c r="F50" s="279">
        <v>781.48333333333335</v>
      </c>
      <c r="G50" s="279">
        <v>757.36666666666667</v>
      </c>
      <c r="H50" s="279">
        <v>834.16666666666663</v>
      </c>
      <c r="I50" s="279">
        <v>858.28333333333319</v>
      </c>
      <c r="J50" s="279">
        <v>872.56666666666661</v>
      </c>
      <c r="K50" s="277">
        <v>844</v>
      </c>
      <c r="L50" s="277">
        <v>805.6</v>
      </c>
      <c r="M50" s="277">
        <v>27.340029999999999</v>
      </c>
    </row>
    <row r="51" spans="1:13">
      <c r="A51" s="268">
        <v>41</v>
      </c>
      <c r="B51" s="277" t="s">
        <v>311</v>
      </c>
      <c r="C51" s="278">
        <v>509.55</v>
      </c>
      <c r="D51" s="279">
        <v>510.3</v>
      </c>
      <c r="E51" s="279">
        <v>506.25</v>
      </c>
      <c r="F51" s="279">
        <v>502.95</v>
      </c>
      <c r="G51" s="279">
        <v>498.9</v>
      </c>
      <c r="H51" s="279">
        <v>513.6</v>
      </c>
      <c r="I51" s="279">
        <v>517.65000000000009</v>
      </c>
      <c r="J51" s="279">
        <v>520.95000000000005</v>
      </c>
      <c r="K51" s="277">
        <v>514.35</v>
      </c>
      <c r="L51" s="277">
        <v>507</v>
      </c>
      <c r="M51" s="277">
        <v>1.17967</v>
      </c>
    </row>
    <row r="52" spans="1:13">
      <c r="A52" s="268">
        <v>42</v>
      </c>
      <c r="B52" s="277" t="s">
        <v>55</v>
      </c>
      <c r="C52" s="278">
        <v>461.35</v>
      </c>
      <c r="D52" s="279">
        <v>464.7</v>
      </c>
      <c r="E52" s="279">
        <v>456.4</v>
      </c>
      <c r="F52" s="279">
        <v>451.45</v>
      </c>
      <c r="G52" s="279">
        <v>443.15</v>
      </c>
      <c r="H52" s="279">
        <v>469.65</v>
      </c>
      <c r="I52" s="279">
        <v>477.95000000000005</v>
      </c>
      <c r="J52" s="279">
        <v>482.9</v>
      </c>
      <c r="K52" s="277">
        <v>473</v>
      </c>
      <c r="L52" s="277">
        <v>459.75</v>
      </c>
      <c r="M52" s="277">
        <v>155.82652999999999</v>
      </c>
    </row>
    <row r="53" spans="1:13">
      <c r="A53" s="268">
        <v>43</v>
      </c>
      <c r="B53" s="277" t="s">
        <v>56</v>
      </c>
      <c r="C53" s="278">
        <v>3034.45</v>
      </c>
      <c r="D53" s="279">
        <v>3027.25</v>
      </c>
      <c r="E53" s="279">
        <v>3003.4</v>
      </c>
      <c r="F53" s="279">
        <v>2972.35</v>
      </c>
      <c r="G53" s="279">
        <v>2948.5</v>
      </c>
      <c r="H53" s="279">
        <v>3058.3</v>
      </c>
      <c r="I53" s="279">
        <v>3082.1500000000005</v>
      </c>
      <c r="J53" s="279">
        <v>3113.2000000000003</v>
      </c>
      <c r="K53" s="277">
        <v>3051.1</v>
      </c>
      <c r="L53" s="277">
        <v>2996.2</v>
      </c>
      <c r="M53" s="277">
        <v>4.5676699999999997</v>
      </c>
    </row>
    <row r="54" spans="1:13">
      <c r="A54" s="268">
        <v>44</v>
      </c>
      <c r="B54" s="277" t="s">
        <v>315</v>
      </c>
      <c r="C54" s="278">
        <v>181</v>
      </c>
      <c r="D54" s="279">
        <v>181.28333333333333</v>
      </c>
      <c r="E54" s="279">
        <v>179.56666666666666</v>
      </c>
      <c r="F54" s="279">
        <v>178.13333333333333</v>
      </c>
      <c r="G54" s="279">
        <v>176.41666666666666</v>
      </c>
      <c r="H54" s="279">
        <v>182.71666666666667</v>
      </c>
      <c r="I54" s="279">
        <v>184.43333333333331</v>
      </c>
      <c r="J54" s="279">
        <v>185.86666666666667</v>
      </c>
      <c r="K54" s="277">
        <v>183</v>
      </c>
      <c r="L54" s="277">
        <v>179.85</v>
      </c>
      <c r="M54" s="277">
        <v>2.3415300000000001</v>
      </c>
    </row>
    <row r="55" spans="1:13">
      <c r="A55" s="268">
        <v>45</v>
      </c>
      <c r="B55" s="277" t="s">
        <v>316</v>
      </c>
      <c r="C55" s="278">
        <v>507.25</v>
      </c>
      <c r="D55" s="279">
        <v>508.55</v>
      </c>
      <c r="E55" s="279">
        <v>503.70000000000005</v>
      </c>
      <c r="F55" s="279">
        <v>500.15000000000003</v>
      </c>
      <c r="G55" s="279">
        <v>495.30000000000007</v>
      </c>
      <c r="H55" s="279">
        <v>512.1</v>
      </c>
      <c r="I55" s="279">
        <v>516.95000000000005</v>
      </c>
      <c r="J55" s="279">
        <v>520.5</v>
      </c>
      <c r="K55" s="277">
        <v>513.4</v>
      </c>
      <c r="L55" s="277">
        <v>505</v>
      </c>
      <c r="M55" s="277">
        <v>1.06612</v>
      </c>
    </row>
    <row r="56" spans="1:13">
      <c r="A56" s="268">
        <v>46</v>
      </c>
      <c r="B56" s="277" t="s">
        <v>58</v>
      </c>
      <c r="C56" s="278">
        <v>5867.65</v>
      </c>
      <c r="D56" s="279">
        <v>5869.05</v>
      </c>
      <c r="E56" s="279">
        <v>5823.6</v>
      </c>
      <c r="F56" s="279">
        <v>5779.55</v>
      </c>
      <c r="G56" s="279">
        <v>5734.1</v>
      </c>
      <c r="H56" s="279">
        <v>5913.1</v>
      </c>
      <c r="I56" s="279">
        <v>5958.5499999999993</v>
      </c>
      <c r="J56" s="279">
        <v>6002.6</v>
      </c>
      <c r="K56" s="277">
        <v>5914.5</v>
      </c>
      <c r="L56" s="277">
        <v>5825</v>
      </c>
      <c r="M56" s="277">
        <v>3.6564199999999998</v>
      </c>
    </row>
    <row r="57" spans="1:13">
      <c r="A57" s="268">
        <v>47</v>
      </c>
      <c r="B57" s="277" t="s">
        <v>232</v>
      </c>
      <c r="C57" s="278">
        <v>2400.3000000000002</v>
      </c>
      <c r="D57" s="279">
        <v>2403.3333333333335</v>
      </c>
      <c r="E57" s="279">
        <v>2387.0166666666669</v>
      </c>
      <c r="F57" s="279">
        <v>2373.7333333333336</v>
      </c>
      <c r="G57" s="279">
        <v>2357.416666666667</v>
      </c>
      <c r="H57" s="279">
        <v>2416.6166666666668</v>
      </c>
      <c r="I57" s="279">
        <v>2432.9333333333334</v>
      </c>
      <c r="J57" s="279">
        <v>2446.2166666666667</v>
      </c>
      <c r="K57" s="277">
        <v>2419.65</v>
      </c>
      <c r="L57" s="277">
        <v>2390.0500000000002</v>
      </c>
      <c r="M57" s="277">
        <v>1.2690699999999999</v>
      </c>
    </row>
    <row r="58" spans="1:13">
      <c r="A58" s="268">
        <v>48</v>
      </c>
      <c r="B58" s="277" t="s">
        <v>59</v>
      </c>
      <c r="C58" s="278">
        <v>3272.6</v>
      </c>
      <c r="D58" s="279">
        <v>3285.4166666666665</v>
      </c>
      <c r="E58" s="279">
        <v>3230.833333333333</v>
      </c>
      <c r="F58" s="279">
        <v>3189.0666666666666</v>
      </c>
      <c r="G58" s="279">
        <v>3134.4833333333331</v>
      </c>
      <c r="H58" s="279">
        <v>3327.1833333333329</v>
      </c>
      <c r="I58" s="279">
        <v>3381.766666666666</v>
      </c>
      <c r="J58" s="279">
        <v>3423.5333333333328</v>
      </c>
      <c r="K58" s="277">
        <v>3340</v>
      </c>
      <c r="L58" s="277">
        <v>3243.65</v>
      </c>
      <c r="M58" s="277">
        <v>37.77675</v>
      </c>
    </row>
    <row r="59" spans="1:13">
      <c r="A59" s="268">
        <v>49</v>
      </c>
      <c r="B59" s="277" t="s">
        <v>60</v>
      </c>
      <c r="C59" s="278">
        <v>1388</v>
      </c>
      <c r="D59" s="279">
        <v>1395.75</v>
      </c>
      <c r="E59" s="279">
        <v>1368.55</v>
      </c>
      <c r="F59" s="279">
        <v>1349.1</v>
      </c>
      <c r="G59" s="279">
        <v>1321.8999999999999</v>
      </c>
      <c r="H59" s="279">
        <v>1415.2</v>
      </c>
      <c r="I59" s="279">
        <v>1442.3999999999999</v>
      </c>
      <c r="J59" s="279">
        <v>1461.8500000000001</v>
      </c>
      <c r="K59" s="277">
        <v>1422.95</v>
      </c>
      <c r="L59" s="277">
        <v>1376.3</v>
      </c>
      <c r="M59" s="277">
        <v>5.5980999999999996</v>
      </c>
    </row>
    <row r="60" spans="1:13" ht="12" customHeight="1">
      <c r="A60" s="268">
        <v>50</v>
      </c>
      <c r="B60" s="277" t="s">
        <v>317</v>
      </c>
      <c r="C60" s="278">
        <v>103.05</v>
      </c>
      <c r="D60" s="279">
        <v>102.73333333333333</v>
      </c>
      <c r="E60" s="279">
        <v>101.31666666666666</v>
      </c>
      <c r="F60" s="279">
        <v>99.583333333333329</v>
      </c>
      <c r="G60" s="279">
        <v>98.166666666666657</v>
      </c>
      <c r="H60" s="279">
        <v>104.46666666666667</v>
      </c>
      <c r="I60" s="279">
        <v>105.88333333333333</v>
      </c>
      <c r="J60" s="279">
        <v>107.61666666666667</v>
      </c>
      <c r="K60" s="277">
        <v>104.15</v>
      </c>
      <c r="L60" s="277">
        <v>101</v>
      </c>
      <c r="M60" s="277">
        <v>1.47027</v>
      </c>
    </row>
    <row r="61" spans="1:13">
      <c r="A61" s="268">
        <v>51</v>
      </c>
      <c r="B61" s="277" t="s">
        <v>318</v>
      </c>
      <c r="C61" s="278">
        <v>156.80000000000001</v>
      </c>
      <c r="D61" s="279">
        <v>156.36666666666667</v>
      </c>
      <c r="E61" s="279">
        <v>154.43333333333334</v>
      </c>
      <c r="F61" s="279">
        <v>152.06666666666666</v>
      </c>
      <c r="G61" s="279">
        <v>150.13333333333333</v>
      </c>
      <c r="H61" s="279">
        <v>158.73333333333335</v>
      </c>
      <c r="I61" s="279">
        <v>160.66666666666669</v>
      </c>
      <c r="J61" s="279">
        <v>163.03333333333336</v>
      </c>
      <c r="K61" s="277">
        <v>158.30000000000001</v>
      </c>
      <c r="L61" s="277">
        <v>154</v>
      </c>
      <c r="M61" s="277">
        <v>4.8310399999999998</v>
      </c>
    </row>
    <row r="62" spans="1:13">
      <c r="A62" s="268">
        <v>52</v>
      </c>
      <c r="B62" s="277" t="s">
        <v>233</v>
      </c>
      <c r="C62" s="278">
        <v>320.60000000000002</v>
      </c>
      <c r="D62" s="279">
        <v>322.23333333333335</v>
      </c>
      <c r="E62" s="279">
        <v>316.86666666666667</v>
      </c>
      <c r="F62" s="279">
        <v>313.13333333333333</v>
      </c>
      <c r="G62" s="279">
        <v>307.76666666666665</v>
      </c>
      <c r="H62" s="279">
        <v>325.9666666666667</v>
      </c>
      <c r="I62" s="279">
        <v>331.33333333333337</v>
      </c>
      <c r="J62" s="279">
        <v>335.06666666666672</v>
      </c>
      <c r="K62" s="277">
        <v>327.60000000000002</v>
      </c>
      <c r="L62" s="277">
        <v>318.5</v>
      </c>
      <c r="M62" s="277">
        <v>56.387030000000003</v>
      </c>
    </row>
    <row r="63" spans="1:13">
      <c r="A63" s="268">
        <v>53</v>
      </c>
      <c r="B63" s="277" t="s">
        <v>61</v>
      </c>
      <c r="C63" s="278">
        <v>41.3</v>
      </c>
      <c r="D63" s="279">
        <v>41.55</v>
      </c>
      <c r="E63" s="279">
        <v>40.949999999999996</v>
      </c>
      <c r="F63" s="279">
        <v>40.6</v>
      </c>
      <c r="G63" s="279">
        <v>40</v>
      </c>
      <c r="H63" s="279">
        <v>41.899999999999991</v>
      </c>
      <c r="I63" s="279">
        <v>42.499999999999986</v>
      </c>
      <c r="J63" s="279">
        <v>42.849999999999987</v>
      </c>
      <c r="K63" s="277">
        <v>42.15</v>
      </c>
      <c r="L63" s="277">
        <v>41.2</v>
      </c>
      <c r="M63" s="277">
        <v>196.46632</v>
      </c>
    </row>
    <row r="64" spans="1:13">
      <c r="A64" s="268">
        <v>54</v>
      </c>
      <c r="B64" s="277" t="s">
        <v>62</v>
      </c>
      <c r="C64" s="278">
        <v>40.4</v>
      </c>
      <c r="D64" s="279">
        <v>40.583333333333336</v>
      </c>
      <c r="E64" s="279">
        <v>40.016666666666673</v>
      </c>
      <c r="F64" s="279">
        <v>39.63333333333334</v>
      </c>
      <c r="G64" s="279">
        <v>39.066666666666677</v>
      </c>
      <c r="H64" s="279">
        <v>40.966666666666669</v>
      </c>
      <c r="I64" s="279">
        <v>41.533333333333331</v>
      </c>
      <c r="J64" s="279">
        <v>41.916666666666664</v>
      </c>
      <c r="K64" s="277">
        <v>41.15</v>
      </c>
      <c r="L64" s="277">
        <v>40.200000000000003</v>
      </c>
      <c r="M64" s="277">
        <v>13.107340000000001</v>
      </c>
    </row>
    <row r="65" spans="1:13">
      <c r="A65" s="268">
        <v>55</v>
      </c>
      <c r="B65" s="277" t="s">
        <v>312</v>
      </c>
      <c r="C65" s="278">
        <v>1444.75</v>
      </c>
      <c r="D65" s="279">
        <v>1453.6000000000001</v>
      </c>
      <c r="E65" s="279">
        <v>1427.1500000000003</v>
      </c>
      <c r="F65" s="279">
        <v>1409.5500000000002</v>
      </c>
      <c r="G65" s="279">
        <v>1383.1000000000004</v>
      </c>
      <c r="H65" s="279">
        <v>1471.2000000000003</v>
      </c>
      <c r="I65" s="279">
        <v>1497.65</v>
      </c>
      <c r="J65" s="279">
        <v>1515.2500000000002</v>
      </c>
      <c r="K65" s="277">
        <v>1480.05</v>
      </c>
      <c r="L65" s="277">
        <v>1436</v>
      </c>
      <c r="M65" s="277">
        <v>0.14177999999999999</v>
      </c>
    </row>
    <row r="66" spans="1:13">
      <c r="A66" s="268">
        <v>56</v>
      </c>
      <c r="B66" s="277" t="s">
        <v>63</v>
      </c>
      <c r="C66" s="278">
        <v>1358.15</v>
      </c>
      <c r="D66" s="279">
        <v>1361.9</v>
      </c>
      <c r="E66" s="279">
        <v>1346.8500000000001</v>
      </c>
      <c r="F66" s="279">
        <v>1335.55</v>
      </c>
      <c r="G66" s="279">
        <v>1320.5</v>
      </c>
      <c r="H66" s="279">
        <v>1373.2000000000003</v>
      </c>
      <c r="I66" s="279">
        <v>1388.2500000000005</v>
      </c>
      <c r="J66" s="279">
        <v>1399.5500000000004</v>
      </c>
      <c r="K66" s="277">
        <v>1376.95</v>
      </c>
      <c r="L66" s="277">
        <v>1350.6</v>
      </c>
      <c r="M66" s="277">
        <v>4.5026799999999998</v>
      </c>
    </row>
    <row r="67" spans="1:13">
      <c r="A67" s="268">
        <v>57</v>
      </c>
      <c r="B67" s="277" t="s">
        <v>320</v>
      </c>
      <c r="C67" s="278">
        <v>5702.55</v>
      </c>
      <c r="D67" s="279">
        <v>5705.5333333333328</v>
      </c>
      <c r="E67" s="279">
        <v>5648.0166666666655</v>
      </c>
      <c r="F67" s="279">
        <v>5593.4833333333327</v>
      </c>
      <c r="G67" s="279">
        <v>5535.9666666666653</v>
      </c>
      <c r="H67" s="279">
        <v>5760.0666666666657</v>
      </c>
      <c r="I67" s="279">
        <v>5817.5833333333321</v>
      </c>
      <c r="J67" s="279">
        <v>5872.1166666666659</v>
      </c>
      <c r="K67" s="277">
        <v>5763.05</v>
      </c>
      <c r="L67" s="277">
        <v>5651</v>
      </c>
      <c r="M67" s="277">
        <v>0.13034000000000001</v>
      </c>
    </row>
    <row r="68" spans="1:13">
      <c r="A68" s="268">
        <v>58</v>
      </c>
      <c r="B68" s="277" t="s">
        <v>234</v>
      </c>
      <c r="C68" s="278">
        <v>1246.6500000000001</v>
      </c>
      <c r="D68" s="279">
        <v>1250.7833333333335</v>
      </c>
      <c r="E68" s="279">
        <v>1233.866666666667</v>
      </c>
      <c r="F68" s="279">
        <v>1221.0833333333335</v>
      </c>
      <c r="G68" s="279">
        <v>1204.166666666667</v>
      </c>
      <c r="H68" s="279">
        <v>1263.5666666666671</v>
      </c>
      <c r="I68" s="279">
        <v>1280.4833333333336</v>
      </c>
      <c r="J68" s="279">
        <v>1293.2666666666671</v>
      </c>
      <c r="K68" s="277">
        <v>1267.7</v>
      </c>
      <c r="L68" s="277">
        <v>1238</v>
      </c>
      <c r="M68" s="277">
        <v>0.37585000000000002</v>
      </c>
    </row>
    <row r="69" spans="1:13">
      <c r="A69" s="268">
        <v>59</v>
      </c>
      <c r="B69" s="277" t="s">
        <v>321</v>
      </c>
      <c r="C69" s="278">
        <v>301.55</v>
      </c>
      <c r="D69" s="279">
        <v>300.01666666666665</v>
      </c>
      <c r="E69" s="279">
        <v>295.7833333333333</v>
      </c>
      <c r="F69" s="279">
        <v>290.01666666666665</v>
      </c>
      <c r="G69" s="279">
        <v>285.7833333333333</v>
      </c>
      <c r="H69" s="279">
        <v>305.7833333333333</v>
      </c>
      <c r="I69" s="279">
        <v>310.01666666666665</v>
      </c>
      <c r="J69" s="279">
        <v>315.7833333333333</v>
      </c>
      <c r="K69" s="277">
        <v>304.25</v>
      </c>
      <c r="L69" s="277">
        <v>294.25</v>
      </c>
      <c r="M69" s="277">
        <v>3.6590799999999999</v>
      </c>
    </row>
    <row r="70" spans="1:13">
      <c r="A70" s="268">
        <v>60</v>
      </c>
      <c r="B70" s="277" t="s">
        <v>65</v>
      </c>
      <c r="C70" s="278">
        <v>91.5</v>
      </c>
      <c r="D70" s="279">
        <v>92.149999999999991</v>
      </c>
      <c r="E70" s="279">
        <v>90.34999999999998</v>
      </c>
      <c r="F70" s="279">
        <v>89.199999999999989</v>
      </c>
      <c r="G70" s="279">
        <v>87.399999999999977</v>
      </c>
      <c r="H70" s="279">
        <v>93.299999999999983</v>
      </c>
      <c r="I70" s="279">
        <v>95.1</v>
      </c>
      <c r="J70" s="279">
        <v>96.249999999999986</v>
      </c>
      <c r="K70" s="277">
        <v>93.95</v>
      </c>
      <c r="L70" s="277">
        <v>91</v>
      </c>
      <c r="M70" s="277">
        <v>66.556550000000001</v>
      </c>
    </row>
    <row r="71" spans="1:13">
      <c r="A71" s="268">
        <v>61</v>
      </c>
      <c r="B71" s="277" t="s">
        <v>313</v>
      </c>
      <c r="C71" s="278">
        <v>629</v>
      </c>
      <c r="D71" s="279">
        <v>622.63333333333333</v>
      </c>
      <c r="E71" s="279">
        <v>610.36666666666667</v>
      </c>
      <c r="F71" s="279">
        <v>591.73333333333335</v>
      </c>
      <c r="G71" s="279">
        <v>579.4666666666667</v>
      </c>
      <c r="H71" s="279">
        <v>641.26666666666665</v>
      </c>
      <c r="I71" s="279">
        <v>653.5333333333333</v>
      </c>
      <c r="J71" s="279">
        <v>672.16666666666663</v>
      </c>
      <c r="K71" s="277">
        <v>634.9</v>
      </c>
      <c r="L71" s="277">
        <v>604</v>
      </c>
      <c r="M71" s="277">
        <v>3.7222200000000001</v>
      </c>
    </row>
    <row r="72" spans="1:13">
      <c r="A72" s="268">
        <v>62</v>
      </c>
      <c r="B72" s="277" t="s">
        <v>66</v>
      </c>
      <c r="C72" s="278">
        <v>608</v>
      </c>
      <c r="D72" s="279">
        <v>609.16666666666663</v>
      </c>
      <c r="E72" s="279">
        <v>602.83333333333326</v>
      </c>
      <c r="F72" s="279">
        <v>597.66666666666663</v>
      </c>
      <c r="G72" s="279">
        <v>591.33333333333326</v>
      </c>
      <c r="H72" s="279">
        <v>614.33333333333326</v>
      </c>
      <c r="I72" s="279">
        <v>620.66666666666652</v>
      </c>
      <c r="J72" s="279">
        <v>625.83333333333326</v>
      </c>
      <c r="K72" s="277">
        <v>615.5</v>
      </c>
      <c r="L72" s="277">
        <v>604</v>
      </c>
      <c r="M72" s="277">
        <v>7.9321799999999998</v>
      </c>
    </row>
    <row r="73" spans="1:13">
      <c r="A73" s="268">
        <v>63</v>
      </c>
      <c r="B73" s="277" t="s">
        <v>67</v>
      </c>
      <c r="C73" s="278">
        <v>458</v>
      </c>
      <c r="D73" s="279">
        <v>463.65000000000003</v>
      </c>
      <c r="E73" s="279">
        <v>450.55000000000007</v>
      </c>
      <c r="F73" s="279">
        <v>443.1</v>
      </c>
      <c r="G73" s="279">
        <v>430.00000000000006</v>
      </c>
      <c r="H73" s="279">
        <v>471.10000000000008</v>
      </c>
      <c r="I73" s="279">
        <v>484.2000000000001</v>
      </c>
      <c r="J73" s="279">
        <v>491.65000000000009</v>
      </c>
      <c r="K73" s="277">
        <v>476.75</v>
      </c>
      <c r="L73" s="277">
        <v>456.2</v>
      </c>
      <c r="M73" s="277">
        <v>22.13111</v>
      </c>
    </row>
    <row r="74" spans="1:13">
      <c r="A74" s="268">
        <v>64</v>
      </c>
      <c r="B74" s="277" t="s">
        <v>1045</v>
      </c>
      <c r="C74" s="278">
        <v>8892.4500000000007</v>
      </c>
      <c r="D74" s="279">
        <v>8912.7833333333328</v>
      </c>
      <c r="E74" s="279">
        <v>8835.6666666666661</v>
      </c>
      <c r="F74" s="279">
        <v>8778.8833333333332</v>
      </c>
      <c r="G74" s="279">
        <v>8701.7666666666664</v>
      </c>
      <c r="H74" s="279">
        <v>8969.5666666666657</v>
      </c>
      <c r="I74" s="279">
        <v>9046.6833333333343</v>
      </c>
      <c r="J74" s="279">
        <v>9103.4666666666653</v>
      </c>
      <c r="K74" s="277">
        <v>8989.9</v>
      </c>
      <c r="L74" s="277">
        <v>8856</v>
      </c>
      <c r="M74" s="277">
        <v>1.6830000000000001E-2</v>
      </c>
    </row>
    <row r="75" spans="1:13">
      <c r="A75" s="268">
        <v>65</v>
      </c>
      <c r="B75" s="277" t="s">
        <v>69</v>
      </c>
      <c r="C75" s="278">
        <v>415.3</v>
      </c>
      <c r="D75" s="279">
        <v>418.63333333333338</v>
      </c>
      <c r="E75" s="279">
        <v>409.76666666666677</v>
      </c>
      <c r="F75" s="279">
        <v>404.23333333333341</v>
      </c>
      <c r="G75" s="279">
        <v>395.36666666666679</v>
      </c>
      <c r="H75" s="279">
        <v>424.16666666666674</v>
      </c>
      <c r="I75" s="279">
        <v>433.03333333333342</v>
      </c>
      <c r="J75" s="279">
        <v>438.56666666666672</v>
      </c>
      <c r="K75" s="277">
        <v>427.5</v>
      </c>
      <c r="L75" s="277">
        <v>413.1</v>
      </c>
      <c r="M75" s="277">
        <v>277.81772999999998</v>
      </c>
    </row>
    <row r="76" spans="1:13" s="16" customFormat="1">
      <c r="A76" s="268">
        <v>66</v>
      </c>
      <c r="B76" s="277" t="s">
        <v>70</v>
      </c>
      <c r="C76" s="278">
        <v>28.3</v>
      </c>
      <c r="D76" s="279">
        <v>28.366666666666664</v>
      </c>
      <c r="E76" s="279">
        <v>28.083333333333329</v>
      </c>
      <c r="F76" s="279">
        <v>27.866666666666664</v>
      </c>
      <c r="G76" s="279">
        <v>27.583333333333329</v>
      </c>
      <c r="H76" s="279">
        <v>28.583333333333329</v>
      </c>
      <c r="I76" s="279">
        <v>28.866666666666667</v>
      </c>
      <c r="J76" s="279">
        <v>29.083333333333329</v>
      </c>
      <c r="K76" s="277">
        <v>28.65</v>
      </c>
      <c r="L76" s="277">
        <v>28.15</v>
      </c>
      <c r="M76" s="277">
        <v>91.884709999999998</v>
      </c>
    </row>
    <row r="77" spans="1:13" s="16" customFormat="1">
      <c r="A77" s="268">
        <v>67</v>
      </c>
      <c r="B77" s="277" t="s">
        <v>71</v>
      </c>
      <c r="C77" s="278">
        <v>451.5</v>
      </c>
      <c r="D77" s="279">
        <v>455.48333333333335</v>
      </c>
      <c r="E77" s="279">
        <v>446.51666666666671</v>
      </c>
      <c r="F77" s="279">
        <v>441.53333333333336</v>
      </c>
      <c r="G77" s="279">
        <v>432.56666666666672</v>
      </c>
      <c r="H77" s="279">
        <v>460.4666666666667</v>
      </c>
      <c r="I77" s="279">
        <v>469.43333333333339</v>
      </c>
      <c r="J77" s="279">
        <v>474.41666666666669</v>
      </c>
      <c r="K77" s="277">
        <v>464.45</v>
      </c>
      <c r="L77" s="277">
        <v>450.5</v>
      </c>
      <c r="M77" s="277">
        <v>36.747210000000003</v>
      </c>
    </row>
    <row r="78" spans="1:13" s="16" customFormat="1">
      <c r="A78" s="268">
        <v>68</v>
      </c>
      <c r="B78" s="277" t="s">
        <v>322</v>
      </c>
      <c r="C78" s="278">
        <v>634.04999999999995</v>
      </c>
      <c r="D78" s="279">
        <v>632.51666666666665</v>
      </c>
      <c r="E78" s="279">
        <v>621.5333333333333</v>
      </c>
      <c r="F78" s="279">
        <v>609.01666666666665</v>
      </c>
      <c r="G78" s="279">
        <v>598.0333333333333</v>
      </c>
      <c r="H78" s="279">
        <v>645.0333333333333</v>
      </c>
      <c r="I78" s="279">
        <v>656.01666666666665</v>
      </c>
      <c r="J78" s="279">
        <v>668.5333333333333</v>
      </c>
      <c r="K78" s="277">
        <v>643.5</v>
      </c>
      <c r="L78" s="277">
        <v>620</v>
      </c>
      <c r="M78" s="277">
        <v>1.3635699999999999</v>
      </c>
    </row>
    <row r="79" spans="1:13" s="16" customFormat="1">
      <c r="A79" s="268">
        <v>69</v>
      </c>
      <c r="B79" s="277" t="s">
        <v>324</v>
      </c>
      <c r="C79" s="278">
        <v>172.25</v>
      </c>
      <c r="D79" s="279">
        <v>173.48333333333335</v>
      </c>
      <c r="E79" s="279">
        <v>168.9666666666667</v>
      </c>
      <c r="F79" s="279">
        <v>165.68333333333334</v>
      </c>
      <c r="G79" s="279">
        <v>161.16666666666669</v>
      </c>
      <c r="H79" s="279">
        <v>176.76666666666671</v>
      </c>
      <c r="I79" s="279">
        <v>181.28333333333336</v>
      </c>
      <c r="J79" s="279">
        <v>184.56666666666672</v>
      </c>
      <c r="K79" s="277">
        <v>178</v>
      </c>
      <c r="L79" s="277">
        <v>170.2</v>
      </c>
      <c r="M79" s="277">
        <v>8.7241099999999996</v>
      </c>
    </row>
    <row r="80" spans="1:13" s="16" customFormat="1">
      <c r="A80" s="268">
        <v>70</v>
      </c>
      <c r="B80" s="277" t="s">
        <v>325</v>
      </c>
      <c r="C80" s="278">
        <v>3032.9</v>
      </c>
      <c r="D80" s="279">
        <v>3065.2333333333336</v>
      </c>
      <c r="E80" s="279">
        <v>2985.416666666667</v>
      </c>
      <c r="F80" s="279">
        <v>2937.9333333333334</v>
      </c>
      <c r="G80" s="279">
        <v>2858.1166666666668</v>
      </c>
      <c r="H80" s="279">
        <v>3112.7166666666672</v>
      </c>
      <c r="I80" s="279">
        <v>3192.5333333333338</v>
      </c>
      <c r="J80" s="279">
        <v>3240.0166666666673</v>
      </c>
      <c r="K80" s="277">
        <v>3145.05</v>
      </c>
      <c r="L80" s="277">
        <v>3017.75</v>
      </c>
      <c r="M80" s="277">
        <v>0.21668000000000001</v>
      </c>
    </row>
    <row r="81" spans="1:13" s="16" customFormat="1">
      <c r="A81" s="268">
        <v>71</v>
      </c>
      <c r="B81" s="277" t="s">
        <v>326</v>
      </c>
      <c r="C81" s="278">
        <v>608.35</v>
      </c>
      <c r="D81" s="279">
        <v>613.93333333333328</v>
      </c>
      <c r="E81" s="279">
        <v>599.71666666666658</v>
      </c>
      <c r="F81" s="279">
        <v>591.08333333333326</v>
      </c>
      <c r="G81" s="279">
        <v>576.86666666666656</v>
      </c>
      <c r="H81" s="279">
        <v>622.56666666666661</v>
      </c>
      <c r="I81" s="279">
        <v>636.7833333333333</v>
      </c>
      <c r="J81" s="279">
        <v>645.41666666666663</v>
      </c>
      <c r="K81" s="277">
        <v>628.15</v>
      </c>
      <c r="L81" s="277">
        <v>605.29999999999995</v>
      </c>
      <c r="M81" s="277">
        <v>0.47137000000000001</v>
      </c>
    </row>
    <row r="82" spans="1:13" s="16" customFormat="1">
      <c r="A82" s="268">
        <v>72</v>
      </c>
      <c r="B82" s="277" t="s">
        <v>327</v>
      </c>
      <c r="C82" s="278">
        <v>62.45</v>
      </c>
      <c r="D82" s="279">
        <v>62.6</v>
      </c>
      <c r="E82" s="279">
        <v>61.95</v>
      </c>
      <c r="F82" s="279">
        <v>61.45</v>
      </c>
      <c r="G82" s="279">
        <v>60.800000000000004</v>
      </c>
      <c r="H82" s="279">
        <v>63.1</v>
      </c>
      <c r="I82" s="279">
        <v>63.749999999999993</v>
      </c>
      <c r="J82" s="279">
        <v>64.25</v>
      </c>
      <c r="K82" s="277">
        <v>63.25</v>
      </c>
      <c r="L82" s="277">
        <v>62.1</v>
      </c>
      <c r="M82" s="277">
        <v>4.4831099999999999</v>
      </c>
    </row>
    <row r="83" spans="1:13" s="16" customFormat="1">
      <c r="A83" s="268">
        <v>73</v>
      </c>
      <c r="B83" s="277" t="s">
        <v>72</v>
      </c>
      <c r="C83" s="278">
        <v>12159.25</v>
      </c>
      <c r="D83" s="279">
        <v>12273.666666666666</v>
      </c>
      <c r="E83" s="279">
        <v>11947.333333333332</v>
      </c>
      <c r="F83" s="279">
        <v>11735.416666666666</v>
      </c>
      <c r="G83" s="279">
        <v>11409.083333333332</v>
      </c>
      <c r="H83" s="279">
        <v>12485.583333333332</v>
      </c>
      <c r="I83" s="279">
        <v>12811.916666666664</v>
      </c>
      <c r="J83" s="279">
        <v>13023.833333333332</v>
      </c>
      <c r="K83" s="277">
        <v>12600</v>
      </c>
      <c r="L83" s="277">
        <v>12061.75</v>
      </c>
      <c r="M83" s="277">
        <v>0.45049</v>
      </c>
    </row>
    <row r="84" spans="1:13" s="16" customFormat="1">
      <c r="A84" s="268">
        <v>74</v>
      </c>
      <c r="B84" s="277" t="s">
        <v>74</v>
      </c>
      <c r="C84" s="278">
        <v>339.1</v>
      </c>
      <c r="D84" s="279">
        <v>340.26666666666665</v>
      </c>
      <c r="E84" s="279">
        <v>336.83333333333331</v>
      </c>
      <c r="F84" s="279">
        <v>334.56666666666666</v>
      </c>
      <c r="G84" s="279">
        <v>331.13333333333333</v>
      </c>
      <c r="H84" s="279">
        <v>342.5333333333333</v>
      </c>
      <c r="I84" s="279">
        <v>345.9666666666667</v>
      </c>
      <c r="J84" s="279">
        <v>348.23333333333329</v>
      </c>
      <c r="K84" s="277">
        <v>343.7</v>
      </c>
      <c r="L84" s="277">
        <v>338</v>
      </c>
      <c r="M84" s="277">
        <v>52.795549999999999</v>
      </c>
    </row>
    <row r="85" spans="1:13" s="16" customFormat="1">
      <c r="A85" s="268">
        <v>75</v>
      </c>
      <c r="B85" s="277" t="s">
        <v>328</v>
      </c>
      <c r="C85" s="278">
        <v>164.95</v>
      </c>
      <c r="D85" s="279">
        <v>166.16666666666666</v>
      </c>
      <c r="E85" s="279">
        <v>162.33333333333331</v>
      </c>
      <c r="F85" s="279">
        <v>159.71666666666667</v>
      </c>
      <c r="G85" s="279">
        <v>155.88333333333333</v>
      </c>
      <c r="H85" s="279">
        <v>168.7833333333333</v>
      </c>
      <c r="I85" s="279">
        <v>172.61666666666662</v>
      </c>
      <c r="J85" s="279">
        <v>175.23333333333329</v>
      </c>
      <c r="K85" s="277">
        <v>170</v>
      </c>
      <c r="L85" s="277">
        <v>163.55000000000001</v>
      </c>
      <c r="M85" s="277">
        <v>1.0697099999999999</v>
      </c>
    </row>
    <row r="86" spans="1:13" s="16" customFormat="1">
      <c r="A86" s="268">
        <v>76</v>
      </c>
      <c r="B86" s="277" t="s">
        <v>75</v>
      </c>
      <c r="C86" s="278">
        <v>3745.65</v>
      </c>
      <c r="D86" s="279">
        <v>3744.8666666666668</v>
      </c>
      <c r="E86" s="279">
        <v>3703.4333333333334</v>
      </c>
      <c r="F86" s="279">
        <v>3661.2166666666667</v>
      </c>
      <c r="G86" s="279">
        <v>3619.7833333333333</v>
      </c>
      <c r="H86" s="279">
        <v>3787.0833333333335</v>
      </c>
      <c r="I86" s="279">
        <v>3828.5166666666669</v>
      </c>
      <c r="J86" s="279">
        <v>3870.7333333333336</v>
      </c>
      <c r="K86" s="277">
        <v>3786.3</v>
      </c>
      <c r="L86" s="277">
        <v>3702.65</v>
      </c>
      <c r="M86" s="277">
        <v>3.68886</v>
      </c>
    </row>
    <row r="87" spans="1:13" s="16" customFormat="1">
      <c r="A87" s="268">
        <v>77</v>
      </c>
      <c r="B87" s="277" t="s">
        <v>314</v>
      </c>
      <c r="C87" s="278">
        <v>522.9</v>
      </c>
      <c r="D87" s="279">
        <v>523.74999999999989</v>
      </c>
      <c r="E87" s="279">
        <v>519.19999999999982</v>
      </c>
      <c r="F87" s="279">
        <v>515.49999999999989</v>
      </c>
      <c r="G87" s="279">
        <v>510.94999999999982</v>
      </c>
      <c r="H87" s="279">
        <v>527.44999999999982</v>
      </c>
      <c r="I87" s="279">
        <v>531.99999999999977</v>
      </c>
      <c r="J87" s="279">
        <v>535.69999999999982</v>
      </c>
      <c r="K87" s="277">
        <v>528.29999999999995</v>
      </c>
      <c r="L87" s="277">
        <v>520.04999999999995</v>
      </c>
      <c r="M87" s="277">
        <v>1.05942</v>
      </c>
    </row>
    <row r="88" spans="1:13" s="16" customFormat="1">
      <c r="A88" s="268">
        <v>78</v>
      </c>
      <c r="B88" s="277" t="s">
        <v>323</v>
      </c>
      <c r="C88" s="278">
        <v>203.25</v>
      </c>
      <c r="D88" s="279">
        <v>199.33333333333334</v>
      </c>
      <c r="E88" s="279">
        <v>192.9666666666667</v>
      </c>
      <c r="F88" s="279">
        <v>182.68333333333337</v>
      </c>
      <c r="G88" s="279">
        <v>176.31666666666672</v>
      </c>
      <c r="H88" s="279">
        <v>209.61666666666667</v>
      </c>
      <c r="I88" s="279">
        <v>215.98333333333329</v>
      </c>
      <c r="J88" s="279">
        <v>226.26666666666665</v>
      </c>
      <c r="K88" s="277">
        <v>205.7</v>
      </c>
      <c r="L88" s="277">
        <v>189.05</v>
      </c>
      <c r="M88" s="277">
        <v>33.942439999999998</v>
      </c>
    </row>
    <row r="89" spans="1:13" s="16" customFormat="1">
      <c r="A89" s="268">
        <v>79</v>
      </c>
      <c r="B89" s="277" t="s">
        <v>76</v>
      </c>
      <c r="C89" s="278">
        <v>430.1</v>
      </c>
      <c r="D89" s="279">
        <v>434.53333333333336</v>
      </c>
      <c r="E89" s="279">
        <v>422.76666666666671</v>
      </c>
      <c r="F89" s="279">
        <v>415.43333333333334</v>
      </c>
      <c r="G89" s="279">
        <v>403.66666666666669</v>
      </c>
      <c r="H89" s="279">
        <v>441.86666666666673</v>
      </c>
      <c r="I89" s="279">
        <v>453.63333333333338</v>
      </c>
      <c r="J89" s="279">
        <v>460.96666666666675</v>
      </c>
      <c r="K89" s="277">
        <v>446.3</v>
      </c>
      <c r="L89" s="277">
        <v>427.2</v>
      </c>
      <c r="M89" s="277">
        <v>50.133519999999997</v>
      </c>
    </row>
    <row r="90" spans="1:13" s="16" customFormat="1">
      <c r="A90" s="268">
        <v>80</v>
      </c>
      <c r="B90" s="277" t="s">
        <v>77</v>
      </c>
      <c r="C90" s="278">
        <v>89.4</v>
      </c>
      <c r="D90" s="279">
        <v>89.716666666666654</v>
      </c>
      <c r="E90" s="279">
        <v>88.683333333333309</v>
      </c>
      <c r="F90" s="279">
        <v>87.966666666666654</v>
      </c>
      <c r="G90" s="279">
        <v>86.933333333333309</v>
      </c>
      <c r="H90" s="279">
        <v>90.433333333333309</v>
      </c>
      <c r="I90" s="279">
        <v>91.46666666666664</v>
      </c>
      <c r="J90" s="279">
        <v>92.183333333333309</v>
      </c>
      <c r="K90" s="277">
        <v>90.75</v>
      </c>
      <c r="L90" s="277">
        <v>89</v>
      </c>
      <c r="M90" s="277">
        <v>44.94014</v>
      </c>
    </row>
    <row r="91" spans="1:13" s="16" customFormat="1">
      <c r="A91" s="268">
        <v>81</v>
      </c>
      <c r="B91" s="277" t="s">
        <v>332</v>
      </c>
      <c r="C91" s="278">
        <v>466.1</v>
      </c>
      <c r="D91" s="279">
        <v>464.23333333333329</v>
      </c>
      <c r="E91" s="279">
        <v>454.76666666666659</v>
      </c>
      <c r="F91" s="279">
        <v>443.43333333333328</v>
      </c>
      <c r="G91" s="279">
        <v>433.96666666666658</v>
      </c>
      <c r="H91" s="279">
        <v>475.56666666666661</v>
      </c>
      <c r="I91" s="279">
        <v>485.0333333333333</v>
      </c>
      <c r="J91" s="279">
        <v>496.36666666666662</v>
      </c>
      <c r="K91" s="277">
        <v>473.7</v>
      </c>
      <c r="L91" s="277">
        <v>452.9</v>
      </c>
      <c r="M91" s="277">
        <v>4.1945899999999998</v>
      </c>
    </row>
    <row r="92" spans="1:13" s="16" customFormat="1">
      <c r="A92" s="268">
        <v>82</v>
      </c>
      <c r="B92" s="277" t="s">
        <v>333</v>
      </c>
      <c r="C92" s="278">
        <v>558.4</v>
      </c>
      <c r="D92" s="279">
        <v>559.1</v>
      </c>
      <c r="E92" s="279">
        <v>551.30000000000007</v>
      </c>
      <c r="F92" s="279">
        <v>544.20000000000005</v>
      </c>
      <c r="G92" s="279">
        <v>536.40000000000009</v>
      </c>
      <c r="H92" s="279">
        <v>566.20000000000005</v>
      </c>
      <c r="I92" s="279">
        <v>574</v>
      </c>
      <c r="J92" s="279">
        <v>581.1</v>
      </c>
      <c r="K92" s="277">
        <v>566.9</v>
      </c>
      <c r="L92" s="277">
        <v>552</v>
      </c>
      <c r="M92" s="277">
        <v>0.91178000000000003</v>
      </c>
    </row>
    <row r="93" spans="1:13" s="16" customFormat="1">
      <c r="A93" s="268">
        <v>83</v>
      </c>
      <c r="B93" s="277" t="s">
        <v>335</v>
      </c>
      <c r="C93" s="278">
        <v>244.5</v>
      </c>
      <c r="D93" s="279">
        <v>245.28333333333333</v>
      </c>
      <c r="E93" s="279">
        <v>242.21666666666667</v>
      </c>
      <c r="F93" s="279">
        <v>239.93333333333334</v>
      </c>
      <c r="G93" s="279">
        <v>236.86666666666667</v>
      </c>
      <c r="H93" s="279">
        <v>247.56666666666666</v>
      </c>
      <c r="I93" s="279">
        <v>250.63333333333333</v>
      </c>
      <c r="J93" s="279">
        <v>252.91666666666666</v>
      </c>
      <c r="K93" s="277">
        <v>248.35</v>
      </c>
      <c r="L93" s="277">
        <v>243</v>
      </c>
      <c r="M93" s="277">
        <v>0.79671000000000003</v>
      </c>
    </row>
    <row r="94" spans="1:13" s="16" customFormat="1">
      <c r="A94" s="268">
        <v>84</v>
      </c>
      <c r="B94" s="277" t="s">
        <v>329</v>
      </c>
      <c r="C94" s="278">
        <v>339.95</v>
      </c>
      <c r="D94" s="279">
        <v>344.31666666666666</v>
      </c>
      <c r="E94" s="279">
        <v>334.63333333333333</v>
      </c>
      <c r="F94" s="279">
        <v>329.31666666666666</v>
      </c>
      <c r="G94" s="279">
        <v>319.63333333333333</v>
      </c>
      <c r="H94" s="279">
        <v>349.63333333333333</v>
      </c>
      <c r="I94" s="279">
        <v>359.31666666666661</v>
      </c>
      <c r="J94" s="279">
        <v>364.63333333333333</v>
      </c>
      <c r="K94" s="277">
        <v>354</v>
      </c>
      <c r="L94" s="277">
        <v>339</v>
      </c>
      <c r="M94" s="277">
        <v>1.2558</v>
      </c>
    </row>
    <row r="95" spans="1:13" s="16" customFormat="1">
      <c r="A95" s="268">
        <v>85</v>
      </c>
      <c r="B95" s="277" t="s">
        <v>78</v>
      </c>
      <c r="C95" s="278">
        <v>107.2</v>
      </c>
      <c r="D95" s="279">
        <v>108.10000000000001</v>
      </c>
      <c r="E95" s="279">
        <v>106.10000000000002</v>
      </c>
      <c r="F95" s="279">
        <v>105.00000000000001</v>
      </c>
      <c r="G95" s="279">
        <v>103.00000000000003</v>
      </c>
      <c r="H95" s="279">
        <v>109.20000000000002</v>
      </c>
      <c r="I95" s="279">
        <v>111.19999999999999</v>
      </c>
      <c r="J95" s="279">
        <v>112.30000000000001</v>
      </c>
      <c r="K95" s="277">
        <v>110.1</v>
      </c>
      <c r="L95" s="277">
        <v>107</v>
      </c>
      <c r="M95" s="277">
        <v>11.51214</v>
      </c>
    </row>
    <row r="96" spans="1:13" s="16" customFormat="1">
      <c r="A96" s="268">
        <v>86</v>
      </c>
      <c r="B96" s="277" t="s">
        <v>330</v>
      </c>
      <c r="C96" s="278">
        <v>252.75</v>
      </c>
      <c r="D96" s="279">
        <v>252.9</v>
      </c>
      <c r="E96" s="279">
        <v>248.90000000000003</v>
      </c>
      <c r="F96" s="279">
        <v>245.05000000000004</v>
      </c>
      <c r="G96" s="279">
        <v>241.05000000000007</v>
      </c>
      <c r="H96" s="279">
        <v>256.75</v>
      </c>
      <c r="I96" s="279">
        <v>260.74999999999994</v>
      </c>
      <c r="J96" s="279">
        <v>264.59999999999997</v>
      </c>
      <c r="K96" s="277">
        <v>256.89999999999998</v>
      </c>
      <c r="L96" s="277">
        <v>249.05</v>
      </c>
      <c r="M96" s="277">
        <v>0.67242000000000002</v>
      </c>
    </row>
    <row r="97" spans="1:13" s="16" customFormat="1">
      <c r="A97" s="268">
        <v>87</v>
      </c>
      <c r="B97" s="277" t="s">
        <v>338</v>
      </c>
      <c r="C97" s="278">
        <v>478.15</v>
      </c>
      <c r="D97" s="279">
        <v>479.88333333333338</v>
      </c>
      <c r="E97" s="279">
        <v>471.76666666666677</v>
      </c>
      <c r="F97" s="279">
        <v>465.38333333333338</v>
      </c>
      <c r="G97" s="279">
        <v>457.26666666666677</v>
      </c>
      <c r="H97" s="279">
        <v>486.26666666666677</v>
      </c>
      <c r="I97" s="279">
        <v>494.38333333333344</v>
      </c>
      <c r="J97" s="279">
        <v>500.76666666666677</v>
      </c>
      <c r="K97" s="277">
        <v>488</v>
      </c>
      <c r="L97" s="277">
        <v>473.5</v>
      </c>
      <c r="M97" s="277">
        <v>13.62716</v>
      </c>
    </row>
    <row r="98" spans="1:13" s="16" customFormat="1">
      <c r="A98" s="268">
        <v>88</v>
      </c>
      <c r="B98" s="277" t="s">
        <v>336</v>
      </c>
      <c r="C98" s="278">
        <v>1018.9</v>
      </c>
      <c r="D98" s="279">
        <v>1011.4166666666666</v>
      </c>
      <c r="E98" s="279">
        <v>993.83333333333326</v>
      </c>
      <c r="F98" s="279">
        <v>968.76666666666665</v>
      </c>
      <c r="G98" s="279">
        <v>951.18333333333328</v>
      </c>
      <c r="H98" s="279">
        <v>1036.4833333333331</v>
      </c>
      <c r="I98" s="279">
        <v>1054.0666666666666</v>
      </c>
      <c r="J98" s="279">
        <v>1079.1333333333332</v>
      </c>
      <c r="K98" s="277">
        <v>1029</v>
      </c>
      <c r="L98" s="277">
        <v>986.35</v>
      </c>
      <c r="M98" s="277">
        <v>1.2719499999999999</v>
      </c>
    </row>
    <row r="99" spans="1:13" s="16" customFormat="1">
      <c r="A99" s="268">
        <v>89</v>
      </c>
      <c r="B99" s="277" t="s">
        <v>337</v>
      </c>
      <c r="C99" s="278">
        <v>11.45</v>
      </c>
      <c r="D99" s="279">
        <v>11.5</v>
      </c>
      <c r="E99" s="279">
        <v>11.05</v>
      </c>
      <c r="F99" s="279">
        <v>10.65</v>
      </c>
      <c r="G99" s="279">
        <v>10.200000000000001</v>
      </c>
      <c r="H99" s="279">
        <v>11.9</v>
      </c>
      <c r="I99" s="279">
        <v>12.35</v>
      </c>
      <c r="J99" s="279">
        <v>12.75</v>
      </c>
      <c r="K99" s="277">
        <v>11.95</v>
      </c>
      <c r="L99" s="277">
        <v>11.1</v>
      </c>
      <c r="M99" s="277">
        <v>63.991410000000002</v>
      </c>
    </row>
    <row r="100" spans="1:13" s="16" customFormat="1">
      <c r="A100" s="268">
        <v>90</v>
      </c>
      <c r="B100" s="277" t="s">
        <v>339</v>
      </c>
      <c r="C100" s="278">
        <v>171.05</v>
      </c>
      <c r="D100" s="279">
        <v>171.01666666666665</v>
      </c>
      <c r="E100" s="279">
        <v>168.0333333333333</v>
      </c>
      <c r="F100" s="279">
        <v>165.01666666666665</v>
      </c>
      <c r="G100" s="279">
        <v>162.0333333333333</v>
      </c>
      <c r="H100" s="279">
        <v>174.0333333333333</v>
      </c>
      <c r="I100" s="279">
        <v>177.01666666666665</v>
      </c>
      <c r="J100" s="279">
        <v>180.0333333333333</v>
      </c>
      <c r="K100" s="277">
        <v>174</v>
      </c>
      <c r="L100" s="277">
        <v>168</v>
      </c>
      <c r="M100" s="277">
        <v>0.56252999999999997</v>
      </c>
    </row>
    <row r="101" spans="1:13">
      <c r="A101" s="268">
        <v>91</v>
      </c>
      <c r="B101" s="277" t="s">
        <v>80</v>
      </c>
      <c r="C101" s="278">
        <v>316.89999999999998</v>
      </c>
      <c r="D101" s="279">
        <v>319.08333333333331</v>
      </c>
      <c r="E101" s="279">
        <v>313.81666666666661</v>
      </c>
      <c r="F101" s="279">
        <v>310.73333333333329</v>
      </c>
      <c r="G101" s="279">
        <v>305.46666666666658</v>
      </c>
      <c r="H101" s="279">
        <v>322.16666666666663</v>
      </c>
      <c r="I101" s="279">
        <v>327.43333333333339</v>
      </c>
      <c r="J101" s="279">
        <v>330.51666666666665</v>
      </c>
      <c r="K101" s="277">
        <v>324.35000000000002</v>
      </c>
      <c r="L101" s="277">
        <v>316</v>
      </c>
      <c r="M101" s="277">
        <v>5.1102400000000001</v>
      </c>
    </row>
    <row r="102" spans="1:13">
      <c r="A102" s="268">
        <v>92</v>
      </c>
      <c r="B102" s="277" t="s">
        <v>340</v>
      </c>
      <c r="C102" s="278">
        <v>2549.6999999999998</v>
      </c>
      <c r="D102" s="279">
        <v>2541.2333333333331</v>
      </c>
      <c r="E102" s="279">
        <v>2507.4666666666662</v>
      </c>
      <c r="F102" s="279">
        <v>2465.2333333333331</v>
      </c>
      <c r="G102" s="279">
        <v>2431.4666666666662</v>
      </c>
      <c r="H102" s="279">
        <v>2583.4666666666662</v>
      </c>
      <c r="I102" s="279">
        <v>2617.2333333333336</v>
      </c>
      <c r="J102" s="279">
        <v>2659.4666666666662</v>
      </c>
      <c r="K102" s="277">
        <v>2575</v>
      </c>
      <c r="L102" s="277">
        <v>2499</v>
      </c>
      <c r="M102" s="277">
        <v>4.6760000000000003E-2</v>
      </c>
    </row>
    <row r="103" spans="1:13">
      <c r="A103" s="268">
        <v>93</v>
      </c>
      <c r="B103" s="277" t="s">
        <v>81</v>
      </c>
      <c r="C103" s="278">
        <v>588.4</v>
      </c>
      <c r="D103" s="279">
        <v>590.4666666666667</v>
      </c>
      <c r="E103" s="279">
        <v>582.93333333333339</v>
      </c>
      <c r="F103" s="279">
        <v>577.4666666666667</v>
      </c>
      <c r="G103" s="279">
        <v>569.93333333333339</v>
      </c>
      <c r="H103" s="279">
        <v>595.93333333333339</v>
      </c>
      <c r="I103" s="279">
        <v>603.4666666666667</v>
      </c>
      <c r="J103" s="279">
        <v>608.93333333333339</v>
      </c>
      <c r="K103" s="277">
        <v>598</v>
      </c>
      <c r="L103" s="277">
        <v>585</v>
      </c>
      <c r="M103" s="277">
        <v>1.7416199999999999</v>
      </c>
    </row>
    <row r="104" spans="1:13">
      <c r="A104" s="268">
        <v>94</v>
      </c>
      <c r="B104" s="277" t="s">
        <v>334</v>
      </c>
      <c r="C104" s="278">
        <v>238.9</v>
      </c>
      <c r="D104" s="279">
        <v>242.4666666666667</v>
      </c>
      <c r="E104" s="279">
        <v>235.13333333333338</v>
      </c>
      <c r="F104" s="279">
        <v>231.36666666666667</v>
      </c>
      <c r="G104" s="279">
        <v>224.03333333333336</v>
      </c>
      <c r="H104" s="279">
        <v>246.23333333333341</v>
      </c>
      <c r="I104" s="279">
        <v>253.56666666666672</v>
      </c>
      <c r="J104" s="279">
        <v>257.33333333333343</v>
      </c>
      <c r="K104" s="277">
        <v>249.8</v>
      </c>
      <c r="L104" s="277">
        <v>238.7</v>
      </c>
      <c r="M104" s="277">
        <v>5.0110999999999999</v>
      </c>
    </row>
    <row r="105" spans="1:13">
      <c r="A105" s="268">
        <v>95</v>
      </c>
      <c r="B105" s="277" t="s">
        <v>342</v>
      </c>
      <c r="C105" s="278">
        <v>166.5</v>
      </c>
      <c r="D105" s="279">
        <v>166.66666666666666</v>
      </c>
      <c r="E105" s="279">
        <v>165.33333333333331</v>
      </c>
      <c r="F105" s="279">
        <v>164.16666666666666</v>
      </c>
      <c r="G105" s="279">
        <v>162.83333333333331</v>
      </c>
      <c r="H105" s="279">
        <v>167.83333333333331</v>
      </c>
      <c r="I105" s="279">
        <v>169.16666666666663</v>
      </c>
      <c r="J105" s="279">
        <v>170.33333333333331</v>
      </c>
      <c r="K105" s="277">
        <v>168</v>
      </c>
      <c r="L105" s="277">
        <v>165.5</v>
      </c>
      <c r="M105" s="277">
        <v>5.3392099999999996</v>
      </c>
    </row>
    <row r="106" spans="1:13">
      <c r="A106" s="268">
        <v>96</v>
      </c>
      <c r="B106" s="277" t="s">
        <v>343</v>
      </c>
      <c r="C106" s="278">
        <v>66.95</v>
      </c>
      <c r="D106" s="279">
        <v>67.05</v>
      </c>
      <c r="E106" s="279">
        <v>66.099999999999994</v>
      </c>
      <c r="F106" s="279">
        <v>65.25</v>
      </c>
      <c r="G106" s="279">
        <v>64.3</v>
      </c>
      <c r="H106" s="279">
        <v>67.899999999999991</v>
      </c>
      <c r="I106" s="279">
        <v>68.850000000000009</v>
      </c>
      <c r="J106" s="279">
        <v>69.699999999999989</v>
      </c>
      <c r="K106" s="277">
        <v>68</v>
      </c>
      <c r="L106" s="277">
        <v>66.2</v>
      </c>
      <c r="M106" s="277">
        <v>1.31979</v>
      </c>
    </row>
    <row r="107" spans="1:13">
      <c r="A107" s="268">
        <v>97</v>
      </c>
      <c r="B107" s="277" t="s">
        <v>82</v>
      </c>
      <c r="C107" s="278">
        <v>242.65</v>
      </c>
      <c r="D107" s="279">
        <v>244.26666666666665</v>
      </c>
      <c r="E107" s="279">
        <v>238.6333333333333</v>
      </c>
      <c r="F107" s="279">
        <v>234.61666666666665</v>
      </c>
      <c r="G107" s="279">
        <v>228.98333333333329</v>
      </c>
      <c r="H107" s="279">
        <v>248.2833333333333</v>
      </c>
      <c r="I107" s="279">
        <v>253.91666666666663</v>
      </c>
      <c r="J107" s="279">
        <v>257.93333333333328</v>
      </c>
      <c r="K107" s="277">
        <v>249.9</v>
      </c>
      <c r="L107" s="277">
        <v>240.25</v>
      </c>
      <c r="M107" s="277">
        <v>40.31503</v>
      </c>
    </row>
    <row r="108" spans="1:13">
      <c r="A108" s="268">
        <v>98</v>
      </c>
      <c r="B108" s="285" t="s">
        <v>344</v>
      </c>
      <c r="C108" s="278">
        <v>402</v>
      </c>
      <c r="D108" s="279">
        <v>402.31666666666661</v>
      </c>
      <c r="E108" s="279">
        <v>394.5833333333332</v>
      </c>
      <c r="F108" s="279">
        <v>387.16666666666657</v>
      </c>
      <c r="G108" s="279">
        <v>379.43333333333317</v>
      </c>
      <c r="H108" s="279">
        <v>409.73333333333323</v>
      </c>
      <c r="I108" s="279">
        <v>417.46666666666658</v>
      </c>
      <c r="J108" s="279">
        <v>424.88333333333327</v>
      </c>
      <c r="K108" s="277">
        <v>410.05</v>
      </c>
      <c r="L108" s="277">
        <v>394.9</v>
      </c>
      <c r="M108" s="277">
        <v>0.2555</v>
      </c>
    </row>
    <row r="109" spans="1:13">
      <c r="A109" s="268">
        <v>99</v>
      </c>
      <c r="B109" s="277" t="s">
        <v>83</v>
      </c>
      <c r="C109" s="278">
        <v>787.15</v>
      </c>
      <c r="D109" s="279">
        <v>798.23333333333323</v>
      </c>
      <c r="E109" s="279">
        <v>767.41666666666652</v>
      </c>
      <c r="F109" s="279">
        <v>747.68333333333328</v>
      </c>
      <c r="G109" s="279">
        <v>716.86666666666656</v>
      </c>
      <c r="H109" s="279">
        <v>817.96666666666647</v>
      </c>
      <c r="I109" s="279">
        <v>848.7833333333333</v>
      </c>
      <c r="J109" s="279">
        <v>868.51666666666642</v>
      </c>
      <c r="K109" s="277">
        <v>829.05</v>
      </c>
      <c r="L109" s="277">
        <v>778.5</v>
      </c>
      <c r="M109" s="277">
        <v>139.64626999999999</v>
      </c>
    </row>
    <row r="110" spans="1:13">
      <c r="A110" s="268">
        <v>100</v>
      </c>
      <c r="B110" s="277" t="s">
        <v>84</v>
      </c>
      <c r="C110" s="278">
        <v>113.85</v>
      </c>
      <c r="D110" s="279">
        <v>113.61666666666667</v>
      </c>
      <c r="E110" s="279">
        <v>112.58333333333334</v>
      </c>
      <c r="F110" s="279">
        <v>111.31666666666666</v>
      </c>
      <c r="G110" s="279">
        <v>110.28333333333333</v>
      </c>
      <c r="H110" s="279">
        <v>114.88333333333335</v>
      </c>
      <c r="I110" s="279">
        <v>115.91666666666669</v>
      </c>
      <c r="J110" s="279">
        <v>117.18333333333337</v>
      </c>
      <c r="K110" s="277">
        <v>114.65</v>
      </c>
      <c r="L110" s="277">
        <v>112.35</v>
      </c>
      <c r="M110" s="277">
        <v>97.025959999999998</v>
      </c>
    </row>
    <row r="111" spans="1:13">
      <c r="A111" s="268">
        <v>101</v>
      </c>
      <c r="B111" s="277" t="s">
        <v>345</v>
      </c>
      <c r="C111" s="278">
        <v>319</v>
      </c>
      <c r="D111" s="279">
        <v>321.95</v>
      </c>
      <c r="E111" s="279">
        <v>314.54999999999995</v>
      </c>
      <c r="F111" s="279">
        <v>310.09999999999997</v>
      </c>
      <c r="G111" s="279">
        <v>302.69999999999993</v>
      </c>
      <c r="H111" s="279">
        <v>326.39999999999998</v>
      </c>
      <c r="I111" s="279">
        <v>333.79999999999995</v>
      </c>
      <c r="J111" s="279">
        <v>338.25</v>
      </c>
      <c r="K111" s="277">
        <v>329.35</v>
      </c>
      <c r="L111" s="277">
        <v>317.5</v>
      </c>
      <c r="M111" s="277">
        <v>1.2291000000000001</v>
      </c>
    </row>
    <row r="112" spans="1:13">
      <c r="A112" s="268">
        <v>102</v>
      </c>
      <c r="B112" s="277" t="s">
        <v>3634</v>
      </c>
      <c r="C112" s="278">
        <v>2797.5</v>
      </c>
      <c r="D112" s="279">
        <v>2751.1666666666665</v>
      </c>
      <c r="E112" s="279">
        <v>2688.333333333333</v>
      </c>
      <c r="F112" s="279">
        <v>2579.1666666666665</v>
      </c>
      <c r="G112" s="279">
        <v>2516.333333333333</v>
      </c>
      <c r="H112" s="279">
        <v>2860.333333333333</v>
      </c>
      <c r="I112" s="279">
        <v>2923.1666666666661</v>
      </c>
      <c r="J112" s="279">
        <v>3032.333333333333</v>
      </c>
      <c r="K112" s="277">
        <v>2814</v>
      </c>
      <c r="L112" s="277">
        <v>2642</v>
      </c>
      <c r="M112" s="277">
        <v>17.000160000000001</v>
      </c>
    </row>
    <row r="113" spans="1:13">
      <c r="A113" s="268">
        <v>103</v>
      </c>
      <c r="B113" s="277" t="s">
        <v>85</v>
      </c>
      <c r="C113" s="278">
        <v>1452.8</v>
      </c>
      <c r="D113" s="279">
        <v>1446.7666666666667</v>
      </c>
      <c r="E113" s="279">
        <v>1423.5333333333333</v>
      </c>
      <c r="F113" s="279">
        <v>1394.2666666666667</v>
      </c>
      <c r="G113" s="279">
        <v>1371.0333333333333</v>
      </c>
      <c r="H113" s="279">
        <v>1476.0333333333333</v>
      </c>
      <c r="I113" s="279">
        <v>1499.2666666666664</v>
      </c>
      <c r="J113" s="279">
        <v>1528.5333333333333</v>
      </c>
      <c r="K113" s="277">
        <v>1470</v>
      </c>
      <c r="L113" s="277">
        <v>1417.5</v>
      </c>
      <c r="M113" s="277">
        <v>8.8207400000000007</v>
      </c>
    </row>
    <row r="114" spans="1:13">
      <c r="A114" s="268">
        <v>104</v>
      </c>
      <c r="B114" s="277" t="s">
        <v>86</v>
      </c>
      <c r="C114" s="278">
        <v>363.6</v>
      </c>
      <c r="D114" s="279">
        <v>364.2833333333333</v>
      </c>
      <c r="E114" s="279">
        <v>359.56666666666661</v>
      </c>
      <c r="F114" s="279">
        <v>355.5333333333333</v>
      </c>
      <c r="G114" s="279">
        <v>350.81666666666661</v>
      </c>
      <c r="H114" s="279">
        <v>368.31666666666661</v>
      </c>
      <c r="I114" s="279">
        <v>373.0333333333333</v>
      </c>
      <c r="J114" s="279">
        <v>377.06666666666661</v>
      </c>
      <c r="K114" s="277">
        <v>369</v>
      </c>
      <c r="L114" s="277">
        <v>360.25</v>
      </c>
      <c r="M114" s="277">
        <v>18.972349999999999</v>
      </c>
    </row>
    <row r="115" spans="1:13">
      <c r="A115" s="268">
        <v>105</v>
      </c>
      <c r="B115" s="277" t="s">
        <v>236</v>
      </c>
      <c r="C115" s="278">
        <v>717.85</v>
      </c>
      <c r="D115" s="279">
        <v>717.11666666666667</v>
      </c>
      <c r="E115" s="279">
        <v>705.73333333333335</v>
      </c>
      <c r="F115" s="279">
        <v>693.61666666666667</v>
      </c>
      <c r="G115" s="279">
        <v>682.23333333333335</v>
      </c>
      <c r="H115" s="279">
        <v>729.23333333333335</v>
      </c>
      <c r="I115" s="279">
        <v>740.61666666666679</v>
      </c>
      <c r="J115" s="279">
        <v>752.73333333333335</v>
      </c>
      <c r="K115" s="277">
        <v>728.5</v>
      </c>
      <c r="L115" s="277">
        <v>705</v>
      </c>
      <c r="M115" s="277">
        <v>5.5116899999999998</v>
      </c>
    </row>
    <row r="116" spans="1:13">
      <c r="A116" s="268">
        <v>106</v>
      </c>
      <c r="B116" s="277" t="s">
        <v>346</v>
      </c>
      <c r="C116" s="278">
        <v>680.25</v>
      </c>
      <c r="D116" s="279">
        <v>687.4</v>
      </c>
      <c r="E116" s="279">
        <v>664.8</v>
      </c>
      <c r="F116" s="279">
        <v>649.35</v>
      </c>
      <c r="G116" s="279">
        <v>626.75</v>
      </c>
      <c r="H116" s="279">
        <v>702.84999999999991</v>
      </c>
      <c r="I116" s="279">
        <v>725.45</v>
      </c>
      <c r="J116" s="279">
        <v>740.89999999999986</v>
      </c>
      <c r="K116" s="277">
        <v>710</v>
      </c>
      <c r="L116" s="277">
        <v>671.95</v>
      </c>
      <c r="M116" s="277">
        <v>1.2651399999999999</v>
      </c>
    </row>
    <row r="117" spans="1:13">
      <c r="A117" s="268">
        <v>107</v>
      </c>
      <c r="B117" s="277" t="s">
        <v>331</v>
      </c>
      <c r="C117" s="278">
        <v>1727.55</v>
      </c>
      <c r="D117" s="279">
        <v>1720.8666666666668</v>
      </c>
      <c r="E117" s="279">
        <v>1696.6833333333336</v>
      </c>
      <c r="F117" s="279">
        <v>1665.8166666666668</v>
      </c>
      <c r="G117" s="279">
        <v>1641.6333333333337</v>
      </c>
      <c r="H117" s="279">
        <v>1751.7333333333336</v>
      </c>
      <c r="I117" s="279">
        <v>1775.916666666667</v>
      </c>
      <c r="J117" s="279">
        <v>1806.7833333333335</v>
      </c>
      <c r="K117" s="277">
        <v>1745.05</v>
      </c>
      <c r="L117" s="277">
        <v>1690</v>
      </c>
      <c r="M117" s="277">
        <v>0.90310000000000001</v>
      </c>
    </row>
    <row r="118" spans="1:13">
      <c r="A118" s="268">
        <v>108</v>
      </c>
      <c r="B118" s="277" t="s">
        <v>237</v>
      </c>
      <c r="C118" s="278">
        <v>275.60000000000002</v>
      </c>
      <c r="D118" s="279">
        <v>273.66666666666669</v>
      </c>
      <c r="E118" s="279">
        <v>269.33333333333337</v>
      </c>
      <c r="F118" s="279">
        <v>263.06666666666666</v>
      </c>
      <c r="G118" s="279">
        <v>258.73333333333335</v>
      </c>
      <c r="H118" s="279">
        <v>279.93333333333339</v>
      </c>
      <c r="I118" s="279">
        <v>284.26666666666677</v>
      </c>
      <c r="J118" s="279">
        <v>290.53333333333342</v>
      </c>
      <c r="K118" s="277">
        <v>278</v>
      </c>
      <c r="L118" s="277">
        <v>267.39999999999998</v>
      </c>
      <c r="M118" s="277">
        <v>9.9744100000000007</v>
      </c>
    </row>
    <row r="119" spans="1:13">
      <c r="A119" s="268">
        <v>109</v>
      </c>
      <c r="B119" s="277" t="s">
        <v>2995</v>
      </c>
      <c r="C119" s="278">
        <v>226.05</v>
      </c>
      <c r="D119" s="279">
        <v>228.4</v>
      </c>
      <c r="E119" s="279">
        <v>222.8</v>
      </c>
      <c r="F119" s="279">
        <v>219.55</v>
      </c>
      <c r="G119" s="279">
        <v>213.95000000000002</v>
      </c>
      <c r="H119" s="279">
        <v>231.65</v>
      </c>
      <c r="I119" s="279">
        <v>237.24999999999997</v>
      </c>
      <c r="J119" s="279">
        <v>240.5</v>
      </c>
      <c r="K119" s="277">
        <v>234</v>
      </c>
      <c r="L119" s="277">
        <v>225.15</v>
      </c>
      <c r="M119" s="277">
        <v>0.90542</v>
      </c>
    </row>
    <row r="120" spans="1:13">
      <c r="A120" s="268">
        <v>110</v>
      </c>
      <c r="B120" s="277" t="s">
        <v>235</v>
      </c>
      <c r="C120" s="278">
        <v>144.05000000000001</v>
      </c>
      <c r="D120" s="279">
        <v>145.36666666666667</v>
      </c>
      <c r="E120" s="279">
        <v>141.73333333333335</v>
      </c>
      <c r="F120" s="279">
        <v>139.41666666666669</v>
      </c>
      <c r="G120" s="279">
        <v>135.78333333333336</v>
      </c>
      <c r="H120" s="279">
        <v>147.68333333333334</v>
      </c>
      <c r="I120" s="279">
        <v>151.31666666666666</v>
      </c>
      <c r="J120" s="279">
        <v>153.63333333333333</v>
      </c>
      <c r="K120" s="277">
        <v>149</v>
      </c>
      <c r="L120" s="277">
        <v>143.05000000000001</v>
      </c>
      <c r="M120" s="277">
        <v>8.0109499999999993</v>
      </c>
    </row>
    <row r="121" spans="1:13">
      <c r="A121" s="268">
        <v>111</v>
      </c>
      <c r="B121" s="277" t="s">
        <v>87</v>
      </c>
      <c r="C121" s="278">
        <v>444.05</v>
      </c>
      <c r="D121" s="279">
        <v>438.36666666666662</v>
      </c>
      <c r="E121" s="279">
        <v>430.68333333333322</v>
      </c>
      <c r="F121" s="279">
        <v>417.31666666666661</v>
      </c>
      <c r="G121" s="279">
        <v>409.63333333333321</v>
      </c>
      <c r="H121" s="279">
        <v>451.73333333333323</v>
      </c>
      <c r="I121" s="279">
        <v>459.41666666666663</v>
      </c>
      <c r="J121" s="279">
        <v>472.78333333333325</v>
      </c>
      <c r="K121" s="277">
        <v>446.05</v>
      </c>
      <c r="L121" s="277">
        <v>425</v>
      </c>
      <c r="M121" s="277">
        <v>18.570139999999999</v>
      </c>
    </row>
    <row r="122" spans="1:13">
      <c r="A122" s="268">
        <v>112</v>
      </c>
      <c r="B122" s="277" t="s">
        <v>347</v>
      </c>
      <c r="C122" s="278">
        <v>376.9</v>
      </c>
      <c r="D122" s="279">
        <v>376.31666666666666</v>
      </c>
      <c r="E122" s="279">
        <v>371.13333333333333</v>
      </c>
      <c r="F122" s="279">
        <v>365.36666666666667</v>
      </c>
      <c r="G122" s="279">
        <v>360.18333333333334</v>
      </c>
      <c r="H122" s="279">
        <v>382.08333333333331</v>
      </c>
      <c r="I122" s="279">
        <v>387.26666666666659</v>
      </c>
      <c r="J122" s="279">
        <v>393.0333333333333</v>
      </c>
      <c r="K122" s="277">
        <v>381.5</v>
      </c>
      <c r="L122" s="277">
        <v>370.55</v>
      </c>
      <c r="M122" s="277">
        <v>12.11706</v>
      </c>
    </row>
    <row r="123" spans="1:13">
      <c r="A123" s="268">
        <v>113</v>
      </c>
      <c r="B123" s="277" t="s">
        <v>88</v>
      </c>
      <c r="C123" s="278">
        <v>514.25</v>
      </c>
      <c r="D123" s="279">
        <v>517.18333333333328</v>
      </c>
      <c r="E123" s="279">
        <v>509.86666666666656</v>
      </c>
      <c r="F123" s="279">
        <v>505.48333333333323</v>
      </c>
      <c r="G123" s="279">
        <v>498.16666666666652</v>
      </c>
      <c r="H123" s="279">
        <v>521.56666666666661</v>
      </c>
      <c r="I123" s="279">
        <v>528.88333333333344</v>
      </c>
      <c r="J123" s="279">
        <v>533.26666666666665</v>
      </c>
      <c r="K123" s="277">
        <v>524.5</v>
      </c>
      <c r="L123" s="277">
        <v>512.79999999999995</v>
      </c>
      <c r="M123" s="277">
        <v>31.972560000000001</v>
      </c>
    </row>
    <row r="124" spans="1:13">
      <c r="A124" s="268">
        <v>114</v>
      </c>
      <c r="B124" s="277" t="s">
        <v>238</v>
      </c>
      <c r="C124" s="278">
        <v>795.6</v>
      </c>
      <c r="D124" s="279">
        <v>804.9</v>
      </c>
      <c r="E124" s="279">
        <v>779.8</v>
      </c>
      <c r="F124" s="279">
        <v>764</v>
      </c>
      <c r="G124" s="279">
        <v>738.9</v>
      </c>
      <c r="H124" s="279">
        <v>820.69999999999993</v>
      </c>
      <c r="I124" s="279">
        <v>845.80000000000007</v>
      </c>
      <c r="J124" s="279">
        <v>861.59999999999991</v>
      </c>
      <c r="K124" s="277">
        <v>830</v>
      </c>
      <c r="L124" s="277">
        <v>789.1</v>
      </c>
      <c r="M124" s="277">
        <v>5.1986800000000004</v>
      </c>
    </row>
    <row r="125" spans="1:13">
      <c r="A125" s="268">
        <v>115</v>
      </c>
      <c r="B125" s="277" t="s">
        <v>348</v>
      </c>
      <c r="C125" s="278">
        <v>75.5</v>
      </c>
      <c r="D125" s="279">
        <v>76.2</v>
      </c>
      <c r="E125" s="279">
        <v>74.5</v>
      </c>
      <c r="F125" s="279">
        <v>73.5</v>
      </c>
      <c r="G125" s="279">
        <v>71.8</v>
      </c>
      <c r="H125" s="279">
        <v>77.2</v>
      </c>
      <c r="I125" s="279">
        <v>78.90000000000002</v>
      </c>
      <c r="J125" s="279">
        <v>79.900000000000006</v>
      </c>
      <c r="K125" s="277">
        <v>77.900000000000006</v>
      </c>
      <c r="L125" s="277">
        <v>75.2</v>
      </c>
      <c r="M125" s="277">
        <v>0.8175</v>
      </c>
    </row>
    <row r="126" spans="1:13">
      <c r="A126" s="268">
        <v>116</v>
      </c>
      <c r="B126" s="277" t="s">
        <v>355</v>
      </c>
      <c r="C126" s="278">
        <v>336</v>
      </c>
      <c r="D126" s="279">
        <v>336.41666666666669</v>
      </c>
      <c r="E126" s="279">
        <v>330.73333333333335</v>
      </c>
      <c r="F126" s="279">
        <v>325.46666666666664</v>
      </c>
      <c r="G126" s="279">
        <v>319.7833333333333</v>
      </c>
      <c r="H126" s="279">
        <v>341.68333333333339</v>
      </c>
      <c r="I126" s="279">
        <v>347.36666666666667</v>
      </c>
      <c r="J126" s="279">
        <v>352.63333333333344</v>
      </c>
      <c r="K126" s="277">
        <v>342.1</v>
      </c>
      <c r="L126" s="277">
        <v>331.15</v>
      </c>
      <c r="M126" s="277">
        <v>0.48177999999999999</v>
      </c>
    </row>
    <row r="127" spans="1:13">
      <c r="A127" s="268">
        <v>117</v>
      </c>
      <c r="B127" s="277" t="s">
        <v>356</v>
      </c>
      <c r="C127" s="278">
        <v>157.5</v>
      </c>
      <c r="D127" s="279">
        <v>158.5</v>
      </c>
      <c r="E127" s="279">
        <v>155.1</v>
      </c>
      <c r="F127" s="279">
        <v>152.69999999999999</v>
      </c>
      <c r="G127" s="279">
        <v>149.29999999999998</v>
      </c>
      <c r="H127" s="279">
        <v>160.9</v>
      </c>
      <c r="I127" s="279">
        <v>164.29999999999998</v>
      </c>
      <c r="J127" s="279">
        <v>166.70000000000002</v>
      </c>
      <c r="K127" s="277">
        <v>161.9</v>
      </c>
      <c r="L127" s="277">
        <v>156.1</v>
      </c>
      <c r="M127" s="277">
        <v>3.12893</v>
      </c>
    </row>
    <row r="128" spans="1:13">
      <c r="A128" s="268">
        <v>118</v>
      </c>
      <c r="B128" s="277" t="s">
        <v>349</v>
      </c>
      <c r="C128" s="278">
        <v>75.8</v>
      </c>
      <c r="D128" s="279">
        <v>76.599999999999994</v>
      </c>
      <c r="E128" s="279">
        <v>73.799999999999983</v>
      </c>
      <c r="F128" s="279">
        <v>71.799999999999983</v>
      </c>
      <c r="G128" s="279">
        <v>68.999999999999972</v>
      </c>
      <c r="H128" s="279">
        <v>78.599999999999994</v>
      </c>
      <c r="I128" s="279">
        <v>81.400000000000006</v>
      </c>
      <c r="J128" s="279">
        <v>83.4</v>
      </c>
      <c r="K128" s="277">
        <v>79.400000000000006</v>
      </c>
      <c r="L128" s="277">
        <v>74.599999999999994</v>
      </c>
      <c r="M128" s="277">
        <v>12.16268</v>
      </c>
    </row>
    <row r="129" spans="1:13">
      <c r="A129" s="268">
        <v>119</v>
      </c>
      <c r="B129" s="277" t="s">
        <v>350</v>
      </c>
      <c r="C129" s="278">
        <v>347.85</v>
      </c>
      <c r="D129" s="279">
        <v>347.31666666666666</v>
      </c>
      <c r="E129" s="279">
        <v>337.5333333333333</v>
      </c>
      <c r="F129" s="279">
        <v>327.21666666666664</v>
      </c>
      <c r="G129" s="279">
        <v>317.43333333333328</v>
      </c>
      <c r="H129" s="279">
        <v>357.63333333333333</v>
      </c>
      <c r="I129" s="279">
        <v>367.41666666666674</v>
      </c>
      <c r="J129" s="279">
        <v>377.73333333333335</v>
      </c>
      <c r="K129" s="277">
        <v>357.1</v>
      </c>
      <c r="L129" s="277">
        <v>337</v>
      </c>
      <c r="M129" s="277">
        <v>0.71947000000000005</v>
      </c>
    </row>
    <row r="130" spans="1:13">
      <c r="A130" s="268">
        <v>120</v>
      </c>
      <c r="B130" s="277" t="s">
        <v>351</v>
      </c>
      <c r="C130" s="278">
        <v>735.7</v>
      </c>
      <c r="D130" s="279">
        <v>741.4</v>
      </c>
      <c r="E130" s="279">
        <v>724.8</v>
      </c>
      <c r="F130" s="279">
        <v>713.9</v>
      </c>
      <c r="G130" s="279">
        <v>697.3</v>
      </c>
      <c r="H130" s="279">
        <v>752.3</v>
      </c>
      <c r="I130" s="279">
        <v>768.90000000000009</v>
      </c>
      <c r="J130" s="279">
        <v>779.8</v>
      </c>
      <c r="K130" s="277">
        <v>758</v>
      </c>
      <c r="L130" s="277">
        <v>730.5</v>
      </c>
      <c r="M130" s="277">
        <v>8.2396499999999993</v>
      </c>
    </row>
    <row r="131" spans="1:13">
      <c r="A131" s="268">
        <v>121</v>
      </c>
      <c r="B131" s="277" t="s">
        <v>352</v>
      </c>
      <c r="C131" s="278">
        <v>105.45</v>
      </c>
      <c r="D131" s="279">
        <v>105.78333333333335</v>
      </c>
      <c r="E131" s="279">
        <v>104.36666666666669</v>
      </c>
      <c r="F131" s="279">
        <v>103.28333333333335</v>
      </c>
      <c r="G131" s="279">
        <v>101.86666666666669</v>
      </c>
      <c r="H131" s="279">
        <v>106.86666666666669</v>
      </c>
      <c r="I131" s="279">
        <v>108.28333333333335</v>
      </c>
      <c r="J131" s="279">
        <v>109.36666666666669</v>
      </c>
      <c r="K131" s="277">
        <v>107.2</v>
      </c>
      <c r="L131" s="277">
        <v>104.7</v>
      </c>
      <c r="M131" s="277">
        <v>8.0906599999999997</v>
      </c>
    </row>
    <row r="132" spans="1:13">
      <c r="A132" s="268">
        <v>122</v>
      </c>
      <c r="B132" s="277" t="s">
        <v>1220</v>
      </c>
      <c r="C132" s="278">
        <v>739.65</v>
      </c>
      <c r="D132" s="279">
        <v>737.75</v>
      </c>
      <c r="E132" s="279">
        <v>732</v>
      </c>
      <c r="F132" s="279">
        <v>724.35</v>
      </c>
      <c r="G132" s="279">
        <v>718.6</v>
      </c>
      <c r="H132" s="279">
        <v>745.4</v>
      </c>
      <c r="I132" s="279">
        <v>751.15</v>
      </c>
      <c r="J132" s="279">
        <v>758.8</v>
      </c>
      <c r="K132" s="277">
        <v>743.5</v>
      </c>
      <c r="L132" s="277">
        <v>730.1</v>
      </c>
      <c r="M132" s="277">
        <v>0.38041999999999998</v>
      </c>
    </row>
    <row r="133" spans="1:13">
      <c r="A133" s="268">
        <v>123</v>
      </c>
      <c r="B133" s="277" t="s">
        <v>90</v>
      </c>
      <c r="C133" s="278">
        <v>12.85</v>
      </c>
      <c r="D133" s="279">
        <v>12.949999999999998</v>
      </c>
      <c r="E133" s="279">
        <v>12.699999999999996</v>
      </c>
      <c r="F133" s="279">
        <v>12.549999999999999</v>
      </c>
      <c r="G133" s="279">
        <v>12.299999999999997</v>
      </c>
      <c r="H133" s="279">
        <v>13.099999999999994</v>
      </c>
      <c r="I133" s="279">
        <v>13.349999999999998</v>
      </c>
      <c r="J133" s="279">
        <v>13.499999999999993</v>
      </c>
      <c r="K133" s="277">
        <v>13.2</v>
      </c>
      <c r="L133" s="277">
        <v>12.8</v>
      </c>
      <c r="M133" s="277">
        <v>13.286809999999999</v>
      </c>
    </row>
    <row r="134" spans="1:13">
      <c r="A134" s="268">
        <v>124</v>
      </c>
      <c r="B134" s="277" t="s">
        <v>91</v>
      </c>
      <c r="C134" s="278">
        <v>3139.15</v>
      </c>
      <c r="D134" s="279">
        <v>3169.4166666666665</v>
      </c>
      <c r="E134" s="279">
        <v>3090.833333333333</v>
      </c>
      <c r="F134" s="279">
        <v>3042.5166666666664</v>
      </c>
      <c r="G134" s="279">
        <v>2963.9333333333329</v>
      </c>
      <c r="H134" s="279">
        <v>3217.7333333333331</v>
      </c>
      <c r="I134" s="279">
        <v>3296.3166666666662</v>
      </c>
      <c r="J134" s="279">
        <v>3344.6333333333332</v>
      </c>
      <c r="K134" s="277">
        <v>3248</v>
      </c>
      <c r="L134" s="277">
        <v>3121.1</v>
      </c>
      <c r="M134" s="277">
        <v>10.80397</v>
      </c>
    </row>
    <row r="135" spans="1:13">
      <c r="A135" s="268">
        <v>125</v>
      </c>
      <c r="B135" s="277" t="s">
        <v>357</v>
      </c>
      <c r="C135" s="278">
        <v>9020.15</v>
      </c>
      <c r="D135" s="279">
        <v>8892.9333333333343</v>
      </c>
      <c r="E135" s="279">
        <v>8686.8666666666686</v>
      </c>
      <c r="F135" s="279">
        <v>8353.5833333333339</v>
      </c>
      <c r="G135" s="279">
        <v>8147.5166666666682</v>
      </c>
      <c r="H135" s="279">
        <v>9226.216666666669</v>
      </c>
      <c r="I135" s="279">
        <v>9432.2833333333347</v>
      </c>
      <c r="J135" s="279">
        <v>9765.5666666666693</v>
      </c>
      <c r="K135" s="277">
        <v>9099</v>
      </c>
      <c r="L135" s="277">
        <v>8559.65</v>
      </c>
      <c r="M135" s="277">
        <v>1.00234</v>
      </c>
    </row>
    <row r="136" spans="1:13">
      <c r="A136" s="268">
        <v>126</v>
      </c>
      <c r="B136" s="277" t="s">
        <v>93</v>
      </c>
      <c r="C136" s="278">
        <v>155.1</v>
      </c>
      <c r="D136" s="279">
        <v>156.38333333333333</v>
      </c>
      <c r="E136" s="279">
        <v>153.31666666666666</v>
      </c>
      <c r="F136" s="279">
        <v>151.53333333333333</v>
      </c>
      <c r="G136" s="279">
        <v>148.46666666666667</v>
      </c>
      <c r="H136" s="279">
        <v>158.16666666666666</v>
      </c>
      <c r="I136" s="279">
        <v>161.23333333333332</v>
      </c>
      <c r="J136" s="279">
        <v>163.01666666666665</v>
      </c>
      <c r="K136" s="277">
        <v>159.44999999999999</v>
      </c>
      <c r="L136" s="277">
        <v>154.6</v>
      </c>
      <c r="M136" s="277">
        <v>66.834900000000005</v>
      </c>
    </row>
    <row r="137" spans="1:13">
      <c r="A137" s="268">
        <v>127</v>
      </c>
      <c r="B137" s="277" t="s">
        <v>231</v>
      </c>
      <c r="C137" s="278">
        <v>1977.45</v>
      </c>
      <c r="D137" s="279">
        <v>1992.6333333333332</v>
      </c>
      <c r="E137" s="279">
        <v>1949.8166666666664</v>
      </c>
      <c r="F137" s="279">
        <v>1922.1833333333332</v>
      </c>
      <c r="G137" s="279">
        <v>1879.3666666666663</v>
      </c>
      <c r="H137" s="279">
        <v>2020.2666666666664</v>
      </c>
      <c r="I137" s="279">
        <v>2063.083333333333</v>
      </c>
      <c r="J137" s="279">
        <v>2090.7166666666662</v>
      </c>
      <c r="K137" s="277">
        <v>2035.45</v>
      </c>
      <c r="L137" s="277">
        <v>1965</v>
      </c>
      <c r="M137" s="277">
        <v>12.22748</v>
      </c>
    </row>
    <row r="138" spans="1:13">
      <c r="A138" s="268">
        <v>128</v>
      </c>
      <c r="B138" s="277" t="s">
        <v>94</v>
      </c>
      <c r="C138" s="278">
        <v>5168.75</v>
      </c>
      <c r="D138" s="279">
        <v>5216.4666666666662</v>
      </c>
      <c r="E138" s="279">
        <v>5110.1333333333323</v>
      </c>
      <c r="F138" s="279">
        <v>5051.5166666666664</v>
      </c>
      <c r="G138" s="279">
        <v>4945.1833333333325</v>
      </c>
      <c r="H138" s="279">
        <v>5275.0833333333321</v>
      </c>
      <c r="I138" s="279">
        <v>5381.4166666666661</v>
      </c>
      <c r="J138" s="279">
        <v>5440.0333333333319</v>
      </c>
      <c r="K138" s="277">
        <v>5322.8</v>
      </c>
      <c r="L138" s="277">
        <v>5157.8500000000004</v>
      </c>
      <c r="M138" s="277">
        <v>33.639749999999999</v>
      </c>
    </row>
    <row r="139" spans="1:13">
      <c r="A139" s="268">
        <v>129</v>
      </c>
      <c r="B139" s="277" t="s">
        <v>1263</v>
      </c>
      <c r="C139" s="278">
        <v>710.85</v>
      </c>
      <c r="D139" s="279">
        <v>712.63333333333333</v>
      </c>
      <c r="E139" s="279">
        <v>705.31666666666661</v>
      </c>
      <c r="F139" s="279">
        <v>699.7833333333333</v>
      </c>
      <c r="G139" s="279">
        <v>692.46666666666658</v>
      </c>
      <c r="H139" s="279">
        <v>718.16666666666663</v>
      </c>
      <c r="I139" s="279">
        <v>725.48333333333346</v>
      </c>
      <c r="J139" s="279">
        <v>731.01666666666665</v>
      </c>
      <c r="K139" s="277">
        <v>719.95</v>
      </c>
      <c r="L139" s="277">
        <v>707.1</v>
      </c>
      <c r="M139" s="277">
        <v>0.55759999999999998</v>
      </c>
    </row>
    <row r="140" spans="1:13">
      <c r="A140" s="268">
        <v>130</v>
      </c>
      <c r="B140" s="277" t="s">
        <v>239</v>
      </c>
      <c r="C140" s="278">
        <v>59.75</v>
      </c>
      <c r="D140" s="279">
        <v>59.966666666666661</v>
      </c>
      <c r="E140" s="279">
        <v>58.833333333333321</v>
      </c>
      <c r="F140" s="279">
        <v>57.916666666666657</v>
      </c>
      <c r="G140" s="279">
        <v>56.783333333333317</v>
      </c>
      <c r="H140" s="279">
        <v>60.883333333333326</v>
      </c>
      <c r="I140" s="279">
        <v>62.016666666666666</v>
      </c>
      <c r="J140" s="279">
        <v>62.93333333333333</v>
      </c>
      <c r="K140" s="277">
        <v>61.1</v>
      </c>
      <c r="L140" s="277">
        <v>59.05</v>
      </c>
      <c r="M140" s="277">
        <v>4.6330600000000004</v>
      </c>
    </row>
    <row r="141" spans="1:13">
      <c r="A141" s="268">
        <v>131</v>
      </c>
      <c r="B141" s="277" t="s">
        <v>95</v>
      </c>
      <c r="C141" s="278">
        <v>2219.5500000000002</v>
      </c>
      <c r="D141" s="279">
        <v>2210.9666666666667</v>
      </c>
      <c r="E141" s="279">
        <v>2186.9333333333334</v>
      </c>
      <c r="F141" s="279">
        <v>2154.3166666666666</v>
      </c>
      <c r="G141" s="279">
        <v>2130.2833333333333</v>
      </c>
      <c r="H141" s="279">
        <v>2243.5833333333335</v>
      </c>
      <c r="I141" s="279">
        <v>2267.6166666666672</v>
      </c>
      <c r="J141" s="279">
        <v>2300.2333333333336</v>
      </c>
      <c r="K141" s="277">
        <v>2235</v>
      </c>
      <c r="L141" s="277">
        <v>2178.35</v>
      </c>
      <c r="M141" s="277">
        <v>15.87482</v>
      </c>
    </row>
    <row r="142" spans="1:13">
      <c r="A142" s="268">
        <v>132</v>
      </c>
      <c r="B142" s="277" t="s">
        <v>359</v>
      </c>
      <c r="C142" s="278">
        <v>262.89999999999998</v>
      </c>
      <c r="D142" s="279">
        <v>265.21666666666664</v>
      </c>
      <c r="E142" s="279">
        <v>259.18333333333328</v>
      </c>
      <c r="F142" s="279">
        <v>255.46666666666664</v>
      </c>
      <c r="G142" s="279">
        <v>249.43333333333328</v>
      </c>
      <c r="H142" s="279">
        <v>268.93333333333328</v>
      </c>
      <c r="I142" s="279">
        <v>274.9666666666667</v>
      </c>
      <c r="J142" s="279">
        <v>278.68333333333328</v>
      </c>
      <c r="K142" s="277">
        <v>271.25</v>
      </c>
      <c r="L142" s="277">
        <v>261.5</v>
      </c>
      <c r="M142" s="277">
        <v>1.5962499999999999</v>
      </c>
    </row>
    <row r="143" spans="1:13">
      <c r="A143" s="268">
        <v>133</v>
      </c>
      <c r="B143" s="277" t="s">
        <v>360</v>
      </c>
      <c r="C143" s="278">
        <v>76.2</v>
      </c>
      <c r="D143" s="279">
        <v>75.55</v>
      </c>
      <c r="E143" s="279">
        <v>74.649999999999991</v>
      </c>
      <c r="F143" s="279">
        <v>73.099999999999994</v>
      </c>
      <c r="G143" s="279">
        <v>72.199999999999989</v>
      </c>
      <c r="H143" s="279">
        <v>77.099999999999994</v>
      </c>
      <c r="I143" s="279">
        <v>78</v>
      </c>
      <c r="J143" s="279">
        <v>79.55</v>
      </c>
      <c r="K143" s="277">
        <v>76.45</v>
      </c>
      <c r="L143" s="277">
        <v>74</v>
      </c>
      <c r="M143" s="277">
        <v>4.9406100000000004</v>
      </c>
    </row>
    <row r="144" spans="1:13">
      <c r="A144" s="268">
        <v>134</v>
      </c>
      <c r="B144" s="277" t="s">
        <v>361</v>
      </c>
      <c r="C144" s="278">
        <v>112.05</v>
      </c>
      <c r="D144" s="279">
        <v>110.68333333333334</v>
      </c>
      <c r="E144" s="279">
        <v>107.36666666666667</v>
      </c>
      <c r="F144" s="279">
        <v>102.68333333333334</v>
      </c>
      <c r="G144" s="279">
        <v>99.366666666666674</v>
      </c>
      <c r="H144" s="279">
        <v>115.36666666666667</v>
      </c>
      <c r="I144" s="279">
        <v>118.68333333333334</v>
      </c>
      <c r="J144" s="279">
        <v>123.36666666666667</v>
      </c>
      <c r="K144" s="277">
        <v>114</v>
      </c>
      <c r="L144" s="277">
        <v>106</v>
      </c>
      <c r="M144" s="277">
        <v>0.61580000000000001</v>
      </c>
    </row>
    <row r="145" spans="1:13">
      <c r="A145" s="268">
        <v>135</v>
      </c>
      <c r="B145" s="277" t="s">
        <v>240</v>
      </c>
      <c r="C145" s="278">
        <v>348.45</v>
      </c>
      <c r="D145" s="279">
        <v>345.3</v>
      </c>
      <c r="E145" s="279">
        <v>337.85</v>
      </c>
      <c r="F145" s="279">
        <v>327.25</v>
      </c>
      <c r="G145" s="279">
        <v>319.8</v>
      </c>
      <c r="H145" s="279">
        <v>355.90000000000003</v>
      </c>
      <c r="I145" s="279">
        <v>363.34999999999997</v>
      </c>
      <c r="J145" s="279">
        <v>373.95000000000005</v>
      </c>
      <c r="K145" s="277">
        <v>352.75</v>
      </c>
      <c r="L145" s="277">
        <v>334.7</v>
      </c>
      <c r="M145" s="277">
        <v>1.6290800000000001</v>
      </c>
    </row>
    <row r="146" spans="1:13">
      <c r="A146" s="268">
        <v>136</v>
      </c>
      <c r="B146" s="277" t="s">
        <v>241</v>
      </c>
      <c r="C146" s="278">
        <v>1092.3</v>
      </c>
      <c r="D146" s="279">
        <v>1096.3999999999999</v>
      </c>
      <c r="E146" s="279">
        <v>1070.8999999999996</v>
      </c>
      <c r="F146" s="279">
        <v>1049.4999999999998</v>
      </c>
      <c r="G146" s="279">
        <v>1023.9999999999995</v>
      </c>
      <c r="H146" s="279">
        <v>1117.7999999999997</v>
      </c>
      <c r="I146" s="279">
        <v>1143.3000000000002</v>
      </c>
      <c r="J146" s="279">
        <v>1164.6999999999998</v>
      </c>
      <c r="K146" s="277">
        <v>1121.9000000000001</v>
      </c>
      <c r="L146" s="277">
        <v>1075</v>
      </c>
      <c r="M146" s="277">
        <v>0.48300999999999999</v>
      </c>
    </row>
    <row r="147" spans="1:13">
      <c r="A147" s="268">
        <v>137</v>
      </c>
      <c r="B147" s="277" t="s">
        <v>242</v>
      </c>
      <c r="C147" s="278">
        <v>60.8</v>
      </c>
      <c r="D147" s="279">
        <v>61.666666666666664</v>
      </c>
      <c r="E147" s="279">
        <v>59.883333333333326</v>
      </c>
      <c r="F147" s="279">
        <v>58.966666666666661</v>
      </c>
      <c r="G147" s="279">
        <v>57.183333333333323</v>
      </c>
      <c r="H147" s="279">
        <v>62.583333333333329</v>
      </c>
      <c r="I147" s="279">
        <v>64.366666666666674</v>
      </c>
      <c r="J147" s="279">
        <v>65.283333333333331</v>
      </c>
      <c r="K147" s="277">
        <v>63.45</v>
      </c>
      <c r="L147" s="277">
        <v>60.75</v>
      </c>
      <c r="M147" s="277">
        <v>21.902259999999998</v>
      </c>
    </row>
    <row r="148" spans="1:13">
      <c r="A148" s="268">
        <v>138</v>
      </c>
      <c r="B148" s="277" t="s">
        <v>96</v>
      </c>
      <c r="C148" s="278">
        <v>52.95</v>
      </c>
      <c r="D148" s="279">
        <v>52.9</v>
      </c>
      <c r="E148" s="279">
        <v>52.5</v>
      </c>
      <c r="F148" s="279">
        <v>52.050000000000004</v>
      </c>
      <c r="G148" s="279">
        <v>51.650000000000006</v>
      </c>
      <c r="H148" s="279">
        <v>53.349999999999994</v>
      </c>
      <c r="I148" s="279">
        <v>53.749999999999986</v>
      </c>
      <c r="J148" s="279">
        <v>54.199999999999989</v>
      </c>
      <c r="K148" s="277">
        <v>53.3</v>
      </c>
      <c r="L148" s="277">
        <v>52.45</v>
      </c>
      <c r="M148" s="277">
        <v>19.75403</v>
      </c>
    </row>
    <row r="149" spans="1:13">
      <c r="A149" s="268">
        <v>139</v>
      </c>
      <c r="B149" s="277" t="s">
        <v>362</v>
      </c>
      <c r="C149" s="278">
        <v>493.15</v>
      </c>
      <c r="D149" s="279">
        <v>500.36666666666662</v>
      </c>
      <c r="E149" s="279">
        <v>476.78333333333319</v>
      </c>
      <c r="F149" s="279">
        <v>460.41666666666657</v>
      </c>
      <c r="G149" s="279">
        <v>436.83333333333314</v>
      </c>
      <c r="H149" s="279">
        <v>516.73333333333323</v>
      </c>
      <c r="I149" s="279">
        <v>540.31666666666661</v>
      </c>
      <c r="J149" s="279">
        <v>556.68333333333328</v>
      </c>
      <c r="K149" s="277">
        <v>523.95000000000005</v>
      </c>
      <c r="L149" s="277">
        <v>484</v>
      </c>
      <c r="M149" s="277">
        <v>1.0911299999999999</v>
      </c>
    </row>
    <row r="150" spans="1:13">
      <c r="A150" s="268">
        <v>140</v>
      </c>
      <c r="B150" s="277" t="s">
        <v>1297</v>
      </c>
      <c r="C150" s="278">
        <v>1347.8</v>
      </c>
      <c r="D150" s="279">
        <v>1344.8166666666668</v>
      </c>
      <c r="E150" s="279">
        <v>1334.6333333333337</v>
      </c>
      <c r="F150" s="279">
        <v>1321.4666666666669</v>
      </c>
      <c r="G150" s="279">
        <v>1311.2833333333338</v>
      </c>
      <c r="H150" s="279">
        <v>1357.9833333333336</v>
      </c>
      <c r="I150" s="279">
        <v>1368.1666666666665</v>
      </c>
      <c r="J150" s="279">
        <v>1381.3333333333335</v>
      </c>
      <c r="K150" s="277">
        <v>1355</v>
      </c>
      <c r="L150" s="277">
        <v>1331.65</v>
      </c>
      <c r="M150" s="277">
        <v>1.255E-2</v>
      </c>
    </row>
    <row r="151" spans="1:13">
      <c r="A151" s="268">
        <v>141</v>
      </c>
      <c r="B151" s="277" t="s">
        <v>97</v>
      </c>
      <c r="C151" s="278">
        <v>1241.25</v>
      </c>
      <c r="D151" s="279">
        <v>1251.0666666666666</v>
      </c>
      <c r="E151" s="279">
        <v>1225.1833333333332</v>
      </c>
      <c r="F151" s="279">
        <v>1209.1166666666666</v>
      </c>
      <c r="G151" s="279">
        <v>1183.2333333333331</v>
      </c>
      <c r="H151" s="279">
        <v>1267.1333333333332</v>
      </c>
      <c r="I151" s="279">
        <v>1293.0166666666664</v>
      </c>
      <c r="J151" s="279">
        <v>1309.0833333333333</v>
      </c>
      <c r="K151" s="277">
        <v>1276.95</v>
      </c>
      <c r="L151" s="277">
        <v>1235</v>
      </c>
      <c r="M151" s="277">
        <v>28.426130000000001</v>
      </c>
    </row>
    <row r="152" spans="1:13">
      <c r="A152" s="268">
        <v>142</v>
      </c>
      <c r="B152" s="277" t="s">
        <v>363</v>
      </c>
      <c r="C152" s="278">
        <v>254.4</v>
      </c>
      <c r="D152" s="279">
        <v>254.86666666666667</v>
      </c>
      <c r="E152" s="279">
        <v>250.53333333333336</v>
      </c>
      <c r="F152" s="279">
        <v>246.66666666666669</v>
      </c>
      <c r="G152" s="279">
        <v>242.33333333333337</v>
      </c>
      <c r="H152" s="279">
        <v>258.73333333333335</v>
      </c>
      <c r="I152" s="279">
        <v>263.06666666666661</v>
      </c>
      <c r="J152" s="279">
        <v>266.93333333333334</v>
      </c>
      <c r="K152" s="277">
        <v>259.2</v>
      </c>
      <c r="L152" s="277">
        <v>251</v>
      </c>
      <c r="M152" s="277">
        <v>2.85825</v>
      </c>
    </row>
    <row r="153" spans="1:13">
      <c r="A153" s="268">
        <v>143</v>
      </c>
      <c r="B153" s="277" t="s">
        <v>98</v>
      </c>
      <c r="C153" s="278">
        <v>160.65</v>
      </c>
      <c r="D153" s="279">
        <v>161.45000000000002</v>
      </c>
      <c r="E153" s="279">
        <v>157.95000000000005</v>
      </c>
      <c r="F153" s="279">
        <v>155.25000000000003</v>
      </c>
      <c r="G153" s="279">
        <v>151.75000000000006</v>
      </c>
      <c r="H153" s="279">
        <v>164.15000000000003</v>
      </c>
      <c r="I153" s="279">
        <v>167.64999999999998</v>
      </c>
      <c r="J153" s="279">
        <v>170.35000000000002</v>
      </c>
      <c r="K153" s="277">
        <v>164.95</v>
      </c>
      <c r="L153" s="277">
        <v>158.75</v>
      </c>
      <c r="M153" s="277">
        <v>38.997990000000001</v>
      </c>
    </row>
    <row r="154" spans="1:13">
      <c r="A154" s="268">
        <v>144</v>
      </c>
      <c r="B154" s="277" t="s">
        <v>243</v>
      </c>
      <c r="C154" s="278">
        <v>7.6</v>
      </c>
      <c r="D154" s="279">
        <v>7.4333333333333336</v>
      </c>
      <c r="E154" s="279">
        <v>7.166666666666667</v>
      </c>
      <c r="F154" s="279">
        <v>6.7333333333333334</v>
      </c>
      <c r="G154" s="279">
        <v>6.4666666666666668</v>
      </c>
      <c r="H154" s="279">
        <v>7.8666666666666671</v>
      </c>
      <c r="I154" s="279">
        <v>8.1333333333333329</v>
      </c>
      <c r="J154" s="279">
        <v>8.5666666666666664</v>
      </c>
      <c r="K154" s="277">
        <v>7.7</v>
      </c>
      <c r="L154" s="277">
        <v>7</v>
      </c>
      <c r="M154" s="277">
        <v>213.40539000000001</v>
      </c>
    </row>
    <row r="155" spans="1:13">
      <c r="A155" s="268">
        <v>145</v>
      </c>
      <c r="B155" s="277" t="s">
        <v>364</v>
      </c>
      <c r="C155" s="278">
        <v>343.2</v>
      </c>
      <c r="D155" s="279">
        <v>344.66666666666669</v>
      </c>
      <c r="E155" s="279">
        <v>335.53333333333336</v>
      </c>
      <c r="F155" s="279">
        <v>327.86666666666667</v>
      </c>
      <c r="G155" s="279">
        <v>318.73333333333335</v>
      </c>
      <c r="H155" s="279">
        <v>352.33333333333337</v>
      </c>
      <c r="I155" s="279">
        <v>361.4666666666667</v>
      </c>
      <c r="J155" s="279">
        <v>369.13333333333338</v>
      </c>
      <c r="K155" s="277">
        <v>353.8</v>
      </c>
      <c r="L155" s="277">
        <v>337</v>
      </c>
      <c r="M155" s="277">
        <v>1.8267899999999999</v>
      </c>
    </row>
    <row r="156" spans="1:13">
      <c r="A156" s="268">
        <v>146</v>
      </c>
      <c r="B156" s="277" t="s">
        <v>99</v>
      </c>
      <c r="C156" s="278">
        <v>52.45</v>
      </c>
      <c r="D156" s="279">
        <v>52.433333333333337</v>
      </c>
      <c r="E156" s="279">
        <v>51.866666666666674</v>
      </c>
      <c r="F156" s="279">
        <v>51.283333333333339</v>
      </c>
      <c r="G156" s="279">
        <v>50.716666666666676</v>
      </c>
      <c r="H156" s="279">
        <v>53.016666666666673</v>
      </c>
      <c r="I156" s="279">
        <v>53.583333333333336</v>
      </c>
      <c r="J156" s="279">
        <v>54.166666666666671</v>
      </c>
      <c r="K156" s="277">
        <v>53</v>
      </c>
      <c r="L156" s="277">
        <v>51.85</v>
      </c>
      <c r="M156" s="277">
        <v>146.72810000000001</v>
      </c>
    </row>
    <row r="157" spans="1:13">
      <c r="A157" s="268">
        <v>147</v>
      </c>
      <c r="B157" s="277" t="s">
        <v>367</v>
      </c>
      <c r="C157" s="278">
        <v>278.10000000000002</v>
      </c>
      <c r="D157" s="279">
        <v>280.06666666666666</v>
      </c>
      <c r="E157" s="279">
        <v>275.13333333333333</v>
      </c>
      <c r="F157" s="279">
        <v>272.16666666666669</v>
      </c>
      <c r="G157" s="279">
        <v>267.23333333333335</v>
      </c>
      <c r="H157" s="279">
        <v>283.0333333333333</v>
      </c>
      <c r="I157" s="279">
        <v>287.96666666666658</v>
      </c>
      <c r="J157" s="279">
        <v>290.93333333333328</v>
      </c>
      <c r="K157" s="277">
        <v>285</v>
      </c>
      <c r="L157" s="277">
        <v>277.10000000000002</v>
      </c>
      <c r="M157" s="277">
        <v>0.32641999999999999</v>
      </c>
    </row>
    <row r="158" spans="1:13">
      <c r="A158" s="268">
        <v>148</v>
      </c>
      <c r="B158" s="277" t="s">
        <v>366</v>
      </c>
      <c r="C158" s="278">
        <v>2548</v>
      </c>
      <c r="D158" s="279">
        <v>2554.9500000000003</v>
      </c>
      <c r="E158" s="279">
        <v>2519.3500000000004</v>
      </c>
      <c r="F158" s="279">
        <v>2490.7000000000003</v>
      </c>
      <c r="G158" s="279">
        <v>2455.1000000000004</v>
      </c>
      <c r="H158" s="279">
        <v>2583.6000000000004</v>
      </c>
      <c r="I158" s="279">
        <v>2619.1999999999998</v>
      </c>
      <c r="J158" s="279">
        <v>2647.8500000000004</v>
      </c>
      <c r="K158" s="277">
        <v>2590.5500000000002</v>
      </c>
      <c r="L158" s="277">
        <v>2526.3000000000002</v>
      </c>
      <c r="M158" s="277">
        <v>0.35049000000000002</v>
      </c>
    </row>
    <row r="159" spans="1:13">
      <c r="A159" s="268">
        <v>149</v>
      </c>
      <c r="B159" s="277" t="s">
        <v>368</v>
      </c>
      <c r="C159" s="278">
        <v>502.1</v>
      </c>
      <c r="D159" s="279">
        <v>504.38333333333338</v>
      </c>
      <c r="E159" s="279">
        <v>496.76666666666677</v>
      </c>
      <c r="F159" s="279">
        <v>491.43333333333339</v>
      </c>
      <c r="G159" s="279">
        <v>483.81666666666678</v>
      </c>
      <c r="H159" s="279">
        <v>509.71666666666675</v>
      </c>
      <c r="I159" s="279">
        <v>517.33333333333348</v>
      </c>
      <c r="J159" s="279">
        <v>522.66666666666674</v>
      </c>
      <c r="K159" s="277">
        <v>512</v>
      </c>
      <c r="L159" s="277">
        <v>499.05</v>
      </c>
      <c r="M159" s="277">
        <v>0.13396</v>
      </c>
    </row>
    <row r="160" spans="1:13">
      <c r="A160" s="268">
        <v>150</v>
      </c>
      <c r="B160" s="277" t="s">
        <v>2940</v>
      </c>
      <c r="C160" s="278">
        <v>480.45</v>
      </c>
      <c r="D160" s="279">
        <v>479.51666666666671</v>
      </c>
      <c r="E160" s="279">
        <v>471.03333333333342</v>
      </c>
      <c r="F160" s="279">
        <v>461.61666666666673</v>
      </c>
      <c r="G160" s="279">
        <v>453.13333333333344</v>
      </c>
      <c r="H160" s="279">
        <v>488.93333333333339</v>
      </c>
      <c r="I160" s="279">
        <v>497.41666666666663</v>
      </c>
      <c r="J160" s="279">
        <v>506.83333333333337</v>
      </c>
      <c r="K160" s="277">
        <v>488</v>
      </c>
      <c r="L160" s="277">
        <v>470.1</v>
      </c>
      <c r="M160" s="277">
        <v>0.16965</v>
      </c>
    </row>
    <row r="161" spans="1:13">
      <c r="A161" s="268">
        <v>151</v>
      </c>
      <c r="B161" s="277" t="s">
        <v>370</v>
      </c>
      <c r="C161" s="278">
        <v>136.44999999999999</v>
      </c>
      <c r="D161" s="279">
        <v>136.23333333333335</v>
      </c>
      <c r="E161" s="279">
        <v>134.06666666666669</v>
      </c>
      <c r="F161" s="279">
        <v>131.68333333333334</v>
      </c>
      <c r="G161" s="279">
        <v>129.51666666666668</v>
      </c>
      <c r="H161" s="279">
        <v>138.6166666666667</v>
      </c>
      <c r="I161" s="279">
        <v>140.78333333333333</v>
      </c>
      <c r="J161" s="279">
        <v>143.16666666666671</v>
      </c>
      <c r="K161" s="277">
        <v>138.4</v>
      </c>
      <c r="L161" s="277">
        <v>133.85</v>
      </c>
      <c r="M161" s="277">
        <v>38.025449999999999</v>
      </c>
    </row>
    <row r="162" spans="1:13">
      <c r="A162" s="268">
        <v>152</v>
      </c>
      <c r="B162" s="277" t="s">
        <v>244</v>
      </c>
      <c r="C162" s="278">
        <v>76</v>
      </c>
      <c r="D162" s="279">
        <v>73.516666666666666</v>
      </c>
      <c r="E162" s="279">
        <v>69.033333333333331</v>
      </c>
      <c r="F162" s="279">
        <v>62.066666666666663</v>
      </c>
      <c r="G162" s="279">
        <v>57.583333333333329</v>
      </c>
      <c r="H162" s="279">
        <v>80.483333333333334</v>
      </c>
      <c r="I162" s="279">
        <v>84.966666666666654</v>
      </c>
      <c r="J162" s="279">
        <v>91.933333333333337</v>
      </c>
      <c r="K162" s="277">
        <v>78</v>
      </c>
      <c r="L162" s="277">
        <v>66.55</v>
      </c>
      <c r="M162" s="277">
        <v>114.88223000000001</v>
      </c>
    </row>
    <row r="163" spans="1:13">
      <c r="A163" s="268">
        <v>153</v>
      </c>
      <c r="B163" s="277" t="s">
        <v>369</v>
      </c>
      <c r="C163" s="278">
        <v>71.95</v>
      </c>
      <c r="D163" s="279">
        <v>71.55</v>
      </c>
      <c r="E163" s="279">
        <v>69.899999999999991</v>
      </c>
      <c r="F163" s="279">
        <v>67.849999999999994</v>
      </c>
      <c r="G163" s="279">
        <v>66.199999999999989</v>
      </c>
      <c r="H163" s="279">
        <v>73.599999999999994</v>
      </c>
      <c r="I163" s="279">
        <v>75.25</v>
      </c>
      <c r="J163" s="279">
        <v>77.3</v>
      </c>
      <c r="K163" s="277">
        <v>73.2</v>
      </c>
      <c r="L163" s="277">
        <v>69.5</v>
      </c>
      <c r="M163" s="277">
        <v>55.699869999999997</v>
      </c>
    </row>
    <row r="164" spans="1:13">
      <c r="A164" s="268">
        <v>154</v>
      </c>
      <c r="B164" s="277" t="s">
        <v>100</v>
      </c>
      <c r="C164" s="278">
        <v>83.15</v>
      </c>
      <c r="D164" s="279">
        <v>83.083333333333329</v>
      </c>
      <c r="E164" s="279">
        <v>82.166666666666657</v>
      </c>
      <c r="F164" s="279">
        <v>81.183333333333323</v>
      </c>
      <c r="G164" s="279">
        <v>80.266666666666652</v>
      </c>
      <c r="H164" s="279">
        <v>84.066666666666663</v>
      </c>
      <c r="I164" s="279">
        <v>84.98333333333332</v>
      </c>
      <c r="J164" s="279">
        <v>85.966666666666669</v>
      </c>
      <c r="K164" s="277">
        <v>84</v>
      </c>
      <c r="L164" s="277">
        <v>82.1</v>
      </c>
      <c r="M164" s="277">
        <v>99.365780000000001</v>
      </c>
    </row>
    <row r="165" spans="1:13">
      <c r="A165" s="268">
        <v>155</v>
      </c>
      <c r="B165" s="277" t="s">
        <v>375</v>
      </c>
      <c r="C165" s="278">
        <v>1796.55</v>
      </c>
      <c r="D165" s="279">
        <v>1803.3166666666666</v>
      </c>
      <c r="E165" s="279">
        <v>1771.6833333333332</v>
      </c>
      <c r="F165" s="279">
        <v>1746.8166666666666</v>
      </c>
      <c r="G165" s="279">
        <v>1715.1833333333332</v>
      </c>
      <c r="H165" s="279">
        <v>1828.1833333333332</v>
      </c>
      <c r="I165" s="279">
        <v>1859.8166666666664</v>
      </c>
      <c r="J165" s="279">
        <v>1884.6833333333332</v>
      </c>
      <c r="K165" s="277">
        <v>1834.95</v>
      </c>
      <c r="L165" s="277">
        <v>1778.45</v>
      </c>
      <c r="M165" s="277">
        <v>0.13808000000000001</v>
      </c>
    </row>
    <row r="166" spans="1:13">
      <c r="A166" s="268">
        <v>156</v>
      </c>
      <c r="B166" s="277" t="s">
        <v>376</v>
      </c>
      <c r="C166" s="278">
        <v>2107</v>
      </c>
      <c r="D166" s="279">
        <v>2118.2000000000003</v>
      </c>
      <c r="E166" s="279">
        <v>2066.4500000000007</v>
      </c>
      <c r="F166" s="279">
        <v>2025.9000000000005</v>
      </c>
      <c r="G166" s="279">
        <v>1974.150000000001</v>
      </c>
      <c r="H166" s="279">
        <v>2158.7500000000005</v>
      </c>
      <c r="I166" s="279">
        <v>2210.4999999999995</v>
      </c>
      <c r="J166" s="279">
        <v>2251.0500000000002</v>
      </c>
      <c r="K166" s="277">
        <v>2169.9499999999998</v>
      </c>
      <c r="L166" s="277">
        <v>2077.65</v>
      </c>
      <c r="M166" s="277">
        <v>0.13980000000000001</v>
      </c>
    </row>
    <row r="167" spans="1:13">
      <c r="A167" s="268">
        <v>157</v>
      </c>
      <c r="B167" s="277" t="s">
        <v>372</v>
      </c>
      <c r="C167" s="278">
        <v>408.35</v>
      </c>
      <c r="D167" s="279">
        <v>411.25</v>
      </c>
      <c r="E167" s="279">
        <v>404.7</v>
      </c>
      <c r="F167" s="279">
        <v>401.05</v>
      </c>
      <c r="G167" s="279">
        <v>394.5</v>
      </c>
      <c r="H167" s="279">
        <v>414.9</v>
      </c>
      <c r="I167" s="279">
        <v>421.44999999999993</v>
      </c>
      <c r="J167" s="279">
        <v>425.09999999999997</v>
      </c>
      <c r="K167" s="277">
        <v>417.8</v>
      </c>
      <c r="L167" s="277">
        <v>407.6</v>
      </c>
      <c r="M167" s="277">
        <v>6.6159999999999997E-2</v>
      </c>
    </row>
    <row r="168" spans="1:13">
      <c r="A168" s="268">
        <v>158</v>
      </c>
      <c r="B168" s="277" t="s">
        <v>382</v>
      </c>
      <c r="C168" s="278">
        <v>216.1</v>
      </c>
      <c r="D168" s="279">
        <v>218.41666666666666</v>
      </c>
      <c r="E168" s="279">
        <v>208.43333333333331</v>
      </c>
      <c r="F168" s="279">
        <v>200.76666666666665</v>
      </c>
      <c r="G168" s="279">
        <v>190.7833333333333</v>
      </c>
      <c r="H168" s="279">
        <v>226.08333333333331</v>
      </c>
      <c r="I168" s="279">
        <v>236.06666666666666</v>
      </c>
      <c r="J168" s="279">
        <v>243.73333333333332</v>
      </c>
      <c r="K168" s="277">
        <v>228.4</v>
      </c>
      <c r="L168" s="277">
        <v>210.75</v>
      </c>
      <c r="M168" s="277">
        <v>4.02346</v>
      </c>
    </row>
    <row r="169" spans="1:13">
      <c r="A169" s="268">
        <v>159</v>
      </c>
      <c r="B169" s="277" t="s">
        <v>373</v>
      </c>
      <c r="C169" s="278">
        <v>87.1</v>
      </c>
      <c r="D169" s="279">
        <v>87.5</v>
      </c>
      <c r="E169" s="279">
        <v>86.1</v>
      </c>
      <c r="F169" s="279">
        <v>85.1</v>
      </c>
      <c r="G169" s="279">
        <v>83.699999999999989</v>
      </c>
      <c r="H169" s="279">
        <v>88.5</v>
      </c>
      <c r="I169" s="279">
        <v>89.9</v>
      </c>
      <c r="J169" s="279">
        <v>90.9</v>
      </c>
      <c r="K169" s="277">
        <v>88.9</v>
      </c>
      <c r="L169" s="277">
        <v>86.5</v>
      </c>
      <c r="M169" s="277">
        <v>0.20743</v>
      </c>
    </row>
    <row r="170" spans="1:13">
      <c r="A170" s="268">
        <v>160</v>
      </c>
      <c r="B170" s="277" t="s">
        <v>374</v>
      </c>
      <c r="C170" s="278">
        <v>146.55000000000001</v>
      </c>
      <c r="D170" s="279">
        <v>147.91666666666666</v>
      </c>
      <c r="E170" s="279">
        <v>144.83333333333331</v>
      </c>
      <c r="F170" s="279">
        <v>143.11666666666665</v>
      </c>
      <c r="G170" s="279">
        <v>140.0333333333333</v>
      </c>
      <c r="H170" s="279">
        <v>149.63333333333333</v>
      </c>
      <c r="I170" s="279">
        <v>152.71666666666664</v>
      </c>
      <c r="J170" s="279">
        <v>154.43333333333334</v>
      </c>
      <c r="K170" s="277">
        <v>151</v>
      </c>
      <c r="L170" s="277">
        <v>146.19999999999999</v>
      </c>
      <c r="M170" s="277">
        <v>0.60140000000000005</v>
      </c>
    </row>
    <row r="171" spans="1:13">
      <c r="A171" s="268">
        <v>161</v>
      </c>
      <c r="B171" s="277" t="s">
        <v>245</v>
      </c>
      <c r="C171" s="278">
        <v>121.9</v>
      </c>
      <c r="D171" s="279">
        <v>122.28333333333335</v>
      </c>
      <c r="E171" s="279">
        <v>120.76666666666669</v>
      </c>
      <c r="F171" s="279">
        <v>119.63333333333335</v>
      </c>
      <c r="G171" s="279">
        <v>118.1166666666667</v>
      </c>
      <c r="H171" s="279">
        <v>123.41666666666669</v>
      </c>
      <c r="I171" s="279">
        <v>124.93333333333334</v>
      </c>
      <c r="J171" s="279">
        <v>126.06666666666668</v>
      </c>
      <c r="K171" s="277">
        <v>123.8</v>
      </c>
      <c r="L171" s="277">
        <v>121.15</v>
      </c>
      <c r="M171" s="277">
        <v>0.72826999999999997</v>
      </c>
    </row>
    <row r="172" spans="1:13">
      <c r="A172" s="268">
        <v>162</v>
      </c>
      <c r="B172" s="277" t="s">
        <v>378</v>
      </c>
      <c r="C172" s="278">
        <v>5282.8</v>
      </c>
      <c r="D172" s="279">
        <v>5290.9333333333334</v>
      </c>
      <c r="E172" s="279">
        <v>5231.8666666666668</v>
      </c>
      <c r="F172" s="279">
        <v>5180.9333333333334</v>
      </c>
      <c r="G172" s="279">
        <v>5121.8666666666668</v>
      </c>
      <c r="H172" s="279">
        <v>5341.8666666666668</v>
      </c>
      <c r="I172" s="279">
        <v>5400.9333333333343</v>
      </c>
      <c r="J172" s="279">
        <v>5451.8666666666668</v>
      </c>
      <c r="K172" s="277">
        <v>5350</v>
      </c>
      <c r="L172" s="277">
        <v>5240</v>
      </c>
      <c r="M172" s="277">
        <v>3.0460000000000001E-2</v>
      </c>
    </row>
    <row r="173" spans="1:13">
      <c r="A173" s="268">
        <v>163</v>
      </c>
      <c r="B173" s="277" t="s">
        <v>379</v>
      </c>
      <c r="C173" s="278">
        <v>1563.75</v>
      </c>
      <c r="D173" s="279">
        <v>1578.5</v>
      </c>
      <c r="E173" s="279">
        <v>1545.25</v>
      </c>
      <c r="F173" s="279">
        <v>1526.75</v>
      </c>
      <c r="G173" s="279">
        <v>1493.5</v>
      </c>
      <c r="H173" s="279">
        <v>1597</v>
      </c>
      <c r="I173" s="279">
        <v>1630.25</v>
      </c>
      <c r="J173" s="279">
        <v>1648.75</v>
      </c>
      <c r="K173" s="277">
        <v>1611.75</v>
      </c>
      <c r="L173" s="277">
        <v>1560</v>
      </c>
      <c r="M173" s="277">
        <v>0.50834999999999997</v>
      </c>
    </row>
    <row r="174" spans="1:13">
      <c r="A174" s="268">
        <v>164</v>
      </c>
      <c r="B174" s="277" t="s">
        <v>101</v>
      </c>
      <c r="C174" s="278">
        <v>490.85</v>
      </c>
      <c r="D174" s="279">
        <v>496.8</v>
      </c>
      <c r="E174" s="279">
        <v>484.05</v>
      </c>
      <c r="F174" s="279">
        <v>477.25</v>
      </c>
      <c r="G174" s="279">
        <v>464.5</v>
      </c>
      <c r="H174" s="279">
        <v>503.6</v>
      </c>
      <c r="I174" s="279">
        <v>516.35</v>
      </c>
      <c r="J174" s="279">
        <v>523.15000000000009</v>
      </c>
      <c r="K174" s="277">
        <v>509.55</v>
      </c>
      <c r="L174" s="277">
        <v>490</v>
      </c>
      <c r="M174" s="277">
        <v>39.010910000000003</v>
      </c>
    </row>
    <row r="175" spans="1:13">
      <c r="A175" s="268">
        <v>165</v>
      </c>
      <c r="B175" s="277" t="s">
        <v>387</v>
      </c>
      <c r="C175" s="278">
        <v>44.95</v>
      </c>
      <c r="D175" s="279">
        <v>44.633333333333333</v>
      </c>
      <c r="E175" s="279">
        <v>43.766666666666666</v>
      </c>
      <c r="F175" s="279">
        <v>42.583333333333336</v>
      </c>
      <c r="G175" s="279">
        <v>41.716666666666669</v>
      </c>
      <c r="H175" s="279">
        <v>45.816666666666663</v>
      </c>
      <c r="I175" s="279">
        <v>46.683333333333323</v>
      </c>
      <c r="J175" s="279">
        <v>47.86666666666666</v>
      </c>
      <c r="K175" s="277">
        <v>45.5</v>
      </c>
      <c r="L175" s="277">
        <v>43.45</v>
      </c>
      <c r="M175" s="277">
        <v>3.8986000000000001</v>
      </c>
    </row>
    <row r="176" spans="1:13">
      <c r="A176" s="268">
        <v>166</v>
      </c>
      <c r="B176" s="277" t="s">
        <v>1396</v>
      </c>
      <c r="C176" s="278">
        <v>3612.25</v>
      </c>
      <c r="D176" s="279">
        <v>3605.5499999999997</v>
      </c>
      <c r="E176" s="279">
        <v>3533.2999999999993</v>
      </c>
      <c r="F176" s="279">
        <v>3454.3499999999995</v>
      </c>
      <c r="G176" s="279">
        <v>3382.099999999999</v>
      </c>
      <c r="H176" s="279">
        <v>3684.4999999999995</v>
      </c>
      <c r="I176" s="279">
        <v>3756.7500000000005</v>
      </c>
      <c r="J176" s="279">
        <v>3835.7</v>
      </c>
      <c r="K176" s="277">
        <v>3677.8</v>
      </c>
      <c r="L176" s="277">
        <v>3526.6</v>
      </c>
      <c r="M176" s="277">
        <v>0.79845999999999995</v>
      </c>
    </row>
    <row r="177" spans="1:13">
      <c r="A177" s="268">
        <v>167</v>
      </c>
      <c r="B177" s="277" t="s">
        <v>103</v>
      </c>
      <c r="C177" s="278">
        <v>23.8</v>
      </c>
      <c r="D177" s="279">
        <v>24.016666666666669</v>
      </c>
      <c r="E177" s="279">
        <v>23.433333333333337</v>
      </c>
      <c r="F177" s="279">
        <v>23.066666666666666</v>
      </c>
      <c r="G177" s="279">
        <v>22.483333333333334</v>
      </c>
      <c r="H177" s="279">
        <v>24.38333333333334</v>
      </c>
      <c r="I177" s="279">
        <v>24.966666666666676</v>
      </c>
      <c r="J177" s="279">
        <v>25.333333333333343</v>
      </c>
      <c r="K177" s="277">
        <v>24.6</v>
      </c>
      <c r="L177" s="277">
        <v>23.65</v>
      </c>
      <c r="M177" s="277">
        <v>150.52526</v>
      </c>
    </row>
    <row r="178" spans="1:13">
      <c r="A178" s="268">
        <v>168</v>
      </c>
      <c r="B178" s="277" t="s">
        <v>388</v>
      </c>
      <c r="C178" s="278">
        <v>192.05</v>
      </c>
      <c r="D178" s="279">
        <v>193.9</v>
      </c>
      <c r="E178" s="279">
        <v>189.4</v>
      </c>
      <c r="F178" s="279">
        <v>186.75</v>
      </c>
      <c r="G178" s="279">
        <v>182.25</v>
      </c>
      <c r="H178" s="279">
        <v>196.55</v>
      </c>
      <c r="I178" s="279">
        <v>201.05</v>
      </c>
      <c r="J178" s="279">
        <v>203.70000000000002</v>
      </c>
      <c r="K178" s="277">
        <v>198.4</v>
      </c>
      <c r="L178" s="277">
        <v>191.25</v>
      </c>
      <c r="M178" s="277">
        <v>7.3578000000000001</v>
      </c>
    </row>
    <row r="179" spans="1:13">
      <c r="A179" s="268">
        <v>169</v>
      </c>
      <c r="B179" s="277" t="s">
        <v>380</v>
      </c>
      <c r="C179" s="278">
        <v>875.55</v>
      </c>
      <c r="D179" s="279">
        <v>879.94999999999993</v>
      </c>
      <c r="E179" s="279">
        <v>865.94999999999982</v>
      </c>
      <c r="F179" s="279">
        <v>856.34999999999991</v>
      </c>
      <c r="G179" s="279">
        <v>842.3499999999998</v>
      </c>
      <c r="H179" s="279">
        <v>889.54999999999984</v>
      </c>
      <c r="I179" s="279">
        <v>903.55000000000007</v>
      </c>
      <c r="J179" s="279">
        <v>913.14999999999986</v>
      </c>
      <c r="K179" s="277">
        <v>893.95</v>
      </c>
      <c r="L179" s="277">
        <v>870.35</v>
      </c>
      <c r="M179" s="277">
        <v>0.26266</v>
      </c>
    </row>
    <row r="180" spans="1:13">
      <c r="A180" s="268">
        <v>170</v>
      </c>
      <c r="B180" s="277" t="s">
        <v>246</v>
      </c>
      <c r="C180" s="278">
        <v>534.15</v>
      </c>
      <c r="D180" s="279">
        <v>532.61666666666667</v>
      </c>
      <c r="E180" s="279">
        <v>529.68333333333339</v>
      </c>
      <c r="F180" s="279">
        <v>525.2166666666667</v>
      </c>
      <c r="G180" s="279">
        <v>522.28333333333342</v>
      </c>
      <c r="H180" s="279">
        <v>537.08333333333337</v>
      </c>
      <c r="I180" s="279">
        <v>540.01666666666654</v>
      </c>
      <c r="J180" s="279">
        <v>544.48333333333335</v>
      </c>
      <c r="K180" s="277">
        <v>535.54999999999995</v>
      </c>
      <c r="L180" s="277">
        <v>528.15</v>
      </c>
      <c r="M180" s="277">
        <v>1.38923</v>
      </c>
    </row>
    <row r="181" spans="1:13">
      <c r="A181" s="268">
        <v>171</v>
      </c>
      <c r="B181" s="277" t="s">
        <v>104</v>
      </c>
      <c r="C181" s="278">
        <v>714.7</v>
      </c>
      <c r="D181" s="279">
        <v>715.43333333333339</v>
      </c>
      <c r="E181" s="279">
        <v>703.11666666666679</v>
      </c>
      <c r="F181" s="279">
        <v>691.53333333333342</v>
      </c>
      <c r="G181" s="279">
        <v>679.21666666666681</v>
      </c>
      <c r="H181" s="279">
        <v>727.01666666666677</v>
      </c>
      <c r="I181" s="279">
        <v>739.33333333333337</v>
      </c>
      <c r="J181" s="279">
        <v>750.91666666666674</v>
      </c>
      <c r="K181" s="277">
        <v>727.75</v>
      </c>
      <c r="L181" s="277">
        <v>703.85</v>
      </c>
      <c r="M181" s="277">
        <v>12.5036</v>
      </c>
    </row>
    <row r="182" spans="1:13">
      <c r="A182" s="268">
        <v>172</v>
      </c>
      <c r="B182" s="277" t="s">
        <v>247</v>
      </c>
      <c r="C182" s="278">
        <v>387.8</v>
      </c>
      <c r="D182" s="279">
        <v>388.31666666666666</v>
      </c>
      <c r="E182" s="279">
        <v>384.68333333333334</v>
      </c>
      <c r="F182" s="279">
        <v>381.56666666666666</v>
      </c>
      <c r="G182" s="279">
        <v>377.93333333333334</v>
      </c>
      <c r="H182" s="279">
        <v>391.43333333333334</v>
      </c>
      <c r="I182" s="279">
        <v>395.06666666666666</v>
      </c>
      <c r="J182" s="279">
        <v>398.18333333333334</v>
      </c>
      <c r="K182" s="277">
        <v>391.95</v>
      </c>
      <c r="L182" s="277">
        <v>385.2</v>
      </c>
      <c r="M182" s="277">
        <v>0.46594000000000002</v>
      </c>
    </row>
    <row r="183" spans="1:13">
      <c r="A183" s="268">
        <v>173</v>
      </c>
      <c r="B183" s="277" t="s">
        <v>248</v>
      </c>
      <c r="C183" s="278">
        <v>885.3</v>
      </c>
      <c r="D183" s="279">
        <v>890.76666666666677</v>
      </c>
      <c r="E183" s="279">
        <v>875.53333333333353</v>
      </c>
      <c r="F183" s="279">
        <v>865.76666666666677</v>
      </c>
      <c r="G183" s="279">
        <v>850.53333333333353</v>
      </c>
      <c r="H183" s="279">
        <v>900.53333333333353</v>
      </c>
      <c r="I183" s="279">
        <v>915.76666666666688</v>
      </c>
      <c r="J183" s="279">
        <v>925.53333333333353</v>
      </c>
      <c r="K183" s="277">
        <v>906</v>
      </c>
      <c r="L183" s="277">
        <v>881</v>
      </c>
      <c r="M183" s="277">
        <v>5.1459799999999998</v>
      </c>
    </row>
    <row r="184" spans="1:13">
      <c r="A184" s="268">
        <v>174</v>
      </c>
      <c r="B184" s="277" t="s">
        <v>389</v>
      </c>
      <c r="C184" s="278">
        <v>83.55</v>
      </c>
      <c r="D184" s="279">
        <v>84.433333333333337</v>
      </c>
      <c r="E184" s="279">
        <v>82.066666666666677</v>
      </c>
      <c r="F184" s="279">
        <v>80.583333333333343</v>
      </c>
      <c r="G184" s="279">
        <v>78.216666666666683</v>
      </c>
      <c r="H184" s="279">
        <v>85.916666666666671</v>
      </c>
      <c r="I184" s="279">
        <v>88.283333333333346</v>
      </c>
      <c r="J184" s="279">
        <v>89.766666666666666</v>
      </c>
      <c r="K184" s="277">
        <v>86.8</v>
      </c>
      <c r="L184" s="277">
        <v>82.95</v>
      </c>
      <c r="M184" s="277">
        <v>4.3467399999999996</v>
      </c>
    </row>
    <row r="185" spans="1:13">
      <c r="A185" s="268">
        <v>175</v>
      </c>
      <c r="B185" s="277" t="s">
        <v>381</v>
      </c>
      <c r="C185" s="278">
        <v>393.45</v>
      </c>
      <c r="D185" s="279">
        <v>396.63333333333338</v>
      </c>
      <c r="E185" s="279">
        <v>387.31666666666678</v>
      </c>
      <c r="F185" s="279">
        <v>381.18333333333339</v>
      </c>
      <c r="G185" s="279">
        <v>371.86666666666679</v>
      </c>
      <c r="H185" s="279">
        <v>402.76666666666677</v>
      </c>
      <c r="I185" s="279">
        <v>412.08333333333337</v>
      </c>
      <c r="J185" s="279">
        <v>418.21666666666675</v>
      </c>
      <c r="K185" s="277">
        <v>405.95</v>
      </c>
      <c r="L185" s="277">
        <v>390.5</v>
      </c>
      <c r="M185" s="277">
        <v>46.276020000000003</v>
      </c>
    </row>
    <row r="186" spans="1:13">
      <c r="A186" s="268">
        <v>176</v>
      </c>
      <c r="B186" s="277" t="s">
        <v>249</v>
      </c>
      <c r="C186" s="278">
        <v>199.6</v>
      </c>
      <c r="D186" s="279">
        <v>198.01666666666665</v>
      </c>
      <c r="E186" s="279">
        <v>192.58333333333331</v>
      </c>
      <c r="F186" s="279">
        <v>185.56666666666666</v>
      </c>
      <c r="G186" s="279">
        <v>180.13333333333333</v>
      </c>
      <c r="H186" s="279">
        <v>205.0333333333333</v>
      </c>
      <c r="I186" s="279">
        <v>210.46666666666664</v>
      </c>
      <c r="J186" s="279">
        <v>217.48333333333329</v>
      </c>
      <c r="K186" s="277">
        <v>203.45</v>
      </c>
      <c r="L186" s="277">
        <v>191</v>
      </c>
      <c r="M186" s="277">
        <v>10.19397</v>
      </c>
    </row>
    <row r="187" spans="1:13">
      <c r="A187" s="268">
        <v>177</v>
      </c>
      <c r="B187" s="277" t="s">
        <v>105</v>
      </c>
      <c r="C187" s="278">
        <v>749.45</v>
      </c>
      <c r="D187" s="279">
        <v>749.80000000000007</v>
      </c>
      <c r="E187" s="279">
        <v>736.60000000000014</v>
      </c>
      <c r="F187" s="279">
        <v>723.75000000000011</v>
      </c>
      <c r="G187" s="279">
        <v>710.55000000000018</v>
      </c>
      <c r="H187" s="279">
        <v>762.65000000000009</v>
      </c>
      <c r="I187" s="279">
        <v>775.85000000000014</v>
      </c>
      <c r="J187" s="279">
        <v>788.7</v>
      </c>
      <c r="K187" s="277">
        <v>763</v>
      </c>
      <c r="L187" s="277">
        <v>736.95</v>
      </c>
      <c r="M187" s="277">
        <v>27.40418</v>
      </c>
    </row>
    <row r="188" spans="1:13">
      <c r="A188" s="268">
        <v>178</v>
      </c>
      <c r="B188" s="277" t="s">
        <v>383</v>
      </c>
      <c r="C188" s="278">
        <v>71.2</v>
      </c>
      <c r="D188" s="279">
        <v>71.88333333333334</v>
      </c>
      <c r="E188" s="279">
        <v>70.316666666666677</v>
      </c>
      <c r="F188" s="279">
        <v>69.433333333333337</v>
      </c>
      <c r="G188" s="279">
        <v>67.866666666666674</v>
      </c>
      <c r="H188" s="279">
        <v>72.76666666666668</v>
      </c>
      <c r="I188" s="279">
        <v>74.333333333333343</v>
      </c>
      <c r="J188" s="279">
        <v>75.216666666666683</v>
      </c>
      <c r="K188" s="277">
        <v>73.45</v>
      </c>
      <c r="L188" s="277">
        <v>71</v>
      </c>
      <c r="M188" s="277">
        <v>2.7141799999999998</v>
      </c>
    </row>
    <row r="189" spans="1:13">
      <c r="A189" s="268">
        <v>179</v>
      </c>
      <c r="B189" s="277" t="s">
        <v>384</v>
      </c>
      <c r="C189" s="278">
        <v>538.4</v>
      </c>
      <c r="D189" s="279">
        <v>540.04999999999995</v>
      </c>
      <c r="E189" s="279">
        <v>533.89999999999986</v>
      </c>
      <c r="F189" s="279">
        <v>529.39999999999986</v>
      </c>
      <c r="G189" s="279">
        <v>523.24999999999977</v>
      </c>
      <c r="H189" s="279">
        <v>544.54999999999995</v>
      </c>
      <c r="I189" s="279">
        <v>550.70000000000005</v>
      </c>
      <c r="J189" s="279">
        <v>555.20000000000005</v>
      </c>
      <c r="K189" s="277">
        <v>546.20000000000005</v>
      </c>
      <c r="L189" s="277">
        <v>535.54999999999995</v>
      </c>
      <c r="M189" s="277">
        <v>7.8070000000000001E-2</v>
      </c>
    </row>
    <row r="190" spans="1:13">
      <c r="A190" s="268">
        <v>180</v>
      </c>
      <c r="B190" s="277" t="s">
        <v>1439</v>
      </c>
      <c r="C190" s="278">
        <v>199.15</v>
      </c>
      <c r="D190" s="279">
        <v>199</v>
      </c>
      <c r="E190" s="279">
        <v>194</v>
      </c>
      <c r="F190" s="279">
        <v>188.85</v>
      </c>
      <c r="G190" s="279">
        <v>183.85</v>
      </c>
      <c r="H190" s="279">
        <v>204.15</v>
      </c>
      <c r="I190" s="279">
        <v>209.15</v>
      </c>
      <c r="J190" s="279">
        <v>214.3</v>
      </c>
      <c r="K190" s="277">
        <v>204</v>
      </c>
      <c r="L190" s="277">
        <v>193.85</v>
      </c>
      <c r="M190" s="277">
        <v>2.1925500000000002</v>
      </c>
    </row>
    <row r="191" spans="1:13">
      <c r="A191" s="268">
        <v>181</v>
      </c>
      <c r="B191" s="277" t="s">
        <v>390</v>
      </c>
      <c r="C191" s="278">
        <v>62.15</v>
      </c>
      <c r="D191" s="279">
        <v>62.833333333333336</v>
      </c>
      <c r="E191" s="279">
        <v>61.016666666666666</v>
      </c>
      <c r="F191" s="279">
        <v>59.883333333333333</v>
      </c>
      <c r="G191" s="279">
        <v>58.066666666666663</v>
      </c>
      <c r="H191" s="279">
        <v>63.966666666666669</v>
      </c>
      <c r="I191" s="279">
        <v>65.783333333333346</v>
      </c>
      <c r="J191" s="279">
        <v>66.916666666666671</v>
      </c>
      <c r="K191" s="277">
        <v>64.650000000000006</v>
      </c>
      <c r="L191" s="277">
        <v>61.7</v>
      </c>
      <c r="M191" s="277">
        <v>10.029669999999999</v>
      </c>
    </row>
    <row r="192" spans="1:13">
      <c r="A192" s="268">
        <v>182</v>
      </c>
      <c r="B192" s="277" t="s">
        <v>250</v>
      </c>
      <c r="C192" s="278">
        <v>183.75</v>
      </c>
      <c r="D192" s="279">
        <v>185.43333333333331</v>
      </c>
      <c r="E192" s="279">
        <v>179.41666666666663</v>
      </c>
      <c r="F192" s="279">
        <v>175.08333333333331</v>
      </c>
      <c r="G192" s="279">
        <v>169.06666666666663</v>
      </c>
      <c r="H192" s="279">
        <v>189.76666666666662</v>
      </c>
      <c r="I192" s="279">
        <v>195.78333333333333</v>
      </c>
      <c r="J192" s="279">
        <v>200.11666666666662</v>
      </c>
      <c r="K192" s="277">
        <v>191.45</v>
      </c>
      <c r="L192" s="277">
        <v>181.1</v>
      </c>
      <c r="M192" s="277">
        <v>6.6401399999999997</v>
      </c>
    </row>
    <row r="193" spans="1:13">
      <c r="A193" s="268">
        <v>183</v>
      </c>
      <c r="B193" s="277" t="s">
        <v>385</v>
      </c>
      <c r="C193" s="278">
        <v>317.64999999999998</v>
      </c>
      <c r="D193" s="279">
        <v>319.46666666666664</v>
      </c>
      <c r="E193" s="279">
        <v>314.93333333333328</v>
      </c>
      <c r="F193" s="279">
        <v>312.21666666666664</v>
      </c>
      <c r="G193" s="279">
        <v>307.68333333333328</v>
      </c>
      <c r="H193" s="279">
        <v>322.18333333333328</v>
      </c>
      <c r="I193" s="279">
        <v>326.7166666666667</v>
      </c>
      <c r="J193" s="279">
        <v>329.43333333333328</v>
      </c>
      <c r="K193" s="277">
        <v>324</v>
      </c>
      <c r="L193" s="277">
        <v>316.75</v>
      </c>
      <c r="M193" s="277">
        <v>0.50356999999999996</v>
      </c>
    </row>
    <row r="194" spans="1:13">
      <c r="A194" s="268">
        <v>184</v>
      </c>
      <c r="B194" s="277" t="s">
        <v>386</v>
      </c>
      <c r="C194" s="278">
        <v>284.2</v>
      </c>
      <c r="D194" s="279">
        <v>286.3</v>
      </c>
      <c r="E194" s="279">
        <v>278.90000000000003</v>
      </c>
      <c r="F194" s="279">
        <v>273.60000000000002</v>
      </c>
      <c r="G194" s="279">
        <v>266.20000000000005</v>
      </c>
      <c r="H194" s="279">
        <v>291.60000000000002</v>
      </c>
      <c r="I194" s="279">
        <v>299</v>
      </c>
      <c r="J194" s="279">
        <v>304.3</v>
      </c>
      <c r="K194" s="277">
        <v>293.7</v>
      </c>
      <c r="L194" s="277">
        <v>281</v>
      </c>
      <c r="M194" s="277">
        <v>13.865180000000001</v>
      </c>
    </row>
    <row r="195" spans="1:13">
      <c r="A195" s="268">
        <v>185</v>
      </c>
      <c r="B195" s="277" t="s">
        <v>391</v>
      </c>
      <c r="C195" s="278">
        <v>638.9</v>
      </c>
      <c r="D195" s="279">
        <v>638.35</v>
      </c>
      <c r="E195" s="279">
        <v>634.70000000000005</v>
      </c>
      <c r="F195" s="279">
        <v>630.5</v>
      </c>
      <c r="G195" s="279">
        <v>626.85</v>
      </c>
      <c r="H195" s="279">
        <v>642.55000000000007</v>
      </c>
      <c r="I195" s="279">
        <v>646.19999999999993</v>
      </c>
      <c r="J195" s="279">
        <v>650.40000000000009</v>
      </c>
      <c r="K195" s="277">
        <v>642</v>
      </c>
      <c r="L195" s="277">
        <v>634.15</v>
      </c>
      <c r="M195" s="277">
        <v>2.598E-2</v>
      </c>
    </row>
    <row r="196" spans="1:13">
      <c r="A196" s="268">
        <v>186</v>
      </c>
      <c r="B196" s="277" t="s">
        <v>399</v>
      </c>
      <c r="C196" s="278">
        <v>755.55</v>
      </c>
      <c r="D196" s="279">
        <v>759.80000000000007</v>
      </c>
      <c r="E196" s="279">
        <v>748.75000000000011</v>
      </c>
      <c r="F196" s="279">
        <v>741.95</v>
      </c>
      <c r="G196" s="279">
        <v>730.90000000000009</v>
      </c>
      <c r="H196" s="279">
        <v>766.60000000000014</v>
      </c>
      <c r="I196" s="279">
        <v>777.65000000000009</v>
      </c>
      <c r="J196" s="279">
        <v>784.45000000000016</v>
      </c>
      <c r="K196" s="277">
        <v>770.85</v>
      </c>
      <c r="L196" s="277">
        <v>753</v>
      </c>
      <c r="M196" s="277">
        <v>2.8045900000000001</v>
      </c>
    </row>
    <row r="197" spans="1:13">
      <c r="A197" s="268">
        <v>187</v>
      </c>
      <c r="B197" s="277" t="s">
        <v>392</v>
      </c>
      <c r="C197" s="278">
        <v>34.25</v>
      </c>
      <c r="D197" s="279">
        <v>34.183333333333337</v>
      </c>
      <c r="E197" s="279">
        <v>33.466666666666676</v>
      </c>
      <c r="F197" s="279">
        <v>32.683333333333337</v>
      </c>
      <c r="G197" s="279">
        <v>31.966666666666676</v>
      </c>
      <c r="H197" s="279">
        <v>34.966666666666676</v>
      </c>
      <c r="I197" s="279">
        <v>35.683333333333344</v>
      </c>
      <c r="J197" s="279">
        <v>36.466666666666676</v>
      </c>
      <c r="K197" s="277">
        <v>34.9</v>
      </c>
      <c r="L197" s="277">
        <v>33.4</v>
      </c>
      <c r="M197" s="277">
        <v>5.1195899999999996</v>
      </c>
    </row>
    <row r="198" spans="1:13">
      <c r="A198" s="268">
        <v>188</v>
      </c>
      <c r="B198" s="277" t="s">
        <v>393</v>
      </c>
      <c r="C198" s="278">
        <v>817.25</v>
      </c>
      <c r="D198" s="279">
        <v>815.5333333333333</v>
      </c>
      <c r="E198" s="279">
        <v>802.06666666666661</v>
      </c>
      <c r="F198" s="279">
        <v>786.88333333333333</v>
      </c>
      <c r="G198" s="279">
        <v>773.41666666666663</v>
      </c>
      <c r="H198" s="279">
        <v>830.71666666666658</v>
      </c>
      <c r="I198" s="279">
        <v>844.18333333333328</v>
      </c>
      <c r="J198" s="279">
        <v>859.36666666666656</v>
      </c>
      <c r="K198" s="277">
        <v>829</v>
      </c>
      <c r="L198" s="277">
        <v>800.35</v>
      </c>
      <c r="M198" s="277">
        <v>0.17574000000000001</v>
      </c>
    </row>
    <row r="199" spans="1:13">
      <c r="A199" s="268">
        <v>189</v>
      </c>
      <c r="B199" s="277" t="s">
        <v>106</v>
      </c>
      <c r="C199" s="278">
        <v>702.05</v>
      </c>
      <c r="D199" s="279">
        <v>703.88333333333321</v>
      </c>
      <c r="E199" s="279">
        <v>697.36666666666645</v>
      </c>
      <c r="F199" s="279">
        <v>692.68333333333328</v>
      </c>
      <c r="G199" s="279">
        <v>686.16666666666652</v>
      </c>
      <c r="H199" s="279">
        <v>708.56666666666638</v>
      </c>
      <c r="I199" s="279">
        <v>715.08333333333326</v>
      </c>
      <c r="J199" s="279">
        <v>719.76666666666631</v>
      </c>
      <c r="K199" s="277">
        <v>710.4</v>
      </c>
      <c r="L199" s="277">
        <v>699.2</v>
      </c>
      <c r="M199" s="277">
        <v>13.284520000000001</v>
      </c>
    </row>
    <row r="200" spans="1:13">
      <c r="A200" s="268">
        <v>190</v>
      </c>
      <c r="B200" s="277" t="s">
        <v>108</v>
      </c>
      <c r="C200" s="278">
        <v>900.4</v>
      </c>
      <c r="D200" s="279">
        <v>890.1</v>
      </c>
      <c r="E200" s="279">
        <v>873.6</v>
      </c>
      <c r="F200" s="279">
        <v>846.8</v>
      </c>
      <c r="G200" s="279">
        <v>830.3</v>
      </c>
      <c r="H200" s="279">
        <v>916.90000000000009</v>
      </c>
      <c r="I200" s="279">
        <v>933.40000000000009</v>
      </c>
      <c r="J200" s="279">
        <v>960.20000000000016</v>
      </c>
      <c r="K200" s="277">
        <v>906.6</v>
      </c>
      <c r="L200" s="277">
        <v>863.3</v>
      </c>
      <c r="M200" s="277">
        <v>189.48688000000001</v>
      </c>
    </row>
    <row r="201" spans="1:13">
      <c r="A201" s="268">
        <v>191</v>
      </c>
      <c r="B201" s="277" t="s">
        <v>109</v>
      </c>
      <c r="C201" s="278">
        <v>1943.4</v>
      </c>
      <c r="D201" s="279">
        <v>1953.5333333333335</v>
      </c>
      <c r="E201" s="279">
        <v>1920.416666666667</v>
      </c>
      <c r="F201" s="279">
        <v>1897.4333333333334</v>
      </c>
      <c r="G201" s="279">
        <v>1864.3166666666668</v>
      </c>
      <c r="H201" s="279">
        <v>1976.5166666666671</v>
      </c>
      <c r="I201" s="279">
        <v>2009.6333333333334</v>
      </c>
      <c r="J201" s="279">
        <v>2032.6166666666672</v>
      </c>
      <c r="K201" s="277">
        <v>1986.65</v>
      </c>
      <c r="L201" s="277">
        <v>1930.55</v>
      </c>
      <c r="M201" s="277">
        <v>33.510269999999998</v>
      </c>
    </row>
    <row r="202" spans="1:13">
      <c r="A202" s="268">
        <v>192</v>
      </c>
      <c r="B202" s="277" t="s">
        <v>252</v>
      </c>
      <c r="C202" s="278">
        <v>2284.9</v>
      </c>
      <c r="D202" s="279">
        <v>2278.8666666666668</v>
      </c>
      <c r="E202" s="279">
        <v>2264.0333333333338</v>
      </c>
      <c r="F202" s="279">
        <v>2243.166666666667</v>
      </c>
      <c r="G202" s="279">
        <v>2228.3333333333339</v>
      </c>
      <c r="H202" s="279">
        <v>2299.7333333333336</v>
      </c>
      <c r="I202" s="279">
        <v>2314.5666666666666</v>
      </c>
      <c r="J202" s="279">
        <v>2335.4333333333334</v>
      </c>
      <c r="K202" s="277">
        <v>2293.6999999999998</v>
      </c>
      <c r="L202" s="277">
        <v>2258</v>
      </c>
      <c r="M202" s="277">
        <v>1.6652899999999999</v>
      </c>
    </row>
    <row r="203" spans="1:13">
      <c r="A203" s="268">
        <v>193</v>
      </c>
      <c r="B203" s="277" t="s">
        <v>110</v>
      </c>
      <c r="C203" s="278">
        <v>1198.45</v>
      </c>
      <c r="D203" s="279">
        <v>1205.3</v>
      </c>
      <c r="E203" s="279">
        <v>1188.1499999999999</v>
      </c>
      <c r="F203" s="279">
        <v>1177.8499999999999</v>
      </c>
      <c r="G203" s="279">
        <v>1160.6999999999998</v>
      </c>
      <c r="H203" s="279">
        <v>1215.5999999999999</v>
      </c>
      <c r="I203" s="279">
        <v>1232.75</v>
      </c>
      <c r="J203" s="279">
        <v>1243.05</v>
      </c>
      <c r="K203" s="277">
        <v>1222.45</v>
      </c>
      <c r="L203" s="277">
        <v>1195</v>
      </c>
      <c r="M203" s="277">
        <v>91.770150000000001</v>
      </c>
    </row>
    <row r="204" spans="1:13">
      <c r="A204" s="268">
        <v>194</v>
      </c>
      <c r="B204" s="277" t="s">
        <v>253</v>
      </c>
      <c r="C204" s="278">
        <v>566.70000000000005</v>
      </c>
      <c r="D204" s="279">
        <v>566.11666666666667</v>
      </c>
      <c r="E204" s="279">
        <v>560.2833333333333</v>
      </c>
      <c r="F204" s="279">
        <v>553.86666666666667</v>
      </c>
      <c r="G204" s="279">
        <v>548.0333333333333</v>
      </c>
      <c r="H204" s="279">
        <v>572.5333333333333</v>
      </c>
      <c r="I204" s="279">
        <v>578.36666666666656</v>
      </c>
      <c r="J204" s="279">
        <v>584.7833333333333</v>
      </c>
      <c r="K204" s="277">
        <v>571.95000000000005</v>
      </c>
      <c r="L204" s="277">
        <v>559.70000000000005</v>
      </c>
      <c r="M204" s="277">
        <v>21.228390000000001</v>
      </c>
    </row>
    <row r="205" spans="1:13">
      <c r="A205" s="268">
        <v>195</v>
      </c>
      <c r="B205" s="277" t="s">
        <v>251</v>
      </c>
      <c r="C205" s="278">
        <v>732.65</v>
      </c>
      <c r="D205" s="279">
        <v>729.88333333333321</v>
      </c>
      <c r="E205" s="279">
        <v>712.81666666666638</v>
      </c>
      <c r="F205" s="279">
        <v>692.98333333333312</v>
      </c>
      <c r="G205" s="279">
        <v>675.91666666666629</v>
      </c>
      <c r="H205" s="279">
        <v>749.71666666666647</v>
      </c>
      <c r="I205" s="279">
        <v>766.7833333333333</v>
      </c>
      <c r="J205" s="279">
        <v>786.61666666666656</v>
      </c>
      <c r="K205" s="277">
        <v>746.95</v>
      </c>
      <c r="L205" s="277">
        <v>710.05</v>
      </c>
      <c r="M205" s="277">
        <v>3.8487</v>
      </c>
    </row>
    <row r="206" spans="1:13">
      <c r="A206" s="268">
        <v>196</v>
      </c>
      <c r="B206" s="277" t="s">
        <v>394</v>
      </c>
      <c r="C206" s="278">
        <v>187.7</v>
      </c>
      <c r="D206" s="279">
        <v>187.31666666666669</v>
      </c>
      <c r="E206" s="279">
        <v>184.83333333333337</v>
      </c>
      <c r="F206" s="279">
        <v>181.96666666666667</v>
      </c>
      <c r="G206" s="279">
        <v>179.48333333333335</v>
      </c>
      <c r="H206" s="279">
        <v>190.18333333333339</v>
      </c>
      <c r="I206" s="279">
        <v>192.66666666666669</v>
      </c>
      <c r="J206" s="279">
        <v>195.53333333333342</v>
      </c>
      <c r="K206" s="277">
        <v>189.8</v>
      </c>
      <c r="L206" s="277">
        <v>184.45</v>
      </c>
      <c r="M206" s="277">
        <v>1.8211999999999999</v>
      </c>
    </row>
    <row r="207" spans="1:13">
      <c r="A207" s="268">
        <v>197</v>
      </c>
      <c r="B207" s="277" t="s">
        <v>395</v>
      </c>
      <c r="C207" s="278">
        <v>312.8</v>
      </c>
      <c r="D207" s="279">
        <v>311.31666666666666</v>
      </c>
      <c r="E207" s="279">
        <v>306.68333333333334</v>
      </c>
      <c r="F207" s="279">
        <v>300.56666666666666</v>
      </c>
      <c r="G207" s="279">
        <v>295.93333333333334</v>
      </c>
      <c r="H207" s="279">
        <v>317.43333333333334</v>
      </c>
      <c r="I207" s="279">
        <v>322.06666666666666</v>
      </c>
      <c r="J207" s="279">
        <v>328.18333333333334</v>
      </c>
      <c r="K207" s="277">
        <v>315.95</v>
      </c>
      <c r="L207" s="277">
        <v>305.2</v>
      </c>
      <c r="M207" s="277">
        <v>0.36653000000000002</v>
      </c>
    </row>
    <row r="208" spans="1:13">
      <c r="A208" s="268">
        <v>198</v>
      </c>
      <c r="B208" s="277" t="s">
        <v>111</v>
      </c>
      <c r="C208" s="278">
        <v>3288.05</v>
      </c>
      <c r="D208" s="279">
        <v>3282.4166666666665</v>
      </c>
      <c r="E208" s="279">
        <v>3261.833333333333</v>
      </c>
      <c r="F208" s="279">
        <v>3235.6166666666663</v>
      </c>
      <c r="G208" s="279">
        <v>3215.0333333333328</v>
      </c>
      <c r="H208" s="279">
        <v>3308.6333333333332</v>
      </c>
      <c r="I208" s="279">
        <v>3329.2166666666662</v>
      </c>
      <c r="J208" s="279">
        <v>3355.4333333333334</v>
      </c>
      <c r="K208" s="277">
        <v>3303</v>
      </c>
      <c r="L208" s="277">
        <v>3256.2</v>
      </c>
      <c r="M208" s="277">
        <v>8.4739199999999997</v>
      </c>
    </row>
    <row r="209" spans="1:13">
      <c r="A209" s="268">
        <v>199</v>
      </c>
      <c r="B209" s="277" t="s">
        <v>112</v>
      </c>
      <c r="C209" s="278">
        <v>467.5</v>
      </c>
      <c r="D209" s="279">
        <v>467.38333333333338</v>
      </c>
      <c r="E209" s="279">
        <v>466.81666666666678</v>
      </c>
      <c r="F209" s="279">
        <v>466.13333333333338</v>
      </c>
      <c r="G209" s="279">
        <v>465.56666666666678</v>
      </c>
      <c r="H209" s="279">
        <v>468.06666666666678</v>
      </c>
      <c r="I209" s="279">
        <v>468.63333333333338</v>
      </c>
      <c r="J209" s="279">
        <v>469.31666666666678</v>
      </c>
      <c r="K209" s="277">
        <v>467.95</v>
      </c>
      <c r="L209" s="277">
        <v>466.7</v>
      </c>
      <c r="M209" s="277">
        <v>1.48231</v>
      </c>
    </row>
    <row r="210" spans="1:13">
      <c r="A210" s="268">
        <v>200</v>
      </c>
      <c r="B210" s="277" t="s">
        <v>396</v>
      </c>
      <c r="C210" s="278">
        <v>16.25</v>
      </c>
      <c r="D210" s="279">
        <v>16.25</v>
      </c>
      <c r="E210" s="279">
        <v>16.05</v>
      </c>
      <c r="F210" s="279">
        <v>15.850000000000001</v>
      </c>
      <c r="G210" s="279">
        <v>15.650000000000002</v>
      </c>
      <c r="H210" s="279">
        <v>16.45</v>
      </c>
      <c r="I210" s="279">
        <v>16.650000000000002</v>
      </c>
      <c r="J210" s="279">
        <v>16.849999999999998</v>
      </c>
      <c r="K210" s="277">
        <v>16.45</v>
      </c>
      <c r="L210" s="277">
        <v>16.05</v>
      </c>
      <c r="M210" s="277">
        <v>34.740209999999998</v>
      </c>
    </row>
    <row r="211" spans="1:13">
      <c r="A211" s="268">
        <v>201</v>
      </c>
      <c r="B211" s="277" t="s">
        <v>398</v>
      </c>
      <c r="C211" s="278">
        <v>121.55</v>
      </c>
      <c r="D211" s="279">
        <v>122.85000000000001</v>
      </c>
      <c r="E211" s="279">
        <v>119.20000000000002</v>
      </c>
      <c r="F211" s="279">
        <v>116.85000000000001</v>
      </c>
      <c r="G211" s="279">
        <v>113.20000000000002</v>
      </c>
      <c r="H211" s="279">
        <v>125.20000000000002</v>
      </c>
      <c r="I211" s="279">
        <v>128.85000000000002</v>
      </c>
      <c r="J211" s="279">
        <v>131.20000000000002</v>
      </c>
      <c r="K211" s="277">
        <v>126.5</v>
      </c>
      <c r="L211" s="277">
        <v>120.5</v>
      </c>
      <c r="M211" s="277">
        <v>3.3480500000000002</v>
      </c>
    </row>
    <row r="212" spans="1:13">
      <c r="A212" s="268">
        <v>202</v>
      </c>
      <c r="B212" s="277" t="s">
        <v>114</v>
      </c>
      <c r="C212" s="278">
        <v>173.25</v>
      </c>
      <c r="D212" s="279">
        <v>172.63333333333333</v>
      </c>
      <c r="E212" s="279">
        <v>170.36666666666665</v>
      </c>
      <c r="F212" s="279">
        <v>167.48333333333332</v>
      </c>
      <c r="G212" s="279">
        <v>165.21666666666664</v>
      </c>
      <c r="H212" s="279">
        <v>175.51666666666665</v>
      </c>
      <c r="I212" s="279">
        <v>177.7833333333333</v>
      </c>
      <c r="J212" s="279">
        <v>180.66666666666666</v>
      </c>
      <c r="K212" s="277">
        <v>174.9</v>
      </c>
      <c r="L212" s="277">
        <v>169.75</v>
      </c>
      <c r="M212" s="277">
        <v>97.123630000000006</v>
      </c>
    </row>
    <row r="213" spans="1:13">
      <c r="A213" s="268">
        <v>203</v>
      </c>
      <c r="B213" s="277" t="s">
        <v>400</v>
      </c>
      <c r="C213" s="278">
        <v>32.25</v>
      </c>
      <c r="D213" s="279">
        <v>32.466666666666661</v>
      </c>
      <c r="E213" s="279">
        <v>31.833333333333321</v>
      </c>
      <c r="F213" s="279">
        <v>31.416666666666657</v>
      </c>
      <c r="G213" s="279">
        <v>30.783333333333317</v>
      </c>
      <c r="H213" s="279">
        <v>32.883333333333326</v>
      </c>
      <c r="I213" s="279">
        <v>33.516666666666666</v>
      </c>
      <c r="J213" s="279">
        <v>33.93333333333333</v>
      </c>
      <c r="K213" s="277">
        <v>33.1</v>
      </c>
      <c r="L213" s="277">
        <v>32.049999999999997</v>
      </c>
      <c r="M213" s="277">
        <v>2.8869099999999999</v>
      </c>
    </row>
    <row r="214" spans="1:13">
      <c r="A214" s="268">
        <v>204</v>
      </c>
      <c r="B214" s="277" t="s">
        <v>115</v>
      </c>
      <c r="C214" s="278">
        <v>170.4</v>
      </c>
      <c r="D214" s="279">
        <v>171.04999999999998</v>
      </c>
      <c r="E214" s="279">
        <v>169.09999999999997</v>
      </c>
      <c r="F214" s="279">
        <v>167.79999999999998</v>
      </c>
      <c r="G214" s="279">
        <v>165.84999999999997</v>
      </c>
      <c r="H214" s="279">
        <v>172.34999999999997</v>
      </c>
      <c r="I214" s="279">
        <v>174.29999999999995</v>
      </c>
      <c r="J214" s="279">
        <v>175.59999999999997</v>
      </c>
      <c r="K214" s="277">
        <v>173</v>
      </c>
      <c r="L214" s="277">
        <v>169.75</v>
      </c>
      <c r="M214" s="277">
        <v>61.27854</v>
      </c>
    </row>
    <row r="215" spans="1:13">
      <c r="A215" s="268">
        <v>205</v>
      </c>
      <c r="B215" s="277" t="s">
        <v>116</v>
      </c>
      <c r="C215" s="278">
        <v>2138.1999999999998</v>
      </c>
      <c r="D215" s="279">
        <v>2139.8166666666666</v>
      </c>
      <c r="E215" s="279">
        <v>2126.3833333333332</v>
      </c>
      <c r="F215" s="279">
        <v>2114.5666666666666</v>
      </c>
      <c r="G215" s="279">
        <v>2101.1333333333332</v>
      </c>
      <c r="H215" s="279">
        <v>2151.6333333333332</v>
      </c>
      <c r="I215" s="279">
        <v>2165.0666666666666</v>
      </c>
      <c r="J215" s="279">
        <v>2176.8833333333332</v>
      </c>
      <c r="K215" s="277">
        <v>2153.25</v>
      </c>
      <c r="L215" s="277">
        <v>2128</v>
      </c>
      <c r="M215" s="277">
        <v>16.79176</v>
      </c>
    </row>
    <row r="216" spans="1:13">
      <c r="A216" s="268">
        <v>206</v>
      </c>
      <c r="B216" s="277" t="s">
        <v>254</v>
      </c>
      <c r="C216" s="278">
        <v>206.1</v>
      </c>
      <c r="D216" s="279">
        <v>204.65</v>
      </c>
      <c r="E216" s="279">
        <v>199.55</v>
      </c>
      <c r="F216" s="279">
        <v>193</v>
      </c>
      <c r="G216" s="279">
        <v>187.9</v>
      </c>
      <c r="H216" s="279">
        <v>211.20000000000002</v>
      </c>
      <c r="I216" s="279">
        <v>216.29999999999998</v>
      </c>
      <c r="J216" s="279">
        <v>222.85000000000002</v>
      </c>
      <c r="K216" s="277">
        <v>209.75</v>
      </c>
      <c r="L216" s="277">
        <v>198.1</v>
      </c>
      <c r="M216" s="277">
        <v>14.70485</v>
      </c>
    </row>
    <row r="217" spans="1:13">
      <c r="A217" s="268">
        <v>207</v>
      </c>
      <c r="B217" s="277" t="s">
        <v>401</v>
      </c>
      <c r="C217" s="278">
        <v>30492.3</v>
      </c>
      <c r="D217" s="279">
        <v>30612.149999999998</v>
      </c>
      <c r="E217" s="279">
        <v>30324.149999999994</v>
      </c>
      <c r="F217" s="279">
        <v>30155.999999999996</v>
      </c>
      <c r="G217" s="279">
        <v>29867.999999999993</v>
      </c>
      <c r="H217" s="279">
        <v>30780.299999999996</v>
      </c>
      <c r="I217" s="279">
        <v>31068.300000000003</v>
      </c>
      <c r="J217" s="279">
        <v>31236.449999999997</v>
      </c>
      <c r="K217" s="277">
        <v>30900.15</v>
      </c>
      <c r="L217" s="277">
        <v>30444</v>
      </c>
      <c r="M217" s="277">
        <v>2.0219999999999998E-2</v>
      </c>
    </row>
    <row r="218" spans="1:13">
      <c r="A218" s="268">
        <v>208</v>
      </c>
      <c r="B218" s="277" t="s">
        <v>397</v>
      </c>
      <c r="C218" s="278">
        <v>49.8</v>
      </c>
      <c r="D218" s="279">
        <v>49.949999999999996</v>
      </c>
      <c r="E218" s="279">
        <v>49.349999999999994</v>
      </c>
      <c r="F218" s="279">
        <v>48.9</v>
      </c>
      <c r="G218" s="279">
        <v>48.3</v>
      </c>
      <c r="H218" s="279">
        <v>50.399999999999991</v>
      </c>
      <c r="I218" s="279">
        <v>51</v>
      </c>
      <c r="J218" s="279">
        <v>51.449999999999989</v>
      </c>
      <c r="K218" s="277">
        <v>50.55</v>
      </c>
      <c r="L218" s="277">
        <v>49.5</v>
      </c>
      <c r="M218" s="277">
        <v>6.2927999999999997</v>
      </c>
    </row>
    <row r="219" spans="1:13">
      <c r="A219" s="268">
        <v>209</v>
      </c>
      <c r="B219" s="277" t="s">
        <v>255</v>
      </c>
      <c r="C219" s="278">
        <v>32.450000000000003</v>
      </c>
      <c r="D219" s="279">
        <v>32.6</v>
      </c>
      <c r="E219" s="279">
        <v>32.200000000000003</v>
      </c>
      <c r="F219" s="279">
        <v>31.950000000000003</v>
      </c>
      <c r="G219" s="279">
        <v>31.550000000000004</v>
      </c>
      <c r="H219" s="279">
        <v>32.85</v>
      </c>
      <c r="I219" s="279">
        <v>33.249999999999993</v>
      </c>
      <c r="J219" s="279">
        <v>33.5</v>
      </c>
      <c r="K219" s="277">
        <v>33</v>
      </c>
      <c r="L219" s="277">
        <v>32.35</v>
      </c>
      <c r="M219" s="277">
        <v>3.9058199999999998</v>
      </c>
    </row>
    <row r="220" spans="1:13">
      <c r="A220" s="268">
        <v>210</v>
      </c>
      <c r="B220" s="277" t="s">
        <v>415</v>
      </c>
      <c r="C220" s="278">
        <v>48.45</v>
      </c>
      <c r="D220" s="279">
        <v>48.883333333333333</v>
      </c>
      <c r="E220" s="279">
        <v>47.816666666666663</v>
      </c>
      <c r="F220" s="279">
        <v>47.18333333333333</v>
      </c>
      <c r="G220" s="279">
        <v>46.11666666666666</v>
      </c>
      <c r="H220" s="279">
        <v>49.516666666666666</v>
      </c>
      <c r="I220" s="279">
        <v>50.583333333333343</v>
      </c>
      <c r="J220" s="279">
        <v>51.216666666666669</v>
      </c>
      <c r="K220" s="277">
        <v>49.95</v>
      </c>
      <c r="L220" s="277">
        <v>48.25</v>
      </c>
      <c r="M220" s="277">
        <v>14.48789</v>
      </c>
    </row>
    <row r="221" spans="1:13">
      <c r="A221" s="268">
        <v>211</v>
      </c>
      <c r="B221" s="277" t="s">
        <v>117</v>
      </c>
      <c r="C221" s="278">
        <v>146.80000000000001</v>
      </c>
      <c r="D221" s="279">
        <v>148.53333333333333</v>
      </c>
      <c r="E221" s="279">
        <v>144.06666666666666</v>
      </c>
      <c r="F221" s="279">
        <v>141.33333333333334</v>
      </c>
      <c r="G221" s="279">
        <v>136.86666666666667</v>
      </c>
      <c r="H221" s="279">
        <v>151.26666666666665</v>
      </c>
      <c r="I221" s="279">
        <v>155.73333333333329</v>
      </c>
      <c r="J221" s="279">
        <v>158.46666666666664</v>
      </c>
      <c r="K221" s="277">
        <v>153</v>
      </c>
      <c r="L221" s="277">
        <v>145.80000000000001</v>
      </c>
      <c r="M221" s="277">
        <v>166.85664</v>
      </c>
    </row>
    <row r="222" spans="1:13">
      <c r="A222" s="268">
        <v>212</v>
      </c>
      <c r="B222" s="277" t="s">
        <v>258</v>
      </c>
      <c r="C222" s="278">
        <v>238.2</v>
      </c>
      <c r="D222" s="279">
        <v>238.33333333333334</v>
      </c>
      <c r="E222" s="279">
        <v>231.86666666666667</v>
      </c>
      <c r="F222" s="279">
        <v>225.53333333333333</v>
      </c>
      <c r="G222" s="279">
        <v>219.06666666666666</v>
      </c>
      <c r="H222" s="279">
        <v>244.66666666666669</v>
      </c>
      <c r="I222" s="279">
        <v>251.13333333333333</v>
      </c>
      <c r="J222" s="279">
        <v>257.4666666666667</v>
      </c>
      <c r="K222" s="277">
        <v>244.8</v>
      </c>
      <c r="L222" s="277">
        <v>232</v>
      </c>
      <c r="M222" s="277">
        <v>7.1661700000000002</v>
      </c>
    </row>
    <row r="223" spans="1:13">
      <c r="A223" s="268">
        <v>213</v>
      </c>
      <c r="B223" s="277" t="s">
        <v>118</v>
      </c>
      <c r="C223" s="278">
        <v>396.25</v>
      </c>
      <c r="D223" s="279">
        <v>396.91666666666669</v>
      </c>
      <c r="E223" s="279">
        <v>392.83333333333337</v>
      </c>
      <c r="F223" s="279">
        <v>389.41666666666669</v>
      </c>
      <c r="G223" s="279">
        <v>385.33333333333337</v>
      </c>
      <c r="H223" s="279">
        <v>400.33333333333337</v>
      </c>
      <c r="I223" s="279">
        <v>404.41666666666674</v>
      </c>
      <c r="J223" s="279">
        <v>407.83333333333337</v>
      </c>
      <c r="K223" s="277">
        <v>401</v>
      </c>
      <c r="L223" s="277">
        <v>393.5</v>
      </c>
      <c r="M223" s="277">
        <v>199.22839999999999</v>
      </c>
    </row>
    <row r="224" spans="1:13">
      <c r="A224" s="268">
        <v>214</v>
      </c>
      <c r="B224" s="277" t="s">
        <v>256</v>
      </c>
      <c r="C224" s="278">
        <v>1202.4000000000001</v>
      </c>
      <c r="D224" s="279">
        <v>1214.45</v>
      </c>
      <c r="E224" s="279">
        <v>1187.95</v>
      </c>
      <c r="F224" s="279">
        <v>1173.5</v>
      </c>
      <c r="G224" s="279">
        <v>1147</v>
      </c>
      <c r="H224" s="279">
        <v>1228.9000000000001</v>
      </c>
      <c r="I224" s="279">
        <v>1255.4000000000001</v>
      </c>
      <c r="J224" s="279">
        <v>1269.8500000000001</v>
      </c>
      <c r="K224" s="277">
        <v>1240.95</v>
      </c>
      <c r="L224" s="277">
        <v>1200</v>
      </c>
      <c r="M224" s="277">
        <v>4.3924500000000002</v>
      </c>
    </row>
    <row r="225" spans="1:13">
      <c r="A225" s="268">
        <v>215</v>
      </c>
      <c r="B225" s="277" t="s">
        <v>119</v>
      </c>
      <c r="C225" s="278">
        <v>415.55</v>
      </c>
      <c r="D225" s="279">
        <v>415.41666666666669</v>
      </c>
      <c r="E225" s="279">
        <v>408.63333333333338</v>
      </c>
      <c r="F225" s="279">
        <v>401.7166666666667</v>
      </c>
      <c r="G225" s="279">
        <v>394.93333333333339</v>
      </c>
      <c r="H225" s="279">
        <v>422.33333333333337</v>
      </c>
      <c r="I225" s="279">
        <v>429.11666666666667</v>
      </c>
      <c r="J225" s="279">
        <v>436.03333333333336</v>
      </c>
      <c r="K225" s="277">
        <v>422.2</v>
      </c>
      <c r="L225" s="277">
        <v>408.5</v>
      </c>
      <c r="M225" s="277">
        <v>28.204070000000002</v>
      </c>
    </row>
    <row r="226" spans="1:13">
      <c r="A226" s="268">
        <v>216</v>
      </c>
      <c r="B226" s="277" t="s">
        <v>403</v>
      </c>
      <c r="C226" s="278">
        <v>2838.8</v>
      </c>
      <c r="D226" s="279">
        <v>2844.7666666666664</v>
      </c>
      <c r="E226" s="279">
        <v>2819.583333333333</v>
      </c>
      <c r="F226" s="279">
        <v>2800.3666666666668</v>
      </c>
      <c r="G226" s="279">
        <v>2775.1833333333334</v>
      </c>
      <c r="H226" s="279">
        <v>2863.9833333333327</v>
      </c>
      <c r="I226" s="279">
        <v>2889.1666666666661</v>
      </c>
      <c r="J226" s="279">
        <v>2908.3833333333323</v>
      </c>
      <c r="K226" s="277">
        <v>2869.95</v>
      </c>
      <c r="L226" s="277">
        <v>2825.55</v>
      </c>
      <c r="M226" s="277">
        <v>3.0300000000000001E-3</v>
      </c>
    </row>
    <row r="227" spans="1:13">
      <c r="A227" s="268">
        <v>217</v>
      </c>
      <c r="B227" s="277" t="s">
        <v>257</v>
      </c>
      <c r="C227" s="278">
        <v>34.1</v>
      </c>
      <c r="D227" s="279">
        <v>34.266666666666673</v>
      </c>
      <c r="E227" s="279">
        <v>33.833333333333343</v>
      </c>
      <c r="F227" s="279">
        <v>33.56666666666667</v>
      </c>
      <c r="G227" s="279">
        <v>33.13333333333334</v>
      </c>
      <c r="H227" s="279">
        <v>34.533333333333346</v>
      </c>
      <c r="I227" s="279">
        <v>34.966666666666669</v>
      </c>
      <c r="J227" s="279">
        <v>35.233333333333348</v>
      </c>
      <c r="K227" s="277">
        <v>34.700000000000003</v>
      </c>
      <c r="L227" s="277">
        <v>34</v>
      </c>
      <c r="M227" s="277">
        <v>6.0169699999999997</v>
      </c>
    </row>
    <row r="228" spans="1:13">
      <c r="A228" s="268">
        <v>218</v>
      </c>
      <c r="B228" s="277" t="s">
        <v>120</v>
      </c>
      <c r="C228" s="278">
        <v>8.5500000000000007</v>
      </c>
      <c r="D228" s="279">
        <v>8.5666666666666664</v>
      </c>
      <c r="E228" s="279">
        <v>8.4333333333333336</v>
      </c>
      <c r="F228" s="279">
        <v>8.3166666666666664</v>
      </c>
      <c r="G228" s="279">
        <v>8.1833333333333336</v>
      </c>
      <c r="H228" s="279">
        <v>8.6833333333333336</v>
      </c>
      <c r="I228" s="279">
        <v>8.8166666666666664</v>
      </c>
      <c r="J228" s="279">
        <v>8.9333333333333336</v>
      </c>
      <c r="K228" s="277">
        <v>8.6999999999999993</v>
      </c>
      <c r="L228" s="277">
        <v>8.4499999999999993</v>
      </c>
      <c r="M228" s="277">
        <v>1030.2619999999999</v>
      </c>
    </row>
    <row r="229" spans="1:13">
      <c r="A229" s="268">
        <v>219</v>
      </c>
      <c r="B229" s="277" t="s">
        <v>404</v>
      </c>
      <c r="C229" s="278">
        <v>28.85</v>
      </c>
      <c r="D229" s="279">
        <v>29.016666666666666</v>
      </c>
      <c r="E229" s="279">
        <v>28.633333333333333</v>
      </c>
      <c r="F229" s="279">
        <v>28.416666666666668</v>
      </c>
      <c r="G229" s="279">
        <v>28.033333333333335</v>
      </c>
      <c r="H229" s="279">
        <v>29.233333333333331</v>
      </c>
      <c r="I229" s="279">
        <v>29.616666666666664</v>
      </c>
      <c r="J229" s="279">
        <v>29.833333333333329</v>
      </c>
      <c r="K229" s="277">
        <v>29.4</v>
      </c>
      <c r="L229" s="277">
        <v>28.8</v>
      </c>
      <c r="M229" s="277">
        <v>14.661619999999999</v>
      </c>
    </row>
    <row r="230" spans="1:13">
      <c r="A230" s="268">
        <v>220</v>
      </c>
      <c r="B230" s="277" t="s">
        <v>121</v>
      </c>
      <c r="C230" s="278">
        <v>31.4</v>
      </c>
      <c r="D230" s="279">
        <v>31.166666666666668</v>
      </c>
      <c r="E230" s="279">
        <v>30.833333333333336</v>
      </c>
      <c r="F230" s="279">
        <v>30.266666666666669</v>
      </c>
      <c r="G230" s="279">
        <v>29.933333333333337</v>
      </c>
      <c r="H230" s="279">
        <v>31.733333333333334</v>
      </c>
      <c r="I230" s="279">
        <v>32.06666666666667</v>
      </c>
      <c r="J230" s="279">
        <v>32.633333333333333</v>
      </c>
      <c r="K230" s="277">
        <v>31.5</v>
      </c>
      <c r="L230" s="277">
        <v>30.6</v>
      </c>
      <c r="M230" s="277">
        <v>171.05610999999999</v>
      </c>
    </row>
    <row r="231" spans="1:13">
      <c r="A231" s="268">
        <v>221</v>
      </c>
      <c r="B231" s="277" t="s">
        <v>416</v>
      </c>
      <c r="C231" s="278">
        <v>195.65</v>
      </c>
      <c r="D231" s="279">
        <v>193.95000000000002</v>
      </c>
      <c r="E231" s="279">
        <v>190.05000000000004</v>
      </c>
      <c r="F231" s="279">
        <v>184.45000000000002</v>
      </c>
      <c r="G231" s="279">
        <v>180.55000000000004</v>
      </c>
      <c r="H231" s="279">
        <v>199.55000000000004</v>
      </c>
      <c r="I231" s="279">
        <v>203.45000000000002</v>
      </c>
      <c r="J231" s="279">
        <v>209.05000000000004</v>
      </c>
      <c r="K231" s="277">
        <v>197.85</v>
      </c>
      <c r="L231" s="277">
        <v>188.35</v>
      </c>
      <c r="M231" s="277">
        <v>11.320959999999999</v>
      </c>
    </row>
    <row r="232" spans="1:13">
      <c r="A232" s="268">
        <v>222</v>
      </c>
      <c r="B232" s="277" t="s">
        <v>405</v>
      </c>
      <c r="C232" s="278">
        <v>657.9</v>
      </c>
      <c r="D232" s="279">
        <v>659.13333333333333</v>
      </c>
      <c r="E232" s="279">
        <v>651.36666666666667</v>
      </c>
      <c r="F232" s="279">
        <v>644.83333333333337</v>
      </c>
      <c r="G232" s="279">
        <v>637.06666666666672</v>
      </c>
      <c r="H232" s="279">
        <v>665.66666666666663</v>
      </c>
      <c r="I232" s="279">
        <v>673.43333333333328</v>
      </c>
      <c r="J232" s="279">
        <v>679.96666666666658</v>
      </c>
      <c r="K232" s="277">
        <v>666.9</v>
      </c>
      <c r="L232" s="277">
        <v>652.6</v>
      </c>
      <c r="M232" s="277">
        <v>0.72482000000000002</v>
      </c>
    </row>
    <row r="233" spans="1:13">
      <c r="A233" s="268">
        <v>223</v>
      </c>
      <c r="B233" s="277" t="s">
        <v>406</v>
      </c>
      <c r="C233" s="278">
        <v>5.8</v>
      </c>
      <c r="D233" s="279">
        <v>5.8166666666666664</v>
      </c>
      <c r="E233" s="279">
        <v>5.6833333333333327</v>
      </c>
      <c r="F233" s="279">
        <v>5.5666666666666664</v>
      </c>
      <c r="G233" s="279">
        <v>5.4333333333333327</v>
      </c>
      <c r="H233" s="279">
        <v>5.9333333333333327</v>
      </c>
      <c r="I233" s="279">
        <v>6.0666666666666655</v>
      </c>
      <c r="J233" s="279">
        <v>6.1833333333333327</v>
      </c>
      <c r="K233" s="277">
        <v>5.95</v>
      </c>
      <c r="L233" s="277">
        <v>5.7</v>
      </c>
      <c r="M233" s="277">
        <v>6.6429400000000003</v>
      </c>
    </row>
    <row r="234" spans="1:13">
      <c r="A234" s="268">
        <v>224</v>
      </c>
      <c r="B234" s="277" t="s">
        <v>122</v>
      </c>
      <c r="C234" s="278">
        <v>365.45</v>
      </c>
      <c r="D234" s="279">
        <v>367.7</v>
      </c>
      <c r="E234" s="279">
        <v>361.84999999999997</v>
      </c>
      <c r="F234" s="279">
        <v>358.25</v>
      </c>
      <c r="G234" s="279">
        <v>352.4</v>
      </c>
      <c r="H234" s="279">
        <v>371.29999999999995</v>
      </c>
      <c r="I234" s="279">
        <v>377.15</v>
      </c>
      <c r="J234" s="279">
        <v>380.74999999999994</v>
      </c>
      <c r="K234" s="277">
        <v>373.55</v>
      </c>
      <c r="L234" s="277">
        <v>364.1</v>
      </c>
      <c r="M234" s="277">
        <v>29.752269999999999</v>
      </c>
    </row>
    <row r="235" spans="1:13">
      <c r="A235" s="268">
        <v>225</v>
      </c>
      <c r="B235" s="277" t="s">
        <v>407</v>
      </c>
      <c r="C235" s="278">
        <v>77.45</v>
      </c>
      <c r="D235" s="279">
        <v>77.7</v>
      </c>
      <c r="E235" s="279">
        <v>75.95</v>
      </c>
      <c r="F235" s="279">
        <v>74.45</v>
      </c>
      <c r="G235" s="279">
        <v>72.7</v>
      </c>
      <c r="H235" s="279">
        <v>79.2</v>
      </c>
      <c r="I235" s="279">
        <v>80.95</v>
      </c>
      <c r="J235" s="279">
        <v>82.45</v>
      </c>
      <c r="K235" s="277">
        <v>79.45</v>
      </c>
      <c r="L235" s="277">
        <v>76.2</v>
      </c>
      <c r="M235" s="277">
        <v>3.0254500000000002</v>
      </c>
    </row>
    <row r="236" spans="1:13">
      <c r="A236" s="268">
        <v>226</v>
      </c>
      <c r="B236" s="277" t="s">
        <v>1603</v>
      </c>
      <c r="C236" s="278">
        <v>906.7</v>
      </c>
      <c r="D236" s="279">
        <v>911.26666666666677</v>
      </c>
      <c r="E236" s="279">
        <v>890.13333333333355</v>
      </c>
      <c r="F236" s="279">
        <v>873.56666666666683</v>
      </c>
      <c r="G236" s="279">
        <v>852.43333333333362</v>
      </c>
      <c r="H236" s="279">
        <v>927.83333333333348</v>
      </c>
      <c r="I236" s="279">
        <v>948.9666666666667</v>
      </c>
      <c r="J236" s="279">
        <v>965.53333333333342</v>
      </c>
      <c r="K236" s="277">
        <v>932.4</v>
      </c>
      <c r="L236" s="277">
        <v>894.7</v>
      </c>
      <c r="M236" s="277">
        <v>0.40357999999999999</v>
      </c>
    </row>
    <row r="237" spans="1:13">
      <c r="A237" s="268">
        <v>227</v>
      </c>
      <c r="B237" s="277" t="s">
        <v>260</v>
      </c>
      <c r="C237" s="278">
        <v>94.4</v>
      </c>
      <c r="D237" s="279">
        <v>94.716666666666654</v>
      </c>
      <c r="E237" s="279">
        <v>93.683333333333309</v>
      </c>
      <c r="F237" s="279">
        <v>92.966666666666654</v>
      </c>
      <c r="G237" s="279">
        <v>91.933333333333309</v>
      </c>
      <c r="H237" s="279">
        <v>95.433333333333309</v>
      </c>
      <c r="I237" s="279">
        <v>96.46666666666664</v>
      </c>
      <c r="J237" s="279">
        <v>97.183333333333309</v>
      </c>
      <c r="K237" s="277">
        <v>95.75</v>
      </c>
      <c r="L237" s="277">
        <v>94</v>
      </c>
      <c r="M237" s="277">
        <v>8.0725800000000003</v>
      </c>
    </row>
    <row r="238" spans="1:13">
      <c r="A238" s="268">
        <v>228</v>
      </c>
      <c r="B238" s="277" t="s">
        <v>412</v>
      </c>
      <c r="C238" s="278">
        <v>117.55</v>
      </c>
      <c r="D238" s="279">
        <v>118.28333333333335</v>
      </c>
      <c r="E238" s="279">
        <v>115.86666666666669</v>
      </c>
      <c r="F238" s="279">
        <v>114.18333333333334</v>
      </c>
      <c r="G238" s="279">
        <v>111.76666666666668</v>
      </c>
      <c r="H238" s="279">
        <v>119.9666666666667</v>
      </c>
      <c r="I238" s="279">
        <v>122.38333333333335</v>
      </c>
      <c r="J238" s="279">
        <v>124.06666666666671</v>
      </c>
      <c r="K238" s="277">
        <v>120.7</v>
      </c>
      <c r="L238" s="277">
        <v>116.6</v>
      </c>
      <c r="M238" s="277">
        <v>16.444690000000001</v>
      </c>
    </row>
    <row r="239" spans="1:13">
      <c r="A239" s="268">
        <v>229</v>
      </c>
      <c r="B239" s="277" t="s">
        <v>1615</v>
      </c>
      <c r="C239" s="278">
        <v>4998.3500000000004</v>
      </c>
      <c r="D239" s="279">
        <v>5022.1166666666668</v>
      </c>
      <c r="E239" s="279">
        <v>4956.2333333333336</v>
      </c>
      <c r="F239" s="279">
        <v>4914.1166666666668</v>
      </c>
      <c r="G239" s="279">
        <v>4848.2333333333336</v>
      </c>
      <c r="H239" s="279">
        <v>5064.2333333333336</v>
      </c>
      <c r="I239" s="279">
        <v>5130.1166666666668</v>
      </c>
      <c r="J239" s="279">
        <v>5172.2333333333336</v>
      </c>
      <c r="K239" s="277">
        <v>5088</v>
      </c>
      <c r="L239" s="277">
        <v>4980</v>
      </c>
      <c r="M239" s="277">
        <v>0.59101999999999999</v>
      </c>
    </row>
    <row r="240" spans="1:13">
      <c r="A240" s="268">
        <v>230</v>
      </c>
      <c r="B240" s="277" t="s">
        <v>259</v>
      </c>
      <c r="C240" s="278">
        <v>57.95</v>
      </c>
      <c r="D240" s="279">
        <v>58.25</v>
      </c>
      <c r="E240" s="279">
        <v>57.45</v>
      </c>
      <c r="F240" s="279">
        <v>56.95</v>
      </c>
      <c r="G240" s="279">
        <v>56.150000000000006</v>
      </c>
      <c r="H240" s="279">
        <v>58.75</v>
      </c>
      <c r="I240" s="279">
        <v>59.55</v>
      </c>
      <c r="J240" s="279">
        <v>60.05</v>
      </c>
      <c r="K240" s="277">
        <v>59.05</v>
      </c>
      <c r="L240" s="277">
        <v>57.75</v>
      </c>
      <c r="M240" s="277">
        <v>5.09518</v>
      </c>
    </row>
    <row r="241" spans="1:13">
      <c r="A241" s="268">
        <v>231</v>
      </c>
      <c r="B241" s="277" t="s">
        <v>123</v>
      </c>
      <c r="C241" s="278">
        <v>1365.35</v>
      </c>
      <c r="D241" s="279">
        <v>1372.5833333333333</v>
      </c>
      <c r="E241" s="279">
        <v>1349.1666666666665</v>
      </c>
      <c r="F241" s="279">
        <v>1332.9833333333333</v>
      </c>
      <c r="G241" s="279">
        <v>1309.5666666666666</v>
      </c>
      <c r="H241" s="279">
        <v>1388.7666666666664</v>
      </c>
      <c r="I241" s="279">
        <v>1412.1833333333329</v>
      </c>
      <c r="J241" s="279">
        <v>1428.3666666666663</v>
      </c>
      <c r="K241" s="277">
        <v>1396</v>
      </c>
      <c r="L241" s="277">
        <v>1356.4</v>
      </c>
      <c r="M241" s="277">
        <v>16.104130000000001</v>
      </c>
    </row>
    <row r="242" spans="1:13">
      <c r="A242" s="268">
        <v>232</v>
      </c>
      <c r="B242" s="277" t="s">
        <v>1622</v>
      </c>
      <c r="C242" s="278">
        <v>261.5</v>
      </c>
      <c r="D242" s="279">
        <v>259.91666666666669</v>
      </c>
      <c r="E242" s="279">
        <v>250.68333333333339</v>
      </c>
      <c r="F242" s="279">
        <v>239.8666666666667</v>
      </c>
      <c r="G242" s="279">
        <v>230.63333333333341</v>
      </c>
      <c r="H242" s="279">
        <v>270.73333333333335</v>
      </c>
      <c r="I242" s="279">
        <v>279.96666666666658</v>
      </c>
      <c r="J242" s="279">
        <v>290.78333333333336</v>
      </c>
      <c r="K242" s="277">
        <v>269.14999999999998</v>
      </c>
      <c r="L242" s="277">
        <v>249.1</v>
      </c>
      <c r="M242" s="277">
        <v>5.1125699999999998</v>
      </c>
    </row>
    <row r="243" spans="1:13">
      <c r="A243" s="268">
        <v>233</v>
      </c>
      <c r="B243" s="277" t="s">
        <v>418</v>
      </c>
      <c r="C243" s="278">
        <v>290.05</v>
      </c>
      <c r="D243" s="279">
        <v>289.13333333333333</v>
      </c>
      <c r="E243" s="279">
        <v>286.31666666666666</v>
      </c>
      <c r="F243" s="279">
        <v>282.58333333333331</v>
      </c>
      <c r="G243" s="279">
        <v>279.76666666666665</v>
      </c>
      <c r="H243" s="279">
        <v>292.86666666666667</v>
      </c>
      <c r="I243" s="279">
        <v>295.68333333333328</v>
      </c>
      <c r="J243" s="279">
        <v>299.41666666666669</v>
      </c>
      <c r="K243" s="277">
        <v>291.95</v>
      </c>
      <c r="L243" s="277">
        <v>285.39999999999998</v>
      </c>
      <c r="M243" s="277">
        <v>4.7059999999999998E-2</v>
      </c>
    </row>
    <row r="244" spans="1:13">
      <c r="A244" s="268">
        <v>234</v>
      </c>
      <c r="B244" s="277" t="s">
        <v>124</v>
      </c>
      <c r="C244" s="278">
        <v>608.20000000000005</v>
      </c>
      <c r="D244" s="279">
        <v>610.4666666666667</v>
      </c>
      <c r="E244" s="279">
        <v>600.18333333333339</v>
      </c>
      <c r="F244" s="279">
        <v>592.16666666666674</v>
      </c>
      <c r="G244" s="279">
        <v>581.88333333333344</v>
      </c>
      <c r="H244" s="279">
        <v>618.48333333333335</v>
      </c>
      <c r="I244" s="279">
        <v>628.76666666666665</v>
      </c>
      <c r="J244" s="279">
        <v>636.7833333333333</v>
      </c>
      <c r="K244" s="277">
        <v>620.75</v>
      </c>
      <c r="L244" s="277">
        <v>602.45000000000005</v>
      </c>
      <c r="M244" s="277">
        <v>115.79418</v>
      </c>
    </row>
    <row r="245" spans="1:13">
      <c r="A245" s="268">
        <v>235</v>
      </c>
      <c r="B245" s="277" t="s">
        <v>419</v>
      </c>
      <c r="C245" s="278">
        <v>87.2</v>
      </c>
      <c r="D245" s="279">
        <v>87.433333333333337</v>
      </c>
      <c r="E245" s="279">
        <v>86.26666666666668</v>
      </c>
      <c r="F245" s="279">
        <v>85.333333333333343</v>
      </c>
      <c r="G245" s="279">
        <v>84.166666666666686</v>
      </c>
      <c r="H245" s="279">
        <v>88.366666666666674</v>
      </c>
      <c r="I245" s="279">
        <v>89.533333333333331</v>
      </c>
      <c r="J245" s="279">
        <v>90.466666666666669</v>
      </c>
      <c r="K245" s="277">
        <v>88.6</v>
      </c>
      <c r="L245" s="277">
        <v>86.5</v>
      </c>
      <c r="M245" s="277">
        <v>8.2606599999999997</v>
      </c>
    </row>
    <row r="246" spans="1:13">
      <c r="A246" s="268">
        <v>236</v>
      </c>
      <c r="B246" s="277" t="s">
        <v>125</v>
      </c>
      <c r="C246" s="278">
        <v>181.85</v>
      </c>
      <c r="D246" s="279">
        <v>183.26666666666665</v>
      </c>
      <c r="E246" s="279">
        <v>178.58333333333331</v>
      </c>
      <c r="F246" s="279">
        <v>175.31666666666666</v>
      </c>
      <c r="G246" s="279">
        <v>170.63333333333333</v>
      </c>
      <c r="H246" s="279">
        <v>186.5333333333333</v>
      </c>
      <c r="I246" s="279">
        <v>191.21666666666664</v>
      </c>
      <c r="J246" s="279">
        <v>194.48333333333329</v>
      </c>
      <c r="K246" s="277">
        <v>187.95</v>
      </c>
      <c r="L246" s="277">
        <v>180</v>
      </c>
      <c r="M246" s="277">
        <v>75.474419999999995</v>
      </c>
    </row>
    <row r="247" spans="1:13">
      <c r="A247" s="268">
        <v>237</v>
      </c>
      <c r="B247" s="277" t="s">
        <v>126</v>
      </c>
      <c r="C247" s="278">
        <v>1157.8</v>
      </c>
      <c r="D247" s="279">
        <v>1153.1333333333332</v>
      </c>
      <c r="E247" s="279">
        <v>1140.2166666666665</v>
      </c>
      <c r="F247" s="279">
        <v>1122.6333333333332</v>
      </c>
      <c r="G247" s="279">
        <v>1109.7166666666665</v>
      </c>
      <c r="H247" s="279">
        <v>1170.7166666666665</v>
      </c>
      <c r="I247" s="279">
        <v>1183.6333333333334</v>
      </c>
      <c r="J247" s="279">
        <v>1201.2166666666665</v>
      </c>
      <c r="K247" s="277">
        <v>1166.05</v>
      </c>
      <c r="L247" s="277">
        <v>1135.55</v>
      </c>
      <c r="M247" s="277">
        <v>175.24136999999999</v>
      </c>
    </row>
    <row r="248" spans="1:13">
      <c r="A248" s="268">
        <v>238</v>
      </c>
      <c r="B248" s="277" t="s">
        <v>1645</v>
      </c>
      <c r="C248" s="278">
        <v>566.85</v>
      </c>
      <c r="D248" s="279">
        <v>572.94999999999993</v>
      </c>
      <c r="E248" s="279">
        <v>558.89999999999986</v>
      </c>
      <c r="F248" s="279">
        <v>550.94999999999993</v>
      </c>
      <c r="G248" s="279">
        <v>536.89999999999986</v>
      </c>
      <c r="H248" s="279">
        <v>580.89999999999986</v>
      </c>
      <c r="I248" s="279">
        <v>594.94999999999982</v>
      </c>
      <c r="J248" s="279">
        <v>602.89999999999986</v>
      </c>
      <c r="K248" s="277">
        <v>587</v>
      </c>
      <c r="L248" s="277">
        <v>565</v>
      </c>
      <c r="M248" s="277">
        <v>0.35204000000000002</v>
      </c>
    </row>
    <row r="249" spans="1:13">
      <c r="A249" s="268">
        <v>239</v>
      </c>
      <c r="B249" s="277" t="s">
        <v>420</v>
      </c>
      <c r="C249" s="278">
        <v>277.89999999999998</v>
      </c>
      <c r="D249" s="279">
        <v>277.14999999999998</v>
      </c>
      <c r="E249" s="279">
        <v>274.34999999999997</v>
      </c>
      <c r="F249" s="279">
        <v>270.8</v>
      </c>
      <c r="G249" s="279">
        <v>268</v>
      </c>
      <c r="H249" s="279">
        <v>280.69999999999993</v>
      </c>
      <c r="I249" s="279">
        <v>283.49999999999989</v>
      </c>
      <c r="J249" s="279">
        <v>287.0499999999999</v>
      </c>
      <c r="K249" s="277">
        <v>279.95</v>
      </c>
      <c r="L249" s="277">
        <v>273.60000000000002</v>
      </c>
      <c r="M249" s="277">
        <v>2.50745</v>
      </c>
    </row>
    <row r="250" spans="1:13">
      <c r="A250" s="268">
        <v>240</v>
      </c>
      <c r="B250" s="277" t="s">
        <v>421</v>
      </c>
      <c r="C250" s="278">
        <v>229.9</v>
      </c>
      <c r="D250" s="279">
        <v>231.29999999999998</v>
      </c>
      <c r="E250" s="279">
        <v>227.59999999999997</v>
      </c>
      <c r="F250" s="279">
        <v>225.29999999999998</v>
      </c>
      <c r="G250" s="279">
        <v>221.59999999999997</v>
      </c>
      <c r="H250" s="279">
        <v>233.59999999999997</v>
      </c>
      <c r="I250" s="279">
        <v>237.29999999999995</v>
      </c>
      <c r="J250" s="279">
        <v>239.59999999999997</v>
      </c>
      <c r="K250" s="277">
        <v>235</v>
      </c>
      <c r="L250" s="277">
        <v>229</v>
      </c>
      <c r="M250" s="277">
        <v>1.11941</v>
      </c>
    </row>
    <row r="251" spans="1:13">
      <c r="A251" s="268">
        <v>241</v>
      </c>
      <c r="B251" s="277" t="s">
        <v>417</v>
      </c>
      <c r="C251" s="278">
        <v>9.25</v>
      </c>
      <c r="D251" s="279">
        <v>9.2833333333333332</v>
      </c>
      <c r="E251" s="279">
        <v>9.1666666666666661</v>
      </c>
      <c r="F251" s="279">
        <v>9.0833333333333321</v>
      </c>
      <c r="G251" s="279">
        <v>8.966666666666665</v>
      </c>
      <c r="H251" s="279">
        <v>9.3666666666666671</v>
      </c>
      <c r="I251" s="279">
        <v>9.4833333333333343</v>
      </c>
      <c r="J251" s="279">
        <v>9.5666666666666682</v>
      </c>
      <c r="K251" s="277">
        <v>9.4</v>
      </c>
      <c r="L251" s="277">
        <v>9.1999999999999993</v>
      </c>
      <c r="M251" s="277">
        <v>9.6831800000000001</v>
      </c>
    </row>
    <row r="252" spans="1:13">
      <c r="A252" s="268">
        <v>242</v>
      </c>
      <c r="B252" s="277" t="s">
        <v>127</v>
      </c>
      <c r="C252" s="278">
        <v>76.099999999999994</v>
      </c>
      <c r="D252" s="279">
        <v>75.666666666666671</v>
      </c>
      <c r="E252" s="279">
        <v>74.983333333333348</v>
      </c>
      <c r="F252" s="279">
        <v>73.866666666666674</v>
      </c>
      <c r="G252" s="279">
        <v>73.183333333333351</v>
      </c>
      <c r="H252" s="279">
        <v>76.783333333333346</v>
      </c>
      <c r="I252" s="279">
        <v>77.466666666666654</v>
      </c>
      <c r="J252" s="279">
        <v>78.583333333333343</v>
      </c>
      <c r="K252" s="277">
        <v>76.349999999999994</v>
      </c>
      <c r="L252" s="277">
        <v>74.55</v>
      </c>
      <c r="M252" s="277">
        <v>129.07921999999999</v>
      </c>
    </row>
    <row r="253" spans="1:13">
      <c r="A253" s="268">
        <v>243</v>
      </c>
      <c r="B253" s="277" t="s">
        <v>262</v>
      </c>
      <c r="C253" s="278">
        <v>2124.6</v>
      </c>
      <c r="D253" s="279">
        <v>2121.8666666666668</v>
      </c>
      <c r="E253" s="279">
        <v>2104.7333333333336</v>
      </c>
      <c r="F253" s="279">
        <v>2084.8666666666668</v>
      </c>
      <c r="G253" s="279">
        <v>2067.7333333333336</v>
      </c>
      <c r="H253" s="279">
        <v>2141.7333333333336</v>
      </c>
      <c r="I253" s="279">
        <v>2158.8666666666668</v>
      </c>
      <c r="J253" s="279">
        <v>2178.7333333333336</v>
      </c>
      <c r="K253" s="277">
        <v>2139</v>
      </c>
      <c r="L253" s="277">
        <v>2102</v>
      </c>
      <c r="M253" s="277">
        <v>1.0904</v>
      </c>
    </row>
    <row r="254" spans="1:13">
      <c r="A254" s="268">
        <v>244</v>
      </c>
      <c r="B254" s="277" t="s">
        <v>408</v>
      </c>
      <c r="C254" s="278">
        <v>110.85</v>
      </c>
      <c r="D254" s="279">
        <v>108.66666666666667</v>
      </c>
      <c r="E254" s="279">
        <v>105.78333333333335</v>
      </c>
      <c r="F254" s="279">
        <v>100.71666666666667</v>
      </c>
      <c r="G254" s="279">
        <v>97.833333333333343</v>
      </c>
      <c r="H254" s="279">
        <v>113.73333333333335</v>
      </c>
      <c r="I254" s="279">
        <v>116.61666666666667</v>
      </c>
      <c r="J254" s="279">
        <v>121.68333333333335</v>
      </c>
      <c r="K254" s="277">
        <v>111.55</v>
      </c>
      <c r="L254" s="277">
        <v>103.6</v>
      </c>
      <c r="M254" s="277">
        <v>7.19848</v>
      </c>
    </row>
    <row r="255" spans="1:13">
      <c r="A255" s="268">
        <v>245</v>
      </c>
      <c r="B255" s="277" t="s">
        <v>409</v>
      </c>
      <c r="C255" s="278">
        <v>74.2</v>
      </c>
      <c r="D255" s="279">
        <v>74.183333333333337</v>
      </c>
      <c r="E255" s="279">
        <v>73.01666666666668</v>
      </c>
      <c r="F255" s="279">
        <v>71.833333333333343</v>
      </c>
      <c r="G255" s="279">
        <v>70.666666666666686</v>
      </c>
      <c r="H255" s="279">
        <v>75.366666666666674</v>
      </c>
      <c r="I255" s="279">
        <v>76.533333333333331</v>
      </c>
      <c r="J255" s="279">
        <v>77.716666666666669</v>
      </c>
      <c r="K255" s="277">
        <v>75.349999999999994</v>
      </c>
      <c r="L255" s="277">
        <v>73</v>
      </c>
      <c r="M255" s="277">
        <v>2.4190499999999999</v>
      </c>
    </row>
    <row r="256" spans="1:13">
      <c r="A256" s="268">
        <v>246</v>
      </c>
      <c r="B256" s="277" t="s">
        <v>2931</v>
      </c>
      <c r="C256" s="278">
        <v>1336.5</v>
      </c>
      <c r="D256" s="279">
        <v>1339.2833333333333</v>
      </c>
      <c r="E256" s="279">
        <v>1330.5666666666666</v>
      </c>
      <c r="F256" s="279">
        <v>1324.6333333333332</v>
      </c>
      <c r="G256" s="279">
        <v>1315.9166666666665</v>
      </c>
      <c r="H256" s="279">
        <v>1345.2166666666667</v>
      </c>
      <c r="I256" s="279">
        <v>1353.9333333333334</v>
      </c>
      <c r="J256" s="279">
        <v>1359.8666666666668</v>
      </c>
      <c r="K256" s="277">
        <v>1348</v>
      </c>
      <c r="L256" s="277">
        <v>1333.35</v>
      </c>
      <c r="M256" s="277">
        <v>1.6387100000000001</v>
      </c>
    </row>
    <row r="257" spans="1:13">
      <c r="A257" s="268">
        <v>247</v>
      </c>
      <c r="B257" s="277" t="s">
        <v>402</v>
      </c>
      <c r="C257" s="278">
        <v>469.3</v>
      </c>
      <c r="D257" s="279">
        <v>466.86666666666662</v>
      </c>
      <c r="E257" s="279">
        <v>459.48333333333323</v>
      </c>
      <c r="F257" s="279">
        <v>449.66666666666663</v>
      </c>
      <c r="G257" s="279">
        <v>442.28333333333325</v>
      </c>
      <c r="H257" s="279">
        <v>476.68333333333322</v>
      </c>
      <c r="I257" s="279">
        <v>484.06666666666655</v>
      </c>
      <c r="J257" s="279">
        <v>493.88333333333321</v>
      </c>
      <c r="K257" s="277">
        <v>474.25</v>
      </c>
      <c r="L257" s="277">
        <v>457.05</v>
      </c>
      <c r="M257" s="277">
        <v>2.1283099999999999</v>
      </c>
    </row>
    <row r="258" spans="1:13">
      <c r="A258" s="268">
        <v>248</v>
      </c>
      <c r="B258" s="277" t="s">
        <v>128</v>
      </c>
      <c r="C258" s="278">
        <v>170.15</v>
      </c>
      <c r="D258" s="279">
        <v>171.5</v>
      </c>
      <c r="E258" s="279">
        <v>168.15</v>
      </c>
      <c r="F258" s="279">
        <v>166.15</v>
      </c>
      <c r="G258" s="279">
        <v>162.80000000000001</v>
      </c>
      <c r="H258" s="279">
        <v>173.5</v>
      </c>
      <c r="I258" s="279">
        <v>176.85000000000002</v>
      </c>
      <c r="J258" s="279">
        <v>178.85</v>
      </c>
      <c r="K258" s="277">
        <v>174.85</v>
      </c>
      <c r="L258" s="277">
        <v>169.5</v>
      </c>
      <c r="M258" s="277">
        <v>356.85352999999998</v>
      </c>
    </row>
    <row r="259" spans="1:13">
      <c r="A259" s="268">
        <v>249</v>
      </c>
      <c r="B259" s="277" t="s">
        <v>413</v>
      </c>
      <c r="C259" s="278">
        <v>226.45</v>
      </c>
      <c r="D259" s="279">
        <v>228.46666666666667</v>
      </c>
      <c r="E259" s="279">
        <v>223.93333333333334</v>
      </c>
      <c r="F259" s="279">
        <v>221.41666666666666</v>
      </c>
      <c r="G259" s="279">
        <v>216.88333333333333</v>
      </c>
      <c r="H259" s="279">
        <v>230.98333333333335</v>
      </c>
      <c r="I259" s="279">
        <v>235.51666666666671</v>
      </c>
      <c r="J259" s="279">
        <v>238.03333333333336</v>
      </c>
      <c r="K259" s="277">
        <v>233</v>
      </c>
      <c r="L259" s="277">
        <v>225.95</v>
      </c>
      <c r="M259" s="277">
        <v>0.14154</v>
      </c>
    </row>
    <row r="260" spans="1:13">
      <c r="A260" s="268">
        <v>250</v>
      </c>
      <c r="B260" s="277" t="s">
        <v>411</v>
      </c>
      <c r="C260" s="278">
        <v>127</v>
      </c>
      <c r="D260" s="279">
        <v>125.55</v>
      </c>
      <c r="E260" s="279">
        <v>123.1</v>
      </c>
      <c r="F260" s="279">
        <v>119.2</v>
      </c>
      <c r="G260" s="279">
        <v>116.75</v>
      </c>
      <c r="H260" s="279">
        <v>129.44999999999999</v>
      </c>
      <c r="I260" s="279">
        <v>131.9</v>
      </c>
      <c r="J260" s="279">
        <v>135.79999999999998</v>
      </c>
      <c r="K260" s="277">
        <v>128</v>
      </c>
      <c r="L260" s="277">
        <v>121.65</v>
      </c>
      <c r="M260" s="277">
        <v>8.9954400000000003</v>
      </c>
    </row>
    <row r="261" spans="1:13">
      <c r="A261" s="268">
        <v>251</v>
      </c>
      <c r="B261" s="277" t="s">
        <v>431</v>
      </c>
      <c r="C261" s="278">
        <v>14.9</v>
      </c>
      <c r="D261" s="279">
        <v>14.933333333333335</v>
      </c>
      <c r="E261" s="279">
        <v>14.81666666666667</v>
      </c>
      <c r="F261" s="279">
        <v>14.733333333333334</v>
      </c>
      <c r="G261" s="279">
        <v>14.616666666666669</v>
      </c>
      <c r="H261" s="279">
        <v>15.016666666666671</v>
      </c>
      <c r="I261" s="279">
        <v>15.133333333333335</v>
      </c>
      <c r="J261" s="279">
        <v>15.216666666666672</v>
      </c>
      <c r="K261" s="277">
        <v>15.05</v>
      </c>
      <c r="L261" s="277">
        <v>14.85</v>
      </c>
      <c r="M261" s="277">
        <v>3.3457300000000001</v>
      </c>
    </row>
    <row r="262" spans="1:13">
      <c r="A262" s="268">
        <v>252</v>
      </c>
      <c r="B262" s="277" t="s">
        <v>428</v>
      </c>
      <c r="C262" s="278">
        <v>36.15</v>
      </c>
      <c r="D262" s="279">
        <v>36.416666666666664</v>
      </c>
      <c r="E262" s="279">
        <v>35.733333333333327</v>
      </c>
      <c r="F262" s="279">
        <v>35.316666666666663</v>
      </c>
      <c r="G262" s="279">
        <v>34.633333333333326</v>
      </c>
      <c r="H262" s="279">
        <v>36.833333333333329</v>
      </c>
      <c r="I262" s="279">
        <v>37.516666666666666</v>
      </c>
      <c r="J262" s="279">
        <v>37.93333333333333</v>
      </c>
      <c r="K262" s="277">
        <v>37.1</v>
      </c>
      <c r="L262" s="277">
        <v>36</v>
      </c>
      <c r="M262" s="277">
        <v>1.3833200000000001</v>
      </c>
    </row>
    <row r="263" spans="1:13">
      <c r="A263" s="268">
        <v>253</v>
      </c>
      <c r="B263" s="277" t="s">
        <v>429</v>
      </c>
      <c r="C263" s="278">
        <v>83.85</v>
      </c>
      <c r="D263" s="279">
        <v>84.016666666666666</v>
      </c>
      <c r="E263" s="279">
        <v>82.833333333333329</v>
      </c>
      <c r="F263" s="279">
        <v>81.816666666666663</v>
      </c>
      <c r="G263" s="279">
        <v>80.633333333333326</v>
      </c>
      <c r="H263" s="279">
        <v>85.033333333333331</v>
      </c>
      <c r="I263" s="279">
        <v>86.216666666666669</v>
      </c>
      <c r="J263" s="279">
        <v>87.233333333333334</v>
      </c>
      <c r="K263" s="277">
        <v>85.2</v>
      </c>
      <c r="L263" s="277">
        <v>83</v>
      </c>
      <c r="M263" s="277">
        <v>9.9419500000000003</v>
      </c>
    </row>
    <row r="264" spans="1:13">
      <c r="A264" s="268">
        <v>254</v>
      </c>
      <c r="B264" s="277" t="s">
        <v>432</v>
      </c>
      <c r="C264" s="278">
        <v>44.65</v>
      </c>
      <c r="D264" s="279">
        <v>44.316666666666663</v>
      </c>
      <c r="E264" s="279">
        <v>42.633333333333326</v>
      </c>
      <c r="F264" s="279">
        <v>40.61666666666666</v>
      </c>
      <c r="G264" s="279">
        <v>38.933333333333323</v>
      </c>
      <c r="H264" s="279">
        <v>46.333333333333329</v>
      </c>
      <c r="I264" s="279">
        <v>48.016666666666666</v>
      </c>
      <c r="J264" s="279">
        <v>50.033333333333331</v>
      </c>
      <c r="K264" s="277">
        <v>46</v>
      </c>
      <c r="L264" s="277">
        <v>42.3</v>
      </c>
      <c r="M264" s="277">
        <v>17.090910000000001</v>
      </c>
    </row>
    <row r="265" spans="1:13">
      <c r="A265" s="268">
        <v>255</v>
      </c>
      <c r="B265" s="277" t="s">
        <v>422</v>
      </c>
      <c r="C265" s="278">
        <v>1005.85</v>
      </c>
      <c r="D265" s="279">
        <v>988.68333333333339</v>
      </c>
      <c r="E265" s="279">
        <v>962.36666666666679</v>
      </c>
      <c r="F265" s="279">
        <v>918.88333333333344</v>
      </c>
      <c r="G265" s="279">
        <v>892.56666666666683</v>
      </c>
      <c r="H265" s="279">
        <v>1032.1666666666667</v>
      </c>
      <c r="I265" s="279">
        <v>1058.4833333333333</v>
      </c>
      <c r="J265" s="279">
        <v>1101.9666666666667</v>
      </c>
      <c r="K265" s="277">
        <v>1015</v>
      </c>
      <c r="L265" s="277">
        <v>945.2</v>
      </c>
      <c r="M265" s="277">
        <v>3.67787</v>
      </c>
    </row>
    <row r="266" spans="1:13">
      <c r="A266" s="268">
        <v>256</v>
      </c>
      <c r="B266" s="277" t="s">
        <v>436</v>
      </c>
      <c r="C266" s="278">
        <v>2207.4</v>
      </c>
      <c r="D266" s="279">
        <v>2223.9333333333334</v>
      </c>
      <c r="E266" s="279">
        <v>2170.9666666666667</v>
      </c>
      <c r="F266" s="279">
        <v>2134.5333333333333</v>
      </c>
      <c r="G266" s="279">
        <v>2081.5666666666666</v>
      </c>
      <c r="H266" s="279">
        <v>2260.3666666666668</v>
      </c>
      <c r="I266" s="279">
        <v>2313.3333333333339</v>
      </c>
      <c r="J266" s="279">
        <v>2349.7666666666669</v>
      </c>
      <c r="K266" s="277">
        <v>2276.9</v>
      </c>
      <c r="L266" s="277">
        <v>2187.5</v>
      </c>
      <c r="M266" s="277">
        <v>7.0680000000000007E-2</v>
      </c>
    </row>
    <row r="267" spans="1:13">
      <c r="A267" s="268">
        <v>257</v>
      </c>
      <c r="B267" s="277" t="s">
        <v>433</v>
      </c>
      <c r="C267" s="278">
        <v>60.75</v>
      </c>
      <c r="D267" s="279">
        <v>60.65</v>
      </c>
      <c r="E267" s="279">
        <v>60.199999999999996</v>
      </c>
      <c r="F267" s="279">
        <v>59.65</v>
      </c>
      <c r="G267" s="279">
        <v>59.199999999999996</v>
      </c>
      <c r="H267" s="279">
        <v>61.199999999999996</v>
      </c>
      <c r="I267" s="279">
        <v>61.65</v>
      </c>
      <c r="J267" s="279">
        <v>62.199999999999996</v>
      </c>
      <c r="K267" s="277">
        <v>61.1</v>
      </c>
      <c r="L267" s="277">
        <v>60.1</v>
      </c>
      <c r="M267" s="277">
        <v>4.8956299999999997</v>
      </c>
    </row>
    <row r="268" spans="1:13">
      <c r="A268" s="268">
        <v>258</v>
      </c>
      <c r="B268" s="277" t="s">
        <v>129</v>
      </c>
      <c r="C268" s="278">
        <v>191.8</v>
      </c>
      <c r="D268" s="279">
        <v>192.33333333333334</v>
      </c>
      <c r="E268" s="279">
        <v>190.26666666666668</v>
      </c>
      <c r="F268" s="279">
        <v>188.73333333333335</v>
      </c>
      <c r="G268" s="279">
        <v>186.66666666666669</v>
      </c>
      <c r="H268" s="279">
        <v>193.86666666666667</v>
      </c>
      <c r="I268" s="279">
        <v>195.93333333333334</v>
      </c>
      <c r="J268" s="279">
        <v>197.46666666666667</v>
      </c>
      <c r="K268" s="277">
        <v>194.4</v>
      </c>
      <c r="L268" s="277">
        <v>190.8</v>
      </c>
      <c r="M268" s="277">
        <v>29.208130000000001</v>
      </c>
    </row>
    <row r="269" spans="1:13">
      <c r="A269" s="268">
        <v>259</v>
      </c>
      <c r="B269" s="277" t="s">
        <v>423</v>
      </c>
      <c r="C269" s="278">
        <v>1708.1</v>
      </c>
      <c r="D269" s="279">
        <v>1697.7</v>
      </c>
      <c r="E269" s="279">
        <v>1670.4</v>
      </c>
      <c r="F269" s="279">
        <v>1632.7</v>
      </c>
      <c r="G269" s="279">
        <v>1605.4</v>
      </c>
      <c r="H269" s="279">
        <v>1735.4</v>
      </c>
      <c r="I269" s="279">
        <v>1762.6999999999998</v>
      </c>
      <c r="J269" s="279">
        <v>1800.4</v>
      </c>
      <c r="K269" s="277">
        <v>1725</v>
      </c>
      <c r="L269" s="277">
        <v>1660</v>
      </c>
      <c r="M269" s="277">
        <v>1.8804799999999999</v>
      </c>
    </row>
    <row r="270" spans="1:13">
      <c r="A270" s="268">
        <v>260</v>
      </c>
      <c r="B270" s="277" t="s">
        <v>424</v>
      </c>
      <c r="C270" s="278">
        <v>268.64999999999998</v>
      </c>
      <c r="D270" s="279">
        <v>268.10000000000002</v>
      </c>
      <c r="E270" s="279">
        <v>264.40000000000003</v>
      </c>
      <c r="F270" s="279">
        <v>260.15000000000003</v>
      </c>
      <c r="G270" s="279">
        <v>256.45000000000005</v>
      </c>
      <c r="H270" s="279">
        <v>272.35000000000002</v>
      </c>
      <c r="I270" s="279">
        <v>276.05000000000007</v>
      </c>
      <c r="J270" s="279">
        <v>280.3</v>
      </c>
      <c r="K270" s="277">
        <v>271.8</v>
      </c>
      <c r="L270" s="277">
        <v>263.85000000000002</v>
      </c>
      <c r="M270" s="277">
        <v>5.3990299999999998</v>
      </c>
    </row>
    <row r="271" spans="1:13">
      <c r="A271" s="268">
        <v>261</v>
      </c>
      <c r="B271" s="277" t="s">
        <v>425</v>
      </c>
      <c r="C271" s="278">
        <v>89.05</v>
      </c>
      <c r="D271" s="279">
        <v>89.25</v>
      </c>
      <c r="E271" s="279">
        <v>88.4</v>
      </c>
      <c r="F271" s="279">
        <v>87.75</v>
      </c>
      <c r="G271" s="279">
        <v>86.9</v>
      </c>
      <c r="H271" s="279">
        <v>89.9</v>
      </c>
      <c r="I271" s="279">
        <v>90.75</v>
      </c>
      <c r="J271" s="279">
        <v>91.4</v>
      </c>
      <c r="K271" s="277">
        <v>90.1</v>
      </c>
      <c r="L271" s="277">
        <v>88.6</v>
      </c>
      <c r="M271" s="277">
        <v>2.8731200000000001</v>
      </c>
    </row>
    <row r="272" spans="1:13">
      <c r="A272" s="268">
        <v>262</v>
      </c>
      <c r="B272" s="277" t="s">
        <v>426</v>
      </c>
      <c r="C272" s="278">
        <v>56.65</v>
      </c>
      <c r="D272" s="279">
        <v>56.916666666666664</v>
      </c>
      <c r="E272" s="279">
        <v>56.233333333333327</v>
      </c>
      <c r="F272" s="279">
        <v>55.816666666666663</v>
      </c>
      <c r="G272" s="279">
        <v>55.133333333333326</v>
      </c>
      <c r="H272" s="279">
        <v>57.333333333333329</v>
      </c>
      <c r="I272" s="279">
        <v>58.016666666666666</v>
      </c>
      <c r="J272" s="279">
        <v>58.43333333333333</v>
      </c>
      <c r="K272" s="277">
        <v>57.6</v>
      </c>
      <c r="L272" s="277">
        <v>56.5</v>
      </c>
      <c r="M272" s="277">
        <v>1.9457800000000001</v>
      </c>
    </row>
    <row r="273" spans="1:13">
      <c r="A273" s="268">
        <v>263</v>
      </c>
      <c r="B273" s="277" t="s">
        <v>427</v>
      </c>
      <c r="C273" s="278">
        <v>77.5</v>
      </c>
      <c r="D273" s="279">
        <v>78.333333333333329</v>
      </c>
      <c r="E273" s="279">
        <v>76.266666666666652</v>
      </c>
      <c r="F273" s="279">
        <v>75.033333333333317</v>
      </c>
      <c r="G273" s="279">
        <v>72.96666666666664</v>
      </c>
      <c r="H273" s="279">
        <v>79.566666666666663</v>
      </c>
      <c r="I273" s="279">
        <v>81.633333333333354</v>
      </c>
      <c r="J273" s="279">
        <v>82.866666666666674</v>
      </c>
      <c r="K273" s="277">
        <v>80.400000000000006</v>
      </c>
      <c r="L273" s="277">
        <v>77.099999999999994</v>
      </c>
      <c r="M273" s="277">
        <v>4.6077599999999999</v>
      </c>
    </row>
    <row r="274" spans="1:13">
      <c r="A274" s="268">
        <v>264</v>
      </c>
      <c r="B274" s="277" t="s">
        <v>435</v>
      </c>
      <c r="C274" s="278">
        <v>52.7</v>
      </c>
      <c r="D274" s="279">
        <v>51.85</v>
      </c>
      <c r="E274" s="279">
        <v>50.2</v>
      </c>
      <c r="F274" s="279">
        <v>47.7</v>
      </c>
      <c r="G274" s="279">
        <v>46.050000000000004</v>
      </c>
      <c r="H274" s="279">
        <v>54.35</v>
      </c>
      <c r="I274" s="279">
        <v>55.999999999999993</v>
      </c>
      <c r="J274" s="279">
        <v>58.5</v>
      </c>
      <c r="K274" s="277">
        <v>53.5</v>
      </c>
      <c r="L274" s="277">
        <v>49.35</v>
      </c>
      <c r="M274" s="277">
        <v>32.29927</v>
      </c>
    </row>
    <row r="275" spans="1:13">
      <c r="A275" s="268">
        <v>265</v>
      </c>
      <c r="B275" s="277" t="s">
        <v>434</v>
      </c>
      <c r="C275" s="278">
        <v>93.2</v>
      </c>
      <c r="D275" s="279">
        <v>94.533333333333346</v>
      </c>
      <c r="E275" s="279">
        <v>90.666666666666686</v>
      </c>
      <c r="F275" s="279">
        <v>88.13333333333334</v>
      </c>
      <c r="G275" s="279">
        <v>84.26666666666668</v>
      </c>
      <c r="H275" s="279">
        <v>97.066666666666691</v>
      </c>
      <c r="I275" s="279">
        <v>100.93333333333334</v>
      </c>
      <c r="J275" s="279">
        <v>103.4666666666667</v>
      </c>
      <c r="K275" s="277">
        <v>98.4</v>
      </c>
      <c r="L275" s="277">
        <v>92</v>
      </c>
      <c r="M275" s="277">
        <v>6.6659600000000001</v>
      </c>
    </row>
    <row r="276" spans="1:13">
      <c r="A276" s="268">
        <v>266</v>
      </c>
      <c r="B276" s="277" t="s">
        <v>263</v>
      </c>
      <c r="C276" s="278">
        <v>58.65</v>
      </c>
      <c r="D276" s="279">
        <v>58.333333333333336</v>
      </c>
      <c r="E276" s="279">
        <v>57.516666666666673</v>
      </c>
      <c r="F276" s="279">
        <v>56.38333333333334</v>
      </c>
      <c r="G276" s="279">
        <v>55.566666666666677</v>
      </c>
      <c r="H276" s="279">
        <v>59.466666666666669</v>
      </c>
      <c r="I276" s="279">
        <v>60.283333333333331</v>
      </c>
      <c r="J276" s="279">
        <v>61.416666666666664</v>
      </c>
      <c r="K276" s="277">
        <v>59.15</v>
      </c>
      <c r="L276" s="277">
        <v>57.2</v>
      </c>
      <c r="M276" s="277">
        <v>9.50244</v>
      </c>
    </row>
    <row r="277" spans="1:13">
      <c r="A277" s="268">
        <v>267</v>
      </c>
      <c r="B277" s="277" t="s">
        <v>130</v>
      </c>
      <c r="C277" s="278">
        <v>289.95</v>
      </c>
      <c r="D277" s="279">
        <v>288.33333333333331</v>
      </c>
      <c r="E277" s="279">
        <v>285.56666666666661</v>
      </c>
      <c r="F277" s="279">
        <v>281.18333333333328</v>
      </c>
      <c r="G277" s="279">
        <v>278.41666666666657</v>
      </c>
      <c r="H277" s="279">
        <v>292.71666666666664</v>
      </c>
      <c r="I277" s="279">
        <v>295.48333333333341</v>
      </c>
      <c r="J277" s="279">
        <v>299.86666666666667</v>
      </c>
      <c r="K277" s="277">
        <v>291.10000000000002</v>
      </c>
      <c r="L277" s="277">
        <v>283.95</v>
      </c>
      <c r="M277" s="277">
        <v>75.4178</v>
      </c>
    </row>
    <row r="278" spans="1:13">
      <c r="A278" s="268">
        <v>268</v>
      </c>
      <c r="B278" s="277" t="s">
        <v>264</v>
      </c>
      <c r="C278" s="278">
        <v>697.25</v>
      </c>
      <c r="D278" s="279">
        <v>702.41666666666663</v>
      </c>
      <c r="E278" s="279">
        <v>689.83333333333326</v>
      </c>
      <c r="F278" s="279">
        <v>682.41666666666663</v>
      </c>
      <c r="G278" s="279">
        <v>669.83333333333326</v>
      </c>
      <c r="H278" s="279">
        <v>709.83333333333326</v>
      </c>
      <c r="I278" s="279">
        <v>722.41666666666652</v>
      </c>
      <c r="J278" s="279">
        <v>729.83333333333326</v>
      </c>
      <c r="K278" s="277">
        <v>715</v>
      </c>
      <c r="L278" s="277">
        <v>695</v>
      </c>
      <c r="M278" s="277">
        <v>1.86033</v>
      </c>
    </row>
    <row r="279" spans="1:13">
      <c r="A279" s="268">
        <v>269</v>
      </c>
      <c r="B279" s="277" t="s">
        <v>131</v>
      </c>
      <c r="C279" s="278">
        <v>2278.5500000000002</v>
      </c>
      <c r="D279" s="279">
        <v>2285.4833333333336</v>
      </c>
      <c r="E279" s="279">
        <v>2258.0666666666671</v>
      </c>
      <c r="F279" s="279">
        <v>2237.5833333333335</v>
      </c>
      <c r="G279" s="279">
        <v>2210.166666666667</v>
      </c>
      <c r="H279" s="279">
        <v>2305.9666666666672</v>
      </c>
      <c r="I279" s="279">
        <v>2333.3833333333332</v>
      </c>
      <c r="J279" s="279">
        <v>2353.8666666666672</v>
      </c>
      <c r="K279" s="277">
        <v>2312.9</v>
      </c>
      <c r="L279" s="277">
        <v>2265</v>
      </c>
      <c r="M279" s="277">
        <v>4.2911599999999996</v>
      </c>
    </row>
    <row r="280" spans="1:13">
      <c r="A280" s="268">
        <v>270</v>
      </c>
      <c r="B280" s="277" t="s">
        <v>132</v>
      </c>
      <c r="C280" s="278">
        <v>413.55</v>
      </c>
      <c r="D280" s="279">
        <v>414.08333333333331</v>
      </c>
      <c r="E280" s="279">
        <v>405.66666666666663</v>
      </c>
      <c r="F280" s="279">
        <v>397.7833333333333</v>
      </c>
      <c r="G280" s="279">
        <v>389.36666666666662</v>
      </c>
      <c r="H280" s="279">
        <v>421.96666666666664</v>
      </c>
      <c r="I280" s="279">
        <v>430.38333333333327</v>
      </c>
      <c r="J280" s="279">
        <v>438.26666666666665</v>
      </c>
      <c r="K280" s="277">
        <v>422.5</v>
      </c>
      <c r="L280" s="277">
        <v>406.2</v>
      </c>
      <c r="M280" s="277">
        <v>15.15082</v>
      </c>
    </row>
    <row r="281" spans="1:13">
      <c r="A281" s="268">
        <v>271</v>
      </c>
      <c r="B281" s="277" t="s">
        <v>437</v>
      </c>
      <c r="C281" s="278">
        <v>142.25</v>
      </c>
      <c r="D281" s="279">
        <v>143.08333333333334</v>
      </c>
      <c r="E281" s="279">
        <v>141.16666666666669</v>
      </c>
      <c r="F281" s="279">
        <v>140.08333333333334</v>
      </c>
      <c r="G281" s="279">
        <v>138.16666666666669</v>
      </c>
      <c r="H281" s="279">
        <v>144.16666666666669</v>
      </c>
      <c r="I281" s="279">
        <v>146.08333333333337</v>
      </c>
      <c r="J281" s="279">
        <v>147.16666666666669</v>
      </c>
      <c r="K281" s="277">
        <v>145</v>
      </c>
      <c r="L281" s="277">
        <v>142</v>
      </c>
      <c r="M281" s="277">
        <v>0.71287999999999996</v>
      </c>
    </row>
    <row r="282" spans="1:13">
      <c r="A282" s="268">
        <v>272</v>
      </c>
      <c r="B282" s="277" t="s">
        <v>443</v>
      </c>
      <c r="C282" s="278">
        <v>530.9</v>
      </c>
      <c r="D282" s="279">
        <v>530.9</v>
      </c>
      <c r="E282" s="279">
        <v>524.09999999999991</v>
      </c>
      <c r="F282" s="279">
        <v>517.29999999999995</v>
      </c>
      <c r="G282" s="279">
        <v>510.49999999999989</v>
      </c>
      <c r="H282" s="279">
        <v>537.69999999999993</v>
      </c>
      <c r="I282" s="279">
        <v>544.49999999999989</v>
      </c>
      <c r="J282" s="279">
        <v>551.29999999999995</v>
      </c>
      <c r="K282" s="277">
        <v>537.70000000000005</v>
      </c>
      <c r="L282" s="277">
        <v>524.1</v>
      </c>
      <c r="M282" s="277">
        <v>5.2228500000000002</v>
      </c>
    </row>
    <row r="283" spans="1:13">
      <c r="A283" s="268">
        <v>273</v>
      </c>
      <c r="B283" s="277" t="s">
        <v>444</v>
      </c>
      <c r="C283" s="278">
        <v>232.2</v>
      </c>
      <c r="D283" s="279">
        <v>233.08333333333334</v>
      </c>
      <c r="E283" s="279">
        <v>230.61666666666667</v>
      </c>
      <c r="F283" s="279">
        <v>229.03333333333333</v>
      </c>
      <c r="G283" s="279">
        <v>226.56666666666666</v>
      </c>
      <c r="H283" s="279">
        <v>234.66666666666669</v>
      </c>
      <c r="I283" s="279">
        <v>237.13333333333333</v>
      </c>
      <c r="J283" s="279">
        <v>238.7166666666667</v>
      </c>
      <c r="K283" s="277">
        <v>235.55</v>
      </c>
      <c r="L283" s="277">
        <v>231.5</v>
      </c>
      <c r="M283" s="277">
        <v>0.81296000000000002</v>
      </c>
    </row>
    <row r="284" spans="1:13">
      <c r="A284" s="268">
        <v>274</v>
      </c>
      <c r="B284" s="277" t="s">
        <v>445</v>
      </c>
      <c r="C284" s="278">
        <v>477.4</v>
      </c>
      <c r="D284" s="279">
        <v>478.25</v>
      </c>
      <c r="E284" s="279">
        <v>473.6</v>
      </c>
      <c r="F284" s="279">
        <v>469.8</v>
      </c>
      <c r="G284" s="279">
        <v>465.15000000000003</v>
      </c>
      <c r="H284" s="279">
        <v>482.05</v>
      </c>
      <c r="I284" s="279">
        <v>486.7</v>
      </c>
      <c r="J284" s="279">
        <v>490.5</v>
      </c>
      <c r="K284" s="277">
        <v>482.9</v>
      </c>
      <c r="L284" s="277">
        <v>474.45</v>
      </c>
      <c r="M284" s="277">
        <v>1.4267700000000001</v>
      </c>
    </row>
    <row r="285" spans="1:13">
      <c r="A285" s="268">
        <v>275</v>
      </c>
      <c r="B285" s="277" t="s">
        <v>447</v>
      </c>
      <c r="C285" s="278">
        <v>29.75</v>
      </c>
      <c r="D285" s="279">
        <v>30.349999999999998</v>
      </c>
      <c r="E285" s="279">
        <v>28.699999999999996</v>
      </c>
      <c r="F285" s="279">
        <v>27.65</v>
      </c>
      <c r="G285" s="279">
        <v>25.999999999999996</v>
      </c>
      <c r="H285" s="279">
        <v>31.399999999999995</v>
      </c>
      <c r="I285" s="279">
        <v>33.049999999999997</v>
      </c>
      <c r="J285" s="279">
        <v>34.099999999999994</v>
      </c>
      <c r="K285" s="277">
        <v>32</v>
      </c>
      <c r="L285" s="277">
        <v>29.3</v>
      </c>
      <c r="M285" s="277">
        <v>28.736879999999999</v>
      </c>
    </row>
    <row r="286" spans="1:13">
      <c r="A286" s="268">
        <v>276</v>
      </c>
      <c r="B286" s="277" t="s">
        <v>449</v>
      </c>
      <c r="C286" s="278">
        <v>340.95</v>
      </c>
      <c r="D286" s="279">
        <v>342.8</v>
      </c>
      <c r="E286" s="279">
        <v>335.3</v>
      </c>
      <c r="F286" s="279">
        <v>329.65</v>
      </c>
      <c r="G286" s="279">
        <v>322.14999999999998</v>
      </c>
      <c r="H286" s="279">
        <v>348.45000000000005</v>
      </c>
      <c r="I286" s="279">
        <v>355.95000000000005</v>
      </c>
      <c r="J286" s="279">
        <v>361.60000000000008</v>
      </c>
      <c r="K286" s="277">
        <v>350.3</v>
      </c>
      <c r="L286" s="277">
        <v>337.15</v>
      </c>
      <c r="M286" s="277">
        <v>6.7486199999999998</v>
      </c>
    </row>
    <row r="287" spans="1:13">
      <c r="A287" s="268">
        <v>277</v>
      </c>
      <c r="B287" s="277" t="s">
        <v>439</v>
      </c>
      <c r="C287" s="278">
        <v>335.9</v>
      </c>
      <c r="D287" s="279">
        <v>337.5333333333333</v>
      </c>
      <c r="E287" s="279">
        <v>333.36666666666662</v>
      </c>
      <c r="F287" s="279">
        <v>330.83333333333331</v>
      </c>
      <c r="G287" s="279">
        <v>326.66666666666663</v>
      </c>
      <c r="H287" s="279">
        <v>340.06666666666661</v>
      </c>
      <c r="I287" s="279">
        <v>344.23333333333335</v>
      </c>
      <c r="J287" s="279">
        <v>346.76666666666659</v>
      </c>
      <c r="K287" s="277">
        <v>341.7</v>
      </c>
      <c r="L287" s="277">
        <v>335</v>
      </c>
      <c r="M287" s="277">
        <v>0.90078000000000003</v>
      </c>
    </row>
    <row r="288" spans="1:13">
      <c r="A288" s="268">
        <v>278</v>
      </c>
      <c r="B288" s="277" t="s">
        <v>440</v>
      </c>
      <c r="C288" s="278">
        <v>257.25</v>
      </c>
      <c r="D288" s="279">
        <v>255.39999999999998</v>
      </c>
      <c r="E288" s="279">
        <v>251.99999999999994</v>
      </c>
      <c r="F288" s="279">
        <v>246.74999999999997</v>
      </c>
      <c r="G288" s="279">
        <v>243.34999999999994</v>
      </c>
      <c r="H288" s="279">
        <v>260.64999999999998</v>
      </c>
      <c r="I288" s="279">
        <v>264.05000000000007</v>
      </c>
      <c r="J288" s="279">
        <v>269.29999999999995</v>
      </c>
      <c r="K288" s="277">
        <v>258.8</v>
      </c>
      <c r="L288" s="277">
        <v>250.15</v>
      </c>
      <c r="M288" s="277">
        <v>0.50734000000000001</v>
      </c>
    </row>
    <row r="289" spans="1:13">
      <c r="A289" s="268">
        <v>279</v>
      </c>
      <c r="B289" s="277" t="s">
        <v>451</v>
      </c>
      <c r="C289" s="278">
        <v>166.7</v>
      </c>
      <c r="D289" s="279">
        <v>167.51666666666665</v>
      </c>
      <c r="E289" s="279">
        <v>164.18333333333331</v>
      </c>
      <c r="F289" s="279">
        <v>161.66666666666666</v>
      </c>
      <c r="G289" s="279">
        <v>158.33333333333331</v>
      </c>
      <c r="H289" s="279">
        <v>170.0333333333333</v>
      </c>
      <c r="I289" s="279">
        <v>173.36666666666667</v>
      </c>
      <c r="J289" s="279">
        <v>175.8833333333333</v>
      </c>
      <c r="K289" s="277">
        <v>170.85</v>
      </c>
      <c r="L289" s="277">
        <v>165</v>
      </c>
      <c r="M289" s="277">
        <v>0.33110000000000001</v>
      </c>
    </row>
    <row r="290" spans="1:13">
      <c r="A290" s="268">
        <v>280</v>
      </c>
      <c r="B290" s="277" t="s">
        <v>133</v>
      </c>
      <c r="C290" s="278">
        <v>1344.95</v>
      </c>
      <c r="D290" s="279">
        <v>1333.95</v>
      </c>
      <c r="E290" s="279">
        <v>1318.2</v>
      </c>
      <c r="F290" s="279">
        <v>1291.45</v>
      </c>
      <c r="G290" s="279">
        <v>1275.7</v>
      </c>
      <c r="H290" s="279">
        <v>1360.7</v>
      </c>
      <c r="I290" s="279">
        <v>1376.45</v>
      </c>
      <c r="J290" s="279">
        <v>1403.2</v>
      </c>
      <c r="K290" s="277">
        <v>1349.7</v>
      </c>
      <c r="L290" s="277">
        <v>1307.2</v>
      </c>
      <c r="M290" s="277">
        <v>48.721539999999997</v>
      </c>
    </row>
    <row r="291" spans="1:13">
      <c r="A291" s="268">
        <v>281</v>
      </c>
      <c r="B291" s="277" t="s">
        <v>441</v>
      </c>
      <c r="C291" s="278">
        <v>119.3</v>
      </c>
      <c r="D291" s="279">
        <v>118.08333333333333</v>
      </c>
      <c r="E291" s="279">
        <v>112.76666666666665</v>
      </c>
      <c r="F291" s="279">
        <v>106.23333333333332</v>
      </c>
      <c r="G291" s="279">
        <v>100.91666666666664</v>
      </c>
      <c r="H291" s="279">
        <v>124.61666666666666</v>
      </c>
      <c r="I291" s="279">
        <v>129.93333333333334</v>
      </c>
      <c r="J291" s="279">
        <v>136.46666666666667</v>
      </c>
      <c r="K291" s="277">
        <v>123.4</v>
      </c>
      <c r="L291" s="277">
        <v>111.55</v>
      </c>
      <c r="M291" s="277">
        <v>21.956230000000001</v>
      </c>
    </row>
    <row r="292" spans="1:13">
      <c r="A292" s="268">
        <v>282</v>
      </c>
      <c r="B292" s="277" t="s">
        <v>438</v>
      </c>
      <c r="C292" s="278">
        <v>669.95</v>
      </c>
      <c r="D292" s="279">
        <v>667.81666666666672</v>
      </c>
      <c r="E292" s="279">
        <v>659.63333333333344</v>
      </c>
      <c r="F292" s="279">
        <v>649.31666666666672</v>
      </c>
      <c r="G292" s="279">
        <v>641.13333333333344</v>
      </c>
      <c r="H292" s="279">
        <v>678.13333333333344</v>
      </c>
      <c r="I292" s="279">
        <v>686.31666666666661</v>
      </c>
      <c r="J292" s="279">
        <v>696.63333333333344</v>
      </c>
      <c r="K292" s="277">
        <v>676</v>
      </c>
      <c r="L292" s="277">
        <v>657.5</v>
      </c>
      <c r="M292" s="277">
        <v>1.2849999999999999</v>
      </c>
    </row>
    <row r="293" spans="1:13">
      <c r="A293" s="268">
        <v>283</v>
      </c>
      <c r="B293" s="277" t="s">
        <v>442</v>
      </c>
      <c r="C293" s="278">
        <v>269.75</v>
      </c>
      <c r="D293" s="279">
        <v>272.06666666666666</v>
      </c>
      <c r="E293" s="279">
        <v>266.33333333333331</v>
      </c>
      <c r="F293" s="279">
        <v>262.91666666666663</v>
      </c>
      <c r="G293" s="279">
        <v>257.18333333333328</v>
      </c>
      <c r="H293" s="279">
        <v>275.48333333333335</v>
      </c>
      <c r="I293" s="279">
        <v>281.2166666666667</v>
      </c>
      <c r="J293" s="279">
        <v>284.63333333333338</v>
      </c>
      <c r="K293" s="277">
        <v>277.8</v>
      </c>
      <c r="L293" s="277">
        <v>268.64999999999998</v>
      </c>
      <c r="M293" s="277">
        <v>1.2658799999999999</v>
      </c>
    </row>
    <row r="294" spans="1:13">
      <c r="A294" s="268">
        <v>284</v>
      </c>
      <c r="B294" s="277" t="s">
        <v>1830</v>
      </c>
      <c r="C294" s="278">
        <v>464.8</v>
      </c>
      <c r="D294" s="279">
        <v>467.25</v>
      </c>
      <c r="E294" s="279">
        <v>460.65</v>
      </c>
      <c r="F294" s="279">
        <v>456.5</v>
      </c>
      <c r="G294" s="279">
        <v>449.9</v>
      </c>
      <c r="H294" s="279">
        <v>471.4</v>
      </c>
      <c r="I294" s="279">
        <v>478</v>
      </c>
      <c r="J294" s="279">
        <v>482.15</v>
      </c>
      <c r="K294" s="277">
        <v>473.85</v>
      </c>
      <c r="L294" s="277">
        <v>463.1</v>
      </c>
      <c r="M294" s="277">
        <v>0.13002</v>
      </c>
    </row>
    <row r="295" spans="1:13">
      <c r="A295" s="268">
        <v>285</v>
      </c>
      <c r="B295" s="277" t="s">
        <v>448</v>
      </c>
      <c r="C295" s="278">
        <v>519.6</v>
      </c>
      <c r="D295" s="279">
        <v>519.85</v>
      </c>
      <c r="E295" s="279">
        <v>514.70000000000005</v>
      </c>
      <c r="F295" s="279">
        <v>509.80000000000007</v>
      </c>
      <c r="G295" s="279">
        <v>504.65000000000009</v>
      </c>
      <c r="H295" s="279">
        <v>524.75</v>
      </c>
      <c r="I295" s="279">
        <v>529.89999999999986</v>
      </c>
      <c r="J295" s="279">
        <v>534.79999999999995</v>
      </c>
      <c r="K295" s="277">
        <v>525</v>
      </c>
      <c r="L295" s="277">
        <v>514.95000000000005</v>
      </c>
      <c r="M295" s="277">
        <v>0.76041999999999998</v>
      </c>
    </row>
    <row r="296" spans="1:13">
      <c r="A296" s="268">
        <v>286</v>
      </c>
      <c r="B296" s="277" t="s">
        <v>446</v>
      </c>
      <c r="C296" s="278">
        <v>42</v>
      </c>
      <c r="D296" s="279">
        <v>42.199999999999996</v>
      </c>
      <c r="E296" s="279">
        <v>41.599999999999994</v>
      </c>
      <c r="F296" s="279">
        <v>41.199999999999996</v>
      </c>
      <c r="G296" s="279">
        <v>40.599999999999994</v>
      </c>
      <c r="H296" s="279">
        <v>42.599999999999994</v>
      </c>
      <c r="I296" s="279">
        <v>43.2</v>
      </c>
      <c r="J296" s="279">
        <v>43.599999999999994</v>
      </c>
      <c r="K296" s="277">
        <v>42.8</v>
      </c>
      <c r="L296" s="277">
        <v>41.8</v>
      </c>
      <c r="M296" s="277">
        <v>11.880229999999999</v>
      </c>
    </row>
    <row r="297" spans="1:13">
      <c r="A297" s="268">
        <v>287</v>
      </c>
      <c r="B297" s="277" t="s">
        <v>134</v>
      </c>
      <c r="C297" s="278">
        <v>61</v>
      </c>
      <c r="D297" s="279">
        <v>61.383333333333333</v>
      </c>
      <c r="E297" s="279">
        <v>60.266666666666666</v>
      </c>
      <c r="F297" s="279">
        <v>59.533333333333331</v>
      </c>
      <c r="G297" s="279">
        <v>58.416666666666664</v>
      </c>
      <c r="H297" s="279">
        <v>62.116666666666667</v>
      </c>
      <c r="I297" s="279">
        <v>63.233333333333327</v>
      </c>
      <c r="J297" s="279">
        <v>63.966666666666669</v>
      </c>
      <c r="K297" s="277">
        <v>62.5</v>
      </c>
      <c r="L297" s="277">
        <v>60.65</v>
      </c>
      <c r="M297" s="277">
        <v>63.130809999999997</v>
      </c>
    </row>
    <row r="298" spans="1:13">
      <c r="A298" s="268">
        <v>288</v>
      </c>
      <c r="B298" s="277" t="s">
        <v>358</v>
      </c>
      <c r="C298" s="278">
        <v>2128.6999999999998</v>
      </c>
      <c r="D298" s="279">
        <v>2137.3166666666666</v>
      </c>
      <c r="E298" s="279">
        <v>2102.6333333333332</v>
      </c>
      <c r="F298" s="279">
        <v>2076.5666666666666</v>
      </c>
      <c r="G298" s="279">
        <v>2041.8833333333332</v>
      </c>
      <c r="H298" s="279">
        <v>2163.3833333333332</v>
      </c>
      <c r="I298" s="279">
        <v>2198.0666666666666</v>
      </c>
      <c r="J298" s="279">
        <v>2224.1333333333332</v>
      </c>
      <c r="K298" s="277">
        <v>2172</v>
      </c>
      <c r="L298" s="277">
        <v>2111.25</v>
      </c>
      <c r="M298" s="277">
        <v>1.41533</v>
      </c>
    </row>
    <row r="299" spans="1:13">
      <c r="A299" s="268">
        <v>289</v>
      </c>
      <c r="B299" s="277" t="s">
        <v>1841</v>
      </c>
      <c r="C299" s="278">
        <v>212.05</v>
      </c>
      <c r="D299" s="279">
        <v>213.38333333333333</v>
      </c>
      <c r="E299" s="279">
        <v>208.76666666666665</v>
      </c>
      <c r="F299" s="279">
        <v>205.48333333333332</v>
      </c>
      <c r="G299" s="279">
        <v>200.86666666666665</v>
      </c>
      <c r="H299" s="279">
        <v>216.66666666666666</v>
      </c>
      <c r="I299" s="279">
        <v>221.28333333333333</v>
      </c>
      <c r="J299" s="279">
        <v>224.56666666666666</v>
      </c>
      <c r="K299" s="277">
        <v>218</v>
      </c>
      <c r="L299" s="277">
        <v>210.1</v>
      </c>
      <c r="M299" s="277">
        <v>0.56723000000000001</v>
      </c>
    </row>
    <row r="300" spans="1:13">
      <c r="A300" s="268">
        <v>290</v>
      </c>
      <c r="B300" s="277" t="s">
        <v>454</v>
      </c>
      <c r="C300" s="278">
        <v>327.39999999999998</v>
      </c>
      <c r="D300" s="279">
        <v>329.48333333333335</v>
      </c>
      <c r="E300" s="279">
        <v>321.9666666666667</v>
      </c>
      <c r="F300" s="279">
        <v>316.53333333333336</v>
      </c>
      <c r="G300" s="279">
        <v>309.01666666666671</v>
      </c>
      <c r="H300" s="279">
        <v>334.91666666666669</v>
      </c>
      <c r="I300" s="279">
        <v>342.43333333333334</v>
      </c>
      <c r="J300" s="279">
        <v>347.86666666666667</v>
      </c>
      <c r="K300" s="277">
        <v>337</v>
      </c>
      <c r="L300" s="277">
        <v>324.05</v>
      </c>
      <c r="M300" s="277">
        <v>35.598869999999998</v>
      </c>
    </row>
    <row r="301" spans="1:13">
      <c r="A301" s="268">
        <v>291</v>
      </c>
      <c r="B301" s="277" t="s">
        <v>452</v>
      </c>
      <c r="C301" s="278">
        <v>3907.35</v>
      </c>
      <c r="D301" s="279">
        <v>3892.2333333333336</v>
      </c>
      <c r="E301" s="279">
        <v>3852.166666666667</v>
      </c>
      <c r="F301" s="279">
        <v>3796.9833333333336</v>
      </c>
      <c r="G301" s="279">
        <v>3756.916666666667</v>
      </c>
      <c r="H301" s="279">
        <v>3947.416666666667</v>
      </c>
      <c r="I301" s="279">
        <v>3987.4833333333336</v>
      </c>
      <c r="J301" s="279">
        <v>4042.666666666667</v>
      </c>
      <c r="K301" s="277">
        <v>3932.3</v>
      </c>
      <c r="L301" s="277">
        <v>3837.05</v>
      </c>
      <c r="M301" s="277">
        <v>0.10964</v>
      </c>
    </row>
    <row r="302" spans="1:13">
      <c r="A302" s="268">
        <v>292</v>
      </c>
      <c r="B302" s="277" t="s">
        <v>455</v>
      </c>
      <c r="C302" s="278">
        <v>26.1</v>
      </c>
      <c r="D302" s="279">
        <v>26.266666666666666</v>
      </c>
      <c r="E302" s="279">
        <v>25.783333333333331</v>
      </c>
      <c r="F302" s="279">
        <v>25.466666666666665</v>
      </c>
      <c r="G302" s="279">
        <v>24.983333333333331</v>
      </c>
      <c r="H302" s="279">
        <v>26.583333333333332</v>
      </c>
      <c r="I302" s="279">
        <v>27.066666666666666</v>
      </c>
      <c r="J302" s="279">
        <v>27.383333333333333</v>
      </c>
      <c r="K302" s="277">
        <v>26.75</v>
      </c>
      <c r="L302" s="277">
        <v>25.95</v>
      </c>
      <c r="M302" s="277">
        <v>5.9536199999999999</v>
      </c>
    </row>
    <row r="303" spans="1:13">
      <c r="A303" s="268">
        <v>293</v>
      </c>
      <c r="B303" s="277" t="s">
        <v>135</v>
      </c>
      <c r="C303" s="278">
        <v>288.25</v>
      </c>
      <c r="D303" s="279">
        <v>292.41666666666669</v>
      </c>
      <c r="E303" s="279">
        <v>282.33333333333337</v>
      </c>
      <c r="F303" s="279">
        <v>276.41666666666669</v>
      </c>
      <c r="G303" s="279">
        <v>266.33333333333337</v>
      </c>
      <c r="H303" s="279">
        <v>298.33333333333337</v>
      </c>
      <c r="I303" s="279">
        <v>308.41666666666674</v>
      </c>
      <c r="J303" s="279">
        <v>314.33333333333337</v>
      </c>
      <c r="K303" s="277">
        <v>302.5</v>
      </c>
      <c r="L303" s="277">
        <v>286.5</v>
      </c>
      <c r="M303" s="277">
        <v>52.71687</v>
      </c>
    </row>
    <row r="304" spans="1:13">
      <c r="A304" s="268">
        <v>294</v>
      </c>
      <c r="B304" s="277" t="s">
        <v>456</v>
      </c>
      <c r="C304" s="278">
        <v>780</v>
      </c>
      <c r="D304" s="279">
        <v>783.51666666666677</v>
      </c>
      <c r="E304" s="279">
        <v>767.03333333333353</v>
      </c>
      <c r="F304" s="279">
        <v>754.06666666666672</v>
      </c>
      <c r="G304" s="279">
        <v>737.58333333333348</v>
      </c>
      <c r="H304" s="279">
        <v>796.48333333333358</v>
      </c>
      <c r="I304" s="279">
        <v>812.96666666666692</v>
      </c>
      <c r="J304" s="279">
        <v>825.93333333333362</v>
      </c>
      <c r="K304" s="277">
        <v>800</v>
      </c>
      <c r="L304" s="277">
        <v>770.55</v>
      </c>
      <c r="M304" s="277">
        <v>0.52044000000000001</v>
      </c>
    </row>
    <row r="305" spans="1:13">
      <c r="A305" s="268">
        <v>295</v>
      </c>
      <c r="B305" s="277" t="s">
        <v>136</v>
      </c>
      <c r="C305" s="278">
        <v>896.45</v>
      </c>
      <c r="D305" s="279">
        <v>900.33333333333337</v>
      </c>
      <c r="E305" s="279">
        <v>884.9666666666667</v>
      </c>
      <c r="F305" s="279">
        <v>873.48333333333335</v>
      </c>
      <c r="G305" s="279">
        <v>858.11666666666667</v>
      </c>
      <c r="H305" s="279">
        <v>911.81666666666672</v>
      </c>
      <c r="I305" s="279">
        <v>927.18333333333328</v>
      </c>
      <c r="J305" s="279">
        <v>938.66666666666674</v>
      </c>
      <c r="K305" s="277">
        <v>915.7</v>
      </c>
      <c r="L305" s="277">
        <v>888.85</v>
      </c>
      <c r="M305" s="277">
        <v>45.486519999999999</v>
      </c>
    </row>
    <row r="306" spans="1:13">
      <c r="A306" s="268">
        <v>296</v>
      </c>
      <c r="B306" s="277" t="s">
        <v>266</v>
      </c>
      <c r="C306" s="278">
        <v>3249.75</v>
      </c>
      <c r="D306" s="279">
        <v>3241.75</v>
      </c>
      <c r="E306" s="279">
        <v>3163.5</v>
      </c>
      <c r="F306" s="279">
        <v>3077.25</v>
      </c>
      <c r="G306" s="279">
        <v>2999</v>
      </c>
      <c r="H306" s="279">
        <v>3328</v>
      </c>
      <c r="I306" s="279">
        <v>3406.25</v>
      </c>
      <c r="J306" s="279">
        <v>3492.5</v>
      </c>
      <c r="K306" s="277">
        <v>3320</v>
      </c>
      <c r="L306" s="277">
        <v>3155.5</v>
      </c>
      <c r="M306" s="277">
        <v>8.5947399999999998</v>
      </c>
    </row>
    <row r="307" spans="1:13">
      <c r="A307" s="268">
        <v>297</v>
      </c>
      <c r="B307" s="277" t="s">
        <v>265</v>
      </c>
      <c r="C307" s="278">
        <v>1809.95</v>
      </c>
      <c r="D307" s="279">
        <v>1778.75</v>
      </c>
      <c r="E307" s="279">
        <v>1678.1</v>
      </c>
      <c r="F307" s="279">
        <v>1546.25</v>
      </c>
      <c r="G307" s="279">
        <v>1445.6</v>
      </c>
      <c r="H307" s="279">
        <v>1910.6</v>
      </c>
      <c r="I307" s="279">
        <v>2011.25</v>
      </c>
      <c r="J307" s="279">
        <v>2143.1</v>
      </c>
      <c r="K307" s="277">
        <v>1879.4</v>
      </c>
      <c r="L307" s="277">
        <v>1646.9</v>
      </c>
      <c r="M307" s="277">
        <v>18.003240000000002</v>
      </c>
    </row>
    <row r="308" spans="1:13">
      <c r="A308" s="268">
        <v>298</v>
      </c>
      <c r="B308" s="277" t="s">
        <v>137</v>
      </c>
      <c r="C308" s="278">
        <v>1055.2</v>
      </c>
      <c r="D308" s="279">
        <v>1062.7666666666667</v>
      </c>
      <c r="E308" s="279">
        <v>1037.7333333333333</v>
      </c>
      <c r="F308" s="279">
        <v>1020.2666666666667</v>
      </c>
      <c r="G308" s="279">
        <v>995.23333333333335</v>
      </c>
      <c r="H308" s="279">
        <v>1080.2333333333333</v>
      </c>
      <c r="I308" s="279">
        <v>1105.2666666666667</v>
      </c>
      <c r="J308" s="279">
        <v>1122.7333333333333</v>
      </c>
      <c r="K308" s="277">
        <v>1087.8</v>
      </c>
      <c r="L308" s="277">
        <v>1045.3</v>
      </c>
      <c r="M308" s="277">
        <v>94.188249999999996</v>
      </c>
    </row>
    <row r="309" spans="1:13">
      <c r="A309" s="268">
        <v>299</v>
      </c>
      <c r="B309" s="277" t="s">
        <v>457</v>
      </c>
      <c r="C309" s="278">
        <v>1447.6</v>
      </c>
      <c r="D309" s="279">
        <v>1447.6166666666668</v>
      </c>
      <c r="E309" s="279">
        <v>1431.2833333333335</v>
      </c>
      <c r="F309" s="279">
        <v>1414.9666666666667</v>
      </c>
      <c r="G309" s="279">
        <v>1398.6333333333334</v>
      </c>
      <c r="H309" s="279">
        <v>1463.9333333333336</v>
      </c>
      <c r="I309" s="279">
        <v>1480.2666666666667</v>
      </c>
      <c r="J309" s="279">
        <v>1496.5833333333337</v>
      </c>
      <c r="K309" s="277">
        <v>1463.95</v>
      </c>
      <c r="L309" s="277">
        <v>1431.3</v>
      </c>
      <c r="M309" s="277">
        <v>0.97958000000000001</v>
      </c>
    </row>
    <row r="310" spans="1:13">
      <c r="A310" s="268">
        <v>300</v>
      </c>
      <c r="B310" s="277" t="s">
        <v>138</v>
      </c>
      <c r="C310" s="278">
        <v>627.9</v>
      </c>
      <c r="D310" s="279">
        <v>631.41666666666663</v>
      </c>
      <c r="E310" s="279">
        <v>620.83333333333326</v>
      </c>
      <c r="F310" s="279">
        <v>613.76666666666665</v>
      </c>
      <c r="G310" s="279">
        <v>603.18333333333328</v>
      </c>
      <c r="H310" s="279">
        <v>638.48333333333323</v>
      </c>
      <c r="I310" s="279">
        <v>649.06666666666649</v>
      </c>
      <c r="J310" s="279">
        <v>656.13333333333321</v>
      </c>
      <c r="K310" s="277">
        <v>642</v>
      </c>
      <c r="L310" s="277">
        <v>624.35</v>
      </c>
      <c r="M310" s="277">
        <v>37.69229</v>
      </c>
    </row>
    <row r="311" spans="1:13">
      <c r="A311" s="268">
        <v>301</v>
      </c>
      <c r="B311" s="277" t="s">
        <v>139</v>
      </c>
      <c r="C311" s="278">
        <v>127.05</v>
      </c>
      <c r="D311" s="279">
        <v>128.38333333333333</v>
      </c>
      <c r="E311" s="279">
        <v>125.06666666666666</v>
      </c>
      <c r="F311" s="279">
        <v>123.08333333333334</v>
      </c>
      <c r="G311" s="279">
        <v>119.76666666666668</v>
      </c>
      <c r="H311" s="279">
        <v>130.36666666666665</v>
      </c>
      <c r="I311" s="279">
        <v>133.68333333333331</v>
      </c>
      <c r="J311" s="279">
        <v>135.66666666666663</v>
      </c>
      <c r="K311" s="277">
        <v>131.69999999999999</v>
      </c>
      <c r="L311" s="277">
        <v>126.4</v>
      </c>
      <c r="M311" s="277">
        <v>44.343179999999997</v>
      </c>
    </row>
    <row r="312" spans="1:13">
      <c r="A312" s="268">
        <v>302</v>
      </c>
      <c r="B312" s="277" t="s">
        <v>319</v>
      </c>
      <c r="C312" s="278">
        <v>10.95</v>
      </c>
      <c r="D312" s="279">
        <v>11</v>
      </c>
      <c r="E312" s="279">
        <v>10.85</v>
      </c>
      <c r="F312" s="279">
        <v>10.75</v>
      </c>
      <c r="G312" s="279">
        <v>10.6</v>
      </c>
      <c r="H312" s="279">
        <v>11.1</v>
      </c>
      <c r="I312" s="279">
        <v>11.249999999999998</v>
      </c>
      <c r="J312" s="279">
        <v>11.35</v>
      </c>
      <c r="K312" s="277">
        <v>11.15</v>
      </c>
      <c r="L312" s="277">
        <v>10.9</v>
      </c>
      <c r="M312" s="277">
        <v>5.9260700000000002</v>
      </c>
    </row>
    <row r="313" spans="1:13">
      <c r="A313" s="268">
        <v>303</v>
      </c>
      <c r="B313" s="277" t="s">
        <v>464</v>
      </c>
      <c r="C313" s="278">
        <v>136.05000000000001</v>
      </c>
      <c r="D313" s="279">
        <v>135.96666666666667</v>
      </c>
      <c r="E313" s="279">
        <v>134.13333333333333</v>
      </c>
      <c r="F313" s="279">
        <v>132.21666666666667</v>
      </c>
      <c r="G313" s="279">
        <v>130.38333333333333</v>
      </c>
      <c r="H313" s="279">
        <v>137.88333333333333</v>
      </c>
      <c r="I313" s="279">
        <v>139.71666666666664</v>
      </c>
      <c r="J313" s="279">
        <v>141.63333333333333</v>
      </c>
      <c r="K313" s="277">
        <v>137.80000000000001</v>
      </c>
      <c r="L313" s="277">
        <v>134.05000000000001</v>
      </c>
      <c r="M313" s="277">
        <v>0.49991999999999998</v>
      </c>
    </row>
    <row r="314" spans="1:13">
      <c r="A314" s="268">
        <v>304</v>
      </c>
      <c r="B314" s="277" t="s">
        <v>466</v>
      </c>
      <c r="C314" s="278">
        <v>334.6</v>
      </c>
      <c r="D314" s="279">
        <v>334.40000000000003</v>
      </c>
      <c r="E314" s="279">
        <v>327.20000000000005</v>
      </c>
      <c r="F314" s="279">
        <v>319.8</v>
      </c>
      <c r="G314" s="279">
        <v>312.60000000000002</v>
      </c>
      <c r="H314" s="279">
        <v>341.80000000000007</v>
      </c>
      <c r="I314" s="279">
        <v>349</v>
      </c>
      <c r="J314" s="279">
        <v>356.40000000000009</v>
      </c>
      <c r="K314" s="277">
        <v>341.6</v>
      </c>
      <c r="L314" s="277">
        <v>327</v>
      </c>
      <c r="M314" s="277">
        <v>0.22070000000000001</v>
      </c>
    </row>
    <row r="315" spans="1:13">
      <c r="A315" s="268">
        <v>305</v>
      </c>
      <c r="B315" s="277" t="s">
        <v>462</v>
      </c>
      <c r="C315" s="278">
        <v>2873.55</v>
      </c>
      <c r="D315" s="279">
        <v>2878.5166666666664</v>
      </c>
      <c r="E315" s="279">
        <v>2852.0333333333328</v>
      </c>
      <c r="F315" s="279">
        <v>2830.5166666666664</v>
      </c>
      <c r="G315" s="279">
        <v>2804.0333333333328</v>
      </c>
      <c r="H315" s="279">
        <v>2900.0333333333328</v>
      </c>
      <c r="I315" s="279">
        <v>2926.5166666666664</v>
      </c>
      <c r="J315" s="279">
        <v>2948.0333333333328</v>
      </c>
      <c r="K315" s="277">
        <v>2905</v>
      </c>
      <c r="L315" s="277">
        <v>2857</v>
      </c>
      <c r="M315" s="277">
        <v>2.1409999999999998E-2</v>
      </c>
    </row>
    <row r="316" spans="1:13">
      <c r="A316" s="268">
        <v>306</v>
      </c>
      <c r="B316" s="277" t="s">
        <v>463</v>
      </c>
      <c r="C316" s="278">
        <v>214.7</v>
      </c>
      <c r="D316" s="279">
        <v>215.85</v>
      </c>
      <c r="E316" s="279">
        <v>213.25</v>
      </c>
      <c r="F316" s="279">
        <v>211.8</v>
      </c>
      <c r="G316" s="279">
        <v>209.20000000000002</v>
      </c>
      <c r="H316" s="279">
        <v>217.29999999999998</v>
      </c>
      <c r="I316" s="279">
        <v>219.89999999999995</v>
      </c>
      <c r="J316" s="279">
        <v>221.34999999999997</v>
      </c>
      <c r="K316" s="277">
        <v>218.45</v>
      </c>
      <c r="L316" s="277">
        <v>214.4</v>
      </c>
      <c r="M316" s="277">
        <v>0.74605999999999995</v>
      </c>
    </row>
    <row r="317" spans="1:13">
      <c r="A317" s="268">
        <v>307</v>
      </c>
      <c r="B317" s="277" t="s">
        <v>140</v>
      </c>
      <c r="C317" s="278">
        <v>163.6</v>
      </c>
      <c r="D317" s="279">
        <v>163.9</v>
      </c>
      <c r="E317" s="279">
        <v>162.05000000000001</v>
      </c>
      <c r="F317" s="279">
        <v>160.5</v>
      </c>
      <c r="G317" s="279">
        <v>158.65</v>
      </c>
      <c r="H317" s="279">
        <v>165.45000000000002</v>
      </c>
      <c r="I317" s="279">
        <v>167.29999999999998</v>
      </c>
      <c r="J317" s="279">
        <v>168.85000000000002</v>
      </c>
      <c r="K317" s="277">
        <v>165.75</v>
      </c>
      <c r="L317" s="277">
        <v>162.35</v>
      </c>
      <c r="M317" s="277">
        <v>26.82404</v>
      </c>
    </row>
    <row r="318" spans="1:13">
      <c r="A318" s="268">
        <v>308</v>
      </c>
      <c r="B318" s="277" t="s">
        <v>141</v>
      </c>
      <c r="C318" s="278">
        <v>367.35</v>
      </c>
      <c r="D318" s="279">
        <v>368.89999999999992</v>
      </c>
      <c r="E318" s="279">
        <v>364.59999999999985</v>
      </c>
      <c r="F318" s="279">
        <v>361.84999999999991</v>
      </c>
      <c r="G318" s="279">
        <v>357.54999999999984</v>
      </c>
      <c r="H318" s="279">
        <v>371.64999999999986</v>
      </c>
      <c r="I318" s="279">
        <v>375.94999999999993</v>
      </c>
      <c r="J318" s="279">
        <v>378.69999999999987</v>
      </c>
      <c r="K318" s="277">
        <v>373.2</v>
      </c>
      <c r="L318" s="277">
        <v>366.15</v>
      </c>
      <c r="M318" s="277">
        <v>32.335410000000003</v>
      </c>
    </row>
    <row r="319" spans="1:13">
      <c r="A319" s="268">
        <v>309</v>
      </c>
      <c r="B319" s="277" t="s">
        <v>142</v>
      </c>
      <c r="C319" s="278">
        <v>7032.9</v>
      </c>
      <c r="D319" s="279">
        <v>7079.9666666666672</v>
      </c>
      <c r="E319" s="279">
        <v>6974.9333333333343</v>
      </c>
      <c r="F319" s="279">
        <v>6916.9666666666672</v>
      </c>
      <c r="G319" s="279">
        <v>6811.9333333333343</v>
      </c>
      <c r="H319" s="279">
        <v>7137.9333333333343</v>
      </c>
      <c r="I319" s="279">
        <v>7242.9666666666672</v>
      </c>
      <c r="J319" s="279">
        <v>7300.9333333333343</v>
      </c>
      <c r="K319" s="277">
        <v>7185</v>
      </c>
      <c r="L319" s="277">
        <v>7022</v>
      </c>
      <c r="M319" s="277">
        <v>8.1941799999999994</v>
      </c>
    </row>
    <row r="320" spans="1:13">
      <c r="A320" s="268">
        <v>310</v>
      </c>
      <c r="B320" s="277" t="s">
        <v>458</v>
      </c>
      <c r="C320" s="278">
        <v>815.1</v>
      </c>
      <c r="D320" s="279">
        <v>819.35</v>
      </c>
      <c r="E320" s="279">
        <v>805.75</v>
      </c>
      <c r="F320" s="279">
        <v>796.4</v>
      </c>
      <c r="G320" s="279">
        <v>782.8</v>
      </c>
      <c r="H320" s="279">
        <v>828.7</v>
      </c>
      <c r="I320" s="279">
        <v>842.30000000000018</v>
      </c>
      <c r="J320" s="279">
        <v>851.65000000000009</v>
      </c>
      <c r="K320" s="277">
        <v>832.95</v>
      </c>
      <c r="L320" s="277">
        <v>810</v>
      </c>
      <c r="M320" s="277">
        <v>0.14002999999999999</v>
      </c>
    </row>
    <row r="321" spans="1:13">
      <c r="A321" s="268">
        <v>311</v>
      </c>
      <c r="B321" s="277" t="s">
        <v>143</v>
      </c>
      <c r="C321" s="278">
        <v>526.4</v>
      </c>
      <c r="D321" s="279">
        <v>528.94999999999993</v>
      </c>
      <c r="E321" s="279">
        <v>522.49999999999989</v>
      </c>
      <c r="F321" s="279">
        <v>518.59999999999991</v>
      </c>
      <c r="G321" s="279">
        <v>512.14999999999986</v>
      </c>
      <c r="H321" s="279">
        <v>532.84999999999991</v>
      </c>
      <c r="I321" s="279">
        <v>539.29999999999995</v>
      </c>
      <c r="J321" s="279">
        <v>543.19999999999993</v>
      </c>
      <c r="K321" s="277">
        <v>535.4</v>
      </c>
      <c r="L321" s="277">
        <v>525.04999999999995</v>
      </c>
      <c r="M321" s="277">
        <v>15.25944</v>
      </c>
    </row>
    <row r="322" spans="1:13">
      <c r="A322" s="268">
        <v>312</v>
      </c>
      <c r="B322" s="277" t="s">
        <v>472</v>
      </c>
      <c r="C322" s="278">
        <v>1750.6</v>
      </c>
      <c r="D322" s="279">
        <v>1749.3333333333333</v>
      </c>
      <c r="E322" s="279">
        <v>1723.8666666666666</v>
      </c>
      <c r="F322" s="279">
        <v>1697.1333333333332</v>
      </c>
      <c r="G322" s="279">
        <v>1671.6666666666665</v>
      </c>
      <c r="H322" s="279">
        <v>1776.0666666666666</v>
      </c>
      <c r="I322" s="279">
        <v>1801.5333333333333</v>
      </c>
      <c r="J322" s="279">
        <v>1828.2666666666667</v>
      </c>
      <c r="K322" s="277">
        <v>1774.8</v>
      </c>
      <c r="L322" s="277">
        <v>1722.6</v>
      </c>
      <c r="M322" s="277">
        <v>2.23441</v>
      </c>
    </row>
    <row r="323" spans="1:13">
      <c r="A323" s="268">
        <v>313</v>
      </c>
      <c r="B323" s="277" t="s">
        <v>468</v>
      </c>
      <c r="C323" s="278">
        <v>1951.95</v>
      </c>
      <c r="D323" s="279">
        <v>1968.3166666666666</v>
      </c>
      <c r="E323" s="279">
        <v>1931.6333333333332</v>
      </c>
      <c r="F323" s="279">
        <v>1911.3166666666666</v>
      </c>
      <c r="G323" s="279">
        <v>1874.6333333333332</v>
      </c>
      <c r="H323" s="279">
        <v>1988.6333333333332</v>
      </c>
      <c r="I323" s="279">
        <v>2025.3166666666666</v>
      </c>
      <c r="J323" s="279">
        <v>2045.6333333333332</v>
      </c>
      <c r="K323" s="277">
        <v>2005</v>
      </c>
      <c r="L323" s="277">
        <v>1948</v>
      </c>
      <c r="M323" s="277">
        <v>0.56215000000000004</v>
      </c>
    </row>
    <row r="324" spans="1:13">
      <c r="A324" s="268">
        <v>314</v>
      </c>
      <c r="B324" s="277" t="s">
        <v>144</v>
      </c>
      <c r="C324" s="278">
        <v>585.4</v>
      </c>
      <c r="D324" s="279">
        <v>588.5333333333333</v>
      </c>
      <c r="E324" s="279">
        <v>578.41666666666663</v>
      </c>
      <c r="F324" s="279">
        <v>571.43333333333328</v>
      </c>
      <c r="G324" s="279">
        <v>561.31666666666661</v>
      </c>
      <c r="H324" s="279">
        <v>595.51666666666665</v>
      </c>
      <c r="I324" s="279">
        <v>605.63333333333344</v>
      </c>
      <c r="J324" s="279">
        <v>612.61666666666667</v>
      </c>
      <c r="K324" s="277">
        <v>598.65</v>
      </c>
      <c r="L324" s="277">
        <v>581.54999999999995</v>
      </c>
      <c r="M324" s="277">
        <v>4.5627800000000001</v>
      </c>
    </row>
    <row r="325" spans="1:13">
      <c r="A325" s="268">
        <v>315</v>
      </c>
      <c r="B325" s="277" t="s">
        <v>145</v>
      </c>
      <c r="C325" s="278">
        <v>787.95</v>
      </c>
      <c r="D325" s="279">
        <v>794.5333333333333</v>
      </c>
      <c r="E325" s="279">
        <v>779.16666666666663</v>
      </c>
      <c r="F325" s="279">
        <v>770.38333333333333</v>
      </c>
      <c r="G325" s="279">
        <v>755.01666666666665</v>
      </c>
      <c r="H325" s="279">
        <v>803.31666666666661</v>
      </c>
      <c r="I325" s="279">
        <v>818.68333333333339</v>
      </c>
      <c r="J325" s="279">
        <v>827.46666666666658</v>
      </c>
      <c r="K325" s="277">
        <v>809.9</v>
      </c>
      <c r="L325" s="277">
        <v>785.75</v>
      </c>
      <c r="M325" s="277">
        <v>13.25891</v>
      </c>
    </row>
    <row r="326" spans="1:13">
      <c r="A326" s="268">
        <v>316</v>
      </c>
      <c r="B326" s="277" t="s">
        <v>465</v>
      </c>
      <c r="C326" s="278">
        <v>165</v>
      </c>
      <c r="D326" s="279">
        <v>165.55</v>
      </c>
      <c r="E326" s="279">
        <v>164.00000000000003</v>
      </c>
      <c r="F326" s="279">
        <v>163.00000000000003</v>
      </c>
      <c r="G326" s="279">
        <v>161.45000000000005</v>
      </c>
      <c r="H326" s="279">
        <v>166.55</v>
      </c>
      <c r="I326" s="279">
        <v>168.09999999999997</v>
      </c>
      <c r="J326" s="279">
        <v>169.1</v>
      </c>
      <c r="K326" s="277">
        <v>167.1</v>
      </c>
      <c r="L326" s="277">
        <v>164.55</v>
      </c>
      <c r="M326" s="277">
        <v>0.22563</v>
      </c>
    </row>
    <row r="327" spans="1:13">
      <c r="A327" s="268">
        <v>317</v>
      </c>
      <c r="B327" s="277" t="s">
        <v>1975</v>
      </c>
      <c r="C327" s="278">
        <v>191.55</v>
      </c>
      <c r="D327" s="279">
        <v>191.46666666666667</v>
      </c>
      <c r="E327" s="279">
        <v>189.58333333333334</v>
      </c>
      <c r="F327" s="279">
        <v>187.61666666666667</v>
      </c>
      <c r="G327" s="279">
        <v>185.73333333333335</v>
      </c>
      <c r="H327" s="279">
        <v>193.43333333333334</v>
      </c>
      <c r="I327" s="279">
        <v>195.31666666666666</v>
      </c>
      <c r="J327" s="279">
        <v>197.28333333333333</v>
      </c>
      <c r="K327" s="277">
        <v>193.35</v>
      </c>
      <c r="L327" s="277">
        <v>189.5</v>
      </c>
      <c r="M327" s="277">
        <v>1.8462700000000001</v>
      </c>
    </row>
    <row r="328" spans="1:13">
      <c r="A328" s="268">
        <v>318</v>
      </c>
      <c r="B328" s="277" t="s">
        <v>469</v>
      </c>
      <c r="C328" s="278">
        <v>68.849999999999994</v>
      </c>
      <c r="D328" s="279">
        <v>68.933333333333337</v>
      </c>
      <c r="E328" s="279">
        <v>68.166666666666671</v>
      </c>
      <c r="F328" s="279">
        <v>67.483333333333334</v>
      </c>
      <c r="G328" s="279">
        <v>66.716666666666669</v>
      </c>
      <c r="H328" s="279">
        <v>69.616666666666674</v>
      </c>
      <c r="I328" s="279">
        <v>70.383333333333326</v>
      </c>
      <c r="J328" s="279">
        <v>71.066666666666677</v>
      </c>
      <c r="K328" s="277">
        <v>69.7</v>
      </c>
      <c r="L328" s="277">
        <v>68.25</v>
      </c>
      <c r="M328" s="277">
        <v>2.16751</v>
      </c>
    </row>
    <row r="329" spans="1:13">
      <c r="A329" s="268">
        <v>319</v>
      </c>
      <c r="B329" s="277" t="s">
        <v>470</v>
      </c>
      <c r="C329" s="278">
        <v>328.6</v>
      </c>
      <c r="D329" s="279">
        <v>329.8</v>
      </c>
      <c r="E329" s="279">
        <v>324.35000000000002</v>
      </c>
      <c r="F329" s="279">
        <v>320.10000000000002</v>
      </c>
      <c r="G329" s="279">
        <v>314.65000000000003</v>
      </c>
      <c r="H329" s="279">
        <v>334.05</v>
      </c>
      <c r="I329" s="279">
        <v>339.49999999999994</v>
      </c>
      <c r="J329" s="279">
        <v>343.75</v>
      </c>
      <c r="K329" s="277">
        <v>335.25</v>
      </c>
      <c r="L329" s="277">
        <v>325.55</v>
      </c>
      <c r="M329" s="277">
        <v>0.49624000000000001</v>
      </c>
    </row>
    <row r="330" spans="1:13">
      <c r="A330" s="268">
        <v>320</v>
      </c>
      <c r="B330" s="277" t="s">
        <v>146</v>
      </c>
      <c r="C330" s="278">
        <v>1585.2</v>
      </c>
      <c r="D330" s="279">
        <v>1577.7166666666665</v>
      </c>
      <c r="E330" s="279">
        <v>1558.4833333333329</v>
      </c>
      <c r="F330" s="279">
        <v>1531.7666666666664</v>
      </c>
      <c r="G330" s="279">
        <v>1512.5333333333328</v>
      </c>
      <c r="H330" s="279">
        <v>1604.4333333333329</v>
      </c>
      <c r="I330" s="279">
        <v>1623.6666666666665</v>
      </c>
      <c r="J330" s="279">
        <v>1650.383333333333</v>
      </c>
      <c r="K330" s="277">
        <v>1596.95</v>
      </c>
      <c r="L330" s="277">
        <v>1551</v>
      </c>
      <c r="M330" s="277">
        <v>18.427600000000002</v>
      </c>
    </row>
    <row r="331" spans="1:13">
      <c r="A331" s="268">
        <v>321</v>
      </c>
      <c r="B331" s="277" t="s">
        <v>459</v>
      </c>
      <c r="C331" s="278">
        <v>16.2</v>
      </c>
      <c r="D331" s="279">
        <v>16.266666666666666</v>
      </c>
      <c r="E331" s="279">
        <v>16.083333333333332</v>
      </c>
      <c r="F331" s="279">
        <v>15.966666666666665</v>
      </c>
      <c r="G331" s="279">
        <v>15.783333333333331</v>
      </c>
      <c r="H331" s="279">
        <v>16.383333333333333</v>
      </c>
      <c r="I331" s="279">
        <v>16.56666666666667</v>
      </c>
      <c r="J331" s="279">
        <v>16.683333333333334</v>
      </c>
      <c r="K331" s="277">
        <v>16.45</v>
      </c>
      <c r="L331" s="277">
        <v>16.149999999999999</v>
      </c>
      <c r="M331" s="277">
        <v>1.7805599999999999</v>
      </c>
    </row>
    <row r="332" spans="1:13">
      <c r="A332" s="268">
        <v>322</v>
      </c>
      <c r="B332" s="277" t="s">
        <v>460</v>
      </c>
      <c r="C332" s="278">
        <v>132.44999999999999</v>
      </c>
      <c r="D332" s="279">
        <v>132.98333333333332</v>
      </c>
      <c r="E332" s="279">
        <v>131.46666666666664</v>
      </c>
      <c r="F332" s="279">
        <v>130.48333333333332</v>
      </c>
      <c r="G332" s="279">
        <v>128.96666666666664</v>
      </c>
      <c r="H332" s="279">
        <v>133.96666666666664</v>
      </c>
      <c r="I332" s="279">
        <v>135.48333333333335</v>
      </c>
      <c r="J332" s="279">
        <v>136.46666666666664</v>
      </c>
      <c r="K332" s="277">
        <v>134.5</v>
      </c>
      <c r="L332" s="277">
        <v>132</v>
      </c>
      <c r="M332" s="277">
        <v>0.60943000000000003</v>
      </c>
    </row>
    <row r="333" spans="1:13">
      <c r="A333" s="268">
        <v>323</v>
      </c>
      <c r="B333" s="277" t="s">
        <v>147</v>
      </c>
      <c r="C333" s="278">
        <v>111.9</v>
      </c>
      <c r="D333" s="279">
        <v>112.39999999999999</v>
      </c>
      <c r="E333" s="279">
        <v>110.44999999999999</v>
      </c>
      <c r="F333" s="279">
        <v>109</v>
      </c>
      <c r="G333" s="279">
        <v>107.05</v>
      </c>
      <c r="H333" s="279">
        <v>113.84999999999998</v>
      </c>
      <c r="I333" s="279">
        <v>115.8</v>
      </c>
      <c r="J333" s="279">
        <v>117.24999999999997</v>
      </c>
      <c r="K333" s="277">
        <v>114.35</v>
      </c>
      <c r="L333" s="277">
        <v>110.95</v>
      </c>
      <c r="M333" s="277">
        <v>116.10890000000001</v>
      </c>
    </row>
    <row r="334" spans="1:13">
      <c r="A334" s="268">
        <v>324</v>
      </c>
      <c r="B334" s="277" t="s">
        <v>471</v>
      </c>
      <c r="C334" s="278">
        <v>597.85</v>
      </c>
      <c r="D334" s="279">
        <v>594.63333333333333</v>
      </c>
      <c r="E334" s="279">
        <v>588.2166666666667</v>
      </c>
      <c r="F334" s="279">
        <v>578.58333333333337</v>
      </c>
      <c r="G334" s="279">
        <v>572.16666666666674</v>
      </c>
      <c r="H334" s="279">
        <v>604.26666666666665</v>
      </c>
      <c r="I334" s="279">
        <v>610.68333333333339</v>
      </c>
      <c r="J334" s="279">
        <v>620.31666666666661</v>
      </c>
      <c r="K334" s="277">
        <v>601.04999999999995</v>
      </c>
      <c r="L334" s="277">
        <v>585</v>
      </c>
      <c r="M334" s="277">
        <v>0.55991999999999997</v>
      </c>
    </row>
    <row r="335" spans="1:13">
      <c r="A335" s="268">
        <v>325</v>
      </c>
      <c r="B335" s="277" t="s">
        <v>268</v>
      </c>
      <c r="C335" s="278">
        <v>1403.9</v>
      </c>
      <c r="D335" s="279">
        <v>1405.5166666666667</v>
      </c>
      <c r="E335" s="279">
        <v>1383.0333333333333</v>
      </c>
      <c r="F335" s="279">
        <v>1362.1666666666667</v>
      </c>
      <c r="G335" s="279">
        <v>1339.6833333333334</v>
      </c>
      <c r="H335" s="279">
        <v>1426.3833333333332</v>
      </c>
      <c r="I335" s="279">
        <v>1448.8666666666663</v>
      </c>
      <c r="J335" s="279">
        <v>1469.7333333333331</v>
      </c>
      <c r="K335" s="277">
        <v>1428</v>
      </c>
      <c r="L335" s="277">
        <v>1384.65</v>
      </c>
      <c r="M335" s="277">
        <v>10.02575</v>
      </c>
    </row>
    <row r="336" spans="1:13">
      <c r="A336" s="268">
        <v>326</v>
      </c>
      <c r="B336" s="277" t="s">
        <v>148</v>
      </c>
      <c r="C336" s="278">
        <v>58589.95</v>
      </c>
      <c r="D336" s="279">
        <v>58743.083333333336</v>
      </c>
      <c r="E336" s="279">
        <v>58046.966666666674</v>
      </c>
      <c r="F336" s="279">
        <v>57503.983333333337</v>
      </c>
      <c r="G336" s="279">
        <v>56807.866666666676</v>
      </c>
      <c r="H336" s="279">
        <v>59286.066666666673</v>
      </c>
      <c r="I336" s="279">
        <v>59982.183333333327</v>
      </c>
      <c r="J336" s="279">
        <v>60525.166666666672</v>
      </c>
      <c r="K336" s="277">
        <v>59439.199999999997</v>
      </c>
      <c r="L336" s="277">
        <v>58200.1</v>
      </c>
      <c r="M336" s="277">
        <v>0.15742</v>
      </c>
    </row>
    <row r="337" spans="1:13">
      <c r="A337" s="268">
        <v>327</v>
      </c>
      <c r="B337" s="277" t="s">
        <v>267</v>
      </c>
      <c r="C337" s="278">
        <v>25.9</v>
      </c>
      <c r="D337" s="279">
        <v>25.966666666666665</v>
      </c>
      <c r="E337" s="279">
        <v>25.733333333333331</v>
      </c>
      <c r="F337" s="279">
        <v>25.566666666666666</v>
      </c>
      <c r="G337" s="279">
        <v>25.333333333333332</v>
      </c>
      <c r="H337" s="279">
        <v>26.133333333333329</v>
      </c>
      <c r="I337" s="279">
        <v>26.366666666666664</v>
      </c>
      <c r="J337" s="279">
        <v>26.533333333333328</v>
      </c>
      <c r="K337" s="277">
        <v>26.2</v>
      </c>
      <c r="L337" s="277">
        <v>25.8</v>
      </c>
      <c r="M337" s="277">
        <v>2.6922700000000002</v>
      </c>
    </row>
    <row r="338" spans="1:13">
      <c r="A338" s="268">
        <v>328</v>
      </c>
      <c r="B338" s="277" t="s">
        <v>149</v>
      </c>
      <c r="C338" s="278">
        <v>1138.3</v>
      </c>
      <c r="D338" s="279">
        <v>1135.6500000000001</v>
      </c>
      <c r="E338" s="279">
        <v>1123.3000000000002</v>
      </c>
      <c r="F338" s="279">
        <v>1108.3000000000002</v>
      </c>
      <c r="G338" s="279">
        <v>1095.9500000000003</v>
      </c>
      <c r="H338" s="279">
        <v>1150.6500000000001</v>
      </c>
      <c r="I338" s="279">
        <v>1163</v>
      </c>
      <c r="J338" s="279">
        <v>1178</v>
      </c>
      <c r="K338" s="277">
        <v>1148</v>
      </c>
      <c r="L338" s="277">
        <v>1120.6500000000001</v>
      </c>
      <c r="M338" s="277">
        <v>9.2473100000000006</v>
      </c>
    </row>
    <row r="339" spans="1:13">
      <c r="A339" s="268">
        <v>329</v>
      </c>
      <c r="B339" s="277" t="s">
        <v>3161</v>
      </c>
      <c r="C339" s="278">
        <v>266.95</v>
      </c>
      <c r="D339" s="279">
        <v>266.81666666666666</v>
      </c>
      <c r="E339" s="279">
        <v>265.13333333333333</v>
      </c>
      <c r="F339" s="279">
        <v>263.31666666666666</v>
      </c>
      <c r="G339" s="279">
        <v>261.63333333333333</v>
      </c>
      <c r="H339" s="279">
        <v>268.63333333333333</v>
      </c>
      <c r="I339" s="279">
        <v>270.31666666666661</v>
      </c>
      <c r="J339" s="279">
        <v>272.13333333333333</v>
      </c>
      <c r="K339" s="277">
        <v>268.5</v>
      </c>
      <c r="L339" s="277">
        <v>265</v>
      </c>
      <c r="M339" s="277">
        <v>3.3740600000000001</v>
      </c>
    </row>
    <row r="340" spans="1:13">
      <c r="A340" s="268">
        <v>330</v>
      </c>
      <c r="B340" s="277" t="s">
        <v>269</v>
      </c>
      <c r="C340" s="278">
        <v>941.7</v>
      </c>
      <c r="D340" s="279">
        <v>936.93333333333339</v>
      </c>
      <c r="E340" s="279">
        <v>925.86666666666679</v>
      </c>
      <c r="F340" s="279">
        <v>910.03333333333342</v>
      </c>
      <c r="G340" s="279">
        <v>898.96666666666681</v>
      </c>
      <c r="H340" s="279">
        <v>952.76666666666677</v>
      </c>
      <c r="I340" s="279">
        <v>963.83333333333337</v>
      </c>
      <c r="J340" s="279">
        <v>979.66666666666674</v>
      </c>
      <c r="K340" s="277">
        <v>948</v>
      </c>
      <c r="L340" s="277">
        <v>921.1</v>
      </c>
      <c r="M340" s="277">
        <v>4.0518000000000001</v>
      </c>
    </row>
    <row r="341" spans="1:13">
      <c r="A341" s="268">
        <v>331</v>
      </c>
      <c r="B341" s="277" t="s">
        <v>150</v>
      </c>
      <c r="C341" s="278">
        <v>30.3</v>
      </c>
      <c r="D341" s="279">
        <v>30.399999999999995</v>
      </c>
      <c r="E341" s="279">
        <v>30.04999999999999</v>
      </c>
      <c r="F341" s="279">
        <v>29.799999999999994</v>
      </c>
      <c r="G341" s="279">
        <v>29.449999999999989</v>
      </c>
      <c r="H341" s="279">
        <v>30.649999999999991</v>
      </c>
      <c r="I341" s="279">
        <v>30.999999999999993</v>
      </c>
      <c r="J341" s="279">
        <v>31.249999999999993</v>
      </c>
      <c r="K341" s="277">
        <v>30.75</v>
      </c>
      <c r="L341" s="277">
        <v>30.15</v>
      </c>
      <c r="M341" s="277">
        <v>68.869309999999999</v>
      </c>
    </row>
    <row r="342" spans="1:13">
      <c r="A342" s="268">
        <v>332</v>
      </c>
      <c r="B342" s="277" t="s">
        <v>261</v>
      </c>
      <c r="C342" s="278">
        <v>3579.4</v>
      </c>
      <c r="D342" s="279">
        <v>3574.7999999999997</v>
      </c>
      <c r="E342" s="279">
        <v>3494.5999999999995</v>
      </c>
      <c r="F342" s="279">
        <v>3409.7999999999997</v>
      </c>
      <c r="G342" s="279">
        <v>3329.5999999999995</v>
      </c>
      <c r="H342" s="279">
        <v>3659.5999999999995</v>
      </c>
      <c r="I342" s="279">
        <v>3739.7999999999993</v>
      </c>
      <c r="J342" s="279">
        <v>3824.5999999999995</v>
      </c>
      <c r="K342" s="277">
        <v>3655</v>
      </c>
      <c r="L342" s="277">
        <v>3490</v>
      </c>
      <c r="M342" s="277">
        <v>11.07621</v>
      </c>
    </row>
    <row r="343" spans="1:13">
      <c r="A343" s="268">
        <v>333</v>
      </c>
      <c r="B343" s="277" t="s">
        <v>478</v>
      </c>
      <c r="C343" s="278">
        <v>2013.9</v>
      </c>
      <c r="D343" s="279">
        <v>2026.55</v>
      </c>
      <c r="E343" s="279">
        <v>1979.35</v>
      </c>
      <c r="F343" s="279">
        <v>1944.8</v>
      </c>
      <c r="G343" s="279">
        <v>1897.6</v>
      </c>
      <c r="H343" s="279">
        <v>2061.1</v>
      </c>
      <c r="I343" s="279">
        <v>2108.3000000000002</v>
      </c>
      <c r="J343" s="279">
        <v>2142.85</v>
      </c>
      <c r="K343" s="277">
        <v>2073.75</v>
      </c>
      <c r="L343" s="277">
        <v>1992</v>
      </c>
      <c r="M343" s="277">
        <v>0.89102999999999999</v>
      </c>
    </row>
    <row r="344" spans="1:13">
      <c r="A344" s="268">
        <v>334</v>
      </c>
      <c r="B344" s="277" t="s">
        <v>151</v>
      </c>
      <c r="C344" s="278">
        <v>22.85</v>
      </c>
      <c r="D344" s="279">
        <v>22.933333333333337</v>
      </c>
      <c r="E344" s="279">
        <v>22.516666666666673</v>
      </c>
      <c r="F344" s="279">
        <v>22.183333333333337</v>
      </c>
      <c r="G344" s="279">
        <v>21.766666666666673</v>
      </c>
      <c r="H344" s="279">
        <v>23.266666666666673</v>
      </c>
      <c r="I344" s="279">
        <v>23.683333333333337</v>
      </c>
      <c r="J344" s="279">
        <v>24.016666666666673</v>
      </c>
      <c r="K344" s="277">
        <v>23.35</v>
      </c>
      <c r="L344" s="277">
        <v>22.6</v>
      </c>
      <c r="M344" s="277">
        <v>25.842220000000001</v>
      </c>
    </row>
    <row r="345" spans="1:13">
      <c r="A345" s="268">
        <v>335</v>
      </c>
      <c r="B345" s="277" t="s">
        <v>477</v>
      </c>
      <c r="C345" s="278">
        <v>53.6</v>
      </c>
      <c r="D345" s="279">
        <v>53.85</v>
      </c>
      <c r="E345" s="279">
        <v>53.2</v>
      </c>
      <c r="F345" s="279">
        <v>52.800000000000004</v>
      </c>
      <c r="G345" s="279">
        <v>52.150000000000006</v>
      </c>
      <c r="H345" s="279">
        <v>54.25</v>
      </c>
      <c r="I345" s="279">
        <v>54.899999999999991</v>
      </c>
      <c r="J345" s="279">
        <v>55.3</v>
      </c>
      <c r="K345" s="277">
        <v>54.5</v>
      </c>
      <c r="L345" s="277">
        <v>53.45</v>
      </c>
      <c r="M345" s="277">
        <v>0.71748000000000001</v>
      </c>
    </row>
    <row r="346" spans="1:13">
      <c r="A346" s="268">
        <v>336</v>
      </c>
      <c r="B346" s="277" t="s">
        <v>152</v>
      </c>
      <c r="C346" s="278">
        <v>32.5</v>
      </c>
      <c r="D346" s="279">
        <v>32.6</v>
      </c>
      <c r="E346" s="279">
        <v>32.25</v>
      </c>
      <c r="F346" s="279">
        <v>32</v>
      </c>
      <c r="G346" s="279">
        <v>31.65</v>
      </c>
      <c r="H346" s="279">
        <v>32.85</v>
      </c>
      <c r="I346" s="279">
        <v>33.20000000000001</v>
      </c>
      <c r="J346" s="279">
        <v>33.450000000000003</v>
      </c>
      <c r="K346" s="277">
        <v>32.950000000000003</v>
      </c>
      <c r="L346" s="277">
        <v>32.35</v>
      </c>
      <c r="M346" s="277">
        <v>26.540649999999999</v>
      </c>
    </row>
    <row r="347" spans="1:13">
      <c r="A347" s="268">
        <v>337</v>
      </c>
      <c r="B347" s="277" t="s">
        <v>473</v>
      </c>
      <c r="C347" s="278">
        <v>531.79999999999995</v>
      </c>
      <c r="D347" s="279">
        <v>530.7833333333333</v>
      </c>
      <c r="E347" s="279">
        <v>512.56666666666661</v>
      </c>
      <c r="F347" s="279">
        <v>493.33333333333331</v>
      </c>
      <c r="G347" s="279">
        <v>475.11666666666662</v>
      </c>
      <c r="H347" s="279">
        <v>550.01666666666665</v>
      </c>
      <c r="I347" s="279">
        <v>568.23333333333335</v>
      </c>
      <c r="J347" s="279">
        <v>587.46666666666658</v>
      </c>
      <c r="K347" s="277">
        <v>549</v>
      </c>
      <c r="L347" s="277">
        <v>511.55</v>
      </c>
      <c r="M347" s="277">
        <v>1.9155800000000001</v>
      </c>
    </row>
    <row r="348" spans="1:13">
      <c r="A348" s="268">
        <v>338</v>
      </c>
      <c r="B348" s="277" t="s">
        <v>153</v>
      </c>
      <c r="C348" s="278">
        <v>15673</v>
      </c>
      <c r="D348" s="279">
        <v>15768.083333333334</v>
      </c>
      <c r="E348" s="279">
        <v>15556.916666666668</v>
      </c>
      <c r="F348" s="279">
        <v>15440.833333333334</v>
      </c>
      <c r="G348" s="279">
        <v>15229.666666666668</v>
      </c>
      <c r="H348" s="279">
        <v>15884.166666666668</v>
      </c>
      <c r="I348" s="279">
        <v>16095.333333333336</v>
      </c>
      <c r="J348" s="279">
        <v>16211.416666666668</v>
      </c>
      <c r="K348" s="277">
        <v>15979.25</v>
      </c>
      <c r="L348" s="277">
        <v>15652</v>
      </c>
      <c r="M348" s="277">
        <v>0.76234999999999997</v>
      </c>
    </row>
    <row r="349" spans="1:13">
      <c r="A349" s="268">
        <v>339</v>
      </c>
      <c r="B349" s="277" t="s">
        <v>476</v>
      </c>
      <c r="C349" s="278">
        <v>31.65</v>
      </c>
      <c r="D349" s="279">
        <v>31.8</v>
      </c>
      <c r="E349" s="279">
        <v>31.4</v>
      </c>
      <c r="F349" s="279">
        <v>31.15</v>
      </c>
      <c r="G349" s="279">
        <v>30.749999999999996</v>
      </c>
      <c r="H349" s="279">
        <v>32.049999999999997</v>
      </c>
      <c r="I349" s="279">
        <v>32.450000000000003</v>
      </c>
      <c r="J349" s="279">
        <v>32.700000000000003</v>
      </c>
      <c r="K349" s="277">
        <v>32.200000000000003</v>
      </c>
      <c r="L349" s="277">
        <v>31.55</v>
      </c>
      <c r="M349" s="277">
        <v>1.9085000000000001</v>
      </c>
    </row>
    <row r="350" spans="1:13">
      <c r="A350" s="268">
        <v>340</v>
      </c>
      <c r="B350" s="277" t="s">
        <v>475</v>
      </c>
      <c r="C350" s="278">
        <v>364</v>
      </c>
      <c r="D350" s="279">
        <v>363.08333333333331</v>
      </c>
      <c r="E350" s="279">
        <v>358.16666666666663</v>
      </c>
      <c r="F350" s="279">
        <v>352.33333333333331</v>
      </c>
      <c r="G350" s="279">
        <v>347.41666666666663</v>
      </c>
      <c r="H350" s="279">
        <v>368.91666666666663</v>
      </c>
      <c r="I350" s="279">
        <v>373.83333333333326</v>
      </c>
      <c r="J350" s="279">
        <v>379.66666666666663</v>
      </c>
      <c r="K350" s="277">
        <v>368</v>
      </c>
      <c r="L350" s="277">
        <v>357.25</v>
      </c>
      <c r="M350" s="277">
        <v>2.6029200000000001</v>
      </c>
    </row>
    <row r="351" spans="1:13">
      <c r="A351" s="268">
        <v>341</v>
      </c>
      <c r="B351" s="277" t="s">
        <v>270</v>
      </c>
      <c r="C351" s="278">
        <v>20.100000000000001</v>
      </c>
      <c r="D351" s="279">
        <v>20.116666666666664</v>
      </c>
      <c r="E351" s="279">
        <v>20.033333333333328</v>
      </c>
      <c r="F351" s="279">
        <v>19.966666666666665</v>
      </c>
      <c r="G351" s="279">
        <v>19.883333333333329</v>
      </c>
      <c r="H351" s="279">
        <v>20.183333333333326</v>
      </c>
      <c r="I351" s="279">
        <v>20.266666666666662</v>
      </c>
      <c r="J351" s="279">
        <v>20.333333333333325</v>
      </c>
      <c r="K351" s="277">
        <v>20.2</v>
      </c>
      <c r="L351" s="277">
        <v>20.05</v>
      </c>
      <c r="M351" s="277">
        <v>41.420909999999999</v>
      </c>
    </row>
    <row r="352" spans="1:13">
      <c r="A352" s="268">
        <v>342</v>
      </c>
      <c r="B352" s="277" t="s">
        <v>283</v>
      </c>
      <c r="C352" s="278">
        <v>102.15</v>
      </c>
      <c r="D352" s="279">
        <v>102.7</v>
      </c>
      <c r="E352" s="279">
        <v>100.95</v>
      </c>
      <c r="F352" s="279">
        <v>99.75</v>
      </c>
      <c r="G352" s="279">
        <v>98</v>
      </c>
      <c r="H352" s="279">
        <v>103.9</v>
      </c>
      <c r="I352" s="279">
        <v>105.65</v>
      </c>
      <c r="J352" s="279">
        <v>106.85000000000001</v>
      </c>
      <c r="K352" s="277">
        <v>104.45</v>
      </c>
      <c r="L352" s="277">
        <v>101.5</v>
      </c>
      <c r="M352" s="277">
        <v>0.77817000000000003</v>
      </c>
    </row>
    <row r="353" spans="1:13">
      <c r="A353" s="268">
        <v>343</v>
      </c>
      <c r="B353" s="277" t="s">
        <v>479</v>
      </c>
      <c r="C353" s="278">
        <v>1310.05</v>
      </c>
      <c r="D353" s="279">
        <v>1312.1000000000001</v>
      </c>
      <c r="E353" s="279">
        <v>1303.0000000000002</v>
      </c>
      <c r="F353" s="279">
        <v>1295.95</v>
      </c>
      <c r="G353" s="279">
        <v>1286.8500000000001</v>
      </c>
      <c r="H353" s="279">
        <v>1319.1500000000003</v>
      </c>
      <c r="I353" s="279">
        <v>1328.2500000000002</v>
      </c>
      <c r="J353" s="279">
        <v>1335.3000000000004</v>
      </c>
      <c r="K353" s="277">
        <v>1321.2</v>
      </c>
      <c r="L353" s="277">
        <v>1305.05</v>
      </c>
      <c r="M353" s="277">
        <v>4.9009999999999998E-2</v>
      </c>
    </row>
    <row r="354" spans="1:13">
      <c r="A354" s="268">
        <v>344</v>
      </c>
      <c r="B354" s="277" t="s">
        <v>474</v>
      </c>
      <c r="C354" s="278">
        <v>50.4</v>
      </c>
      <c r="D354" s="279">
        <v>50.466666666666669</v>
      </c>
      <c r="E354" s="279">
        <v>50.183333333333337</v>
      </c>
      <c r="F354" s="279">
        <v>49.966666666666669</v>
      </c>
      <c r="G354" s="279">
        <v>49.683333333333337</v>
      </c>
      <c r="H354" s="279">
        <v>50.683333333333337</v>
      </c>
      <c r="I354" s="279">
        <v>50.966666666666669</v>
      </c>
      <c r="J354" s="279">
        <v>51.183333333333337</v>
      </c>
      <c r="K354" s="277">
        <v>50.75</v>
      </c>
      <c r="L354" s="277">
        <v>50.25</v>
      </c>
      <c r="M354" s="277">
        <v>1.0602</v>
      </c>
    </row>
    <row r="355" spans="1:13">
      <c r="A355" s="268">
        <v>345</v>
      </c>
      <c r="B355" s="277" t="s">
        <v>155</v>
      </c>
      <c r="C355" s="278">
        <v>79.25</v>
      </c>
      <c r="D355" s="279">
        <v>79.61666666666666</v>
      </c>
      <c r="E355" s="279">
        <v>78.533333333333317</v>
      </c>
      <c r="F355" s="279">
        <v>77.816666666666663</v>
      </c>
      <c r="G355" s="279">
        <v>76.73333333333332</v>
      </c>
      <c r="H355" s="279">
        <v>80.333333333333314</v>
      </c>
      <c r="I355" s="279">
        <v>81.416666666666657</v>
      </c>
      <c r="J355" s="279">
        <v>82.133333333333312</v>
      </c>
      <c r="K355" s="277">
        <v>80.7</v>
      </c>
      <c r="L355" s="277">
        <v>78.900000000000006</v>
      </c>
      <c r="M355" s="277">
        <v>49.419789999999999</v>
      </c>
    </row>
    <row r="356" spans="1:13">
      <c r="A356" s="268">
        <v>346</v>
      </c>
      <c r="B356" s="277" t="s">
        <v>156</v>
      </c>
      <c r="C356" s="278">
        <v>82.65</v>
      </c>
      <c r="D356" s="279">
        <v>82.816666666666677</v>
      </c>
      <c r="E356" s="279">
        <v>82.233333333333348</v>
      </c>
      <c r="F356" s="279">
        <v>81.816666666666677</v>
      </c>
      <c r="G356" s="279">
        <v>81.233333333333348</v>
      </c>
      <c r="H356" s="279">
        <v>83.233333333333348</v>
      </c>
      <c r="I356" s="279">
        <v>83.816666666666691</v>
      </c>
      <c r="J356" s="279">
        <v>84.233333333333348</v>
      </c>
      <c r="K356" s="277">
        <v>83.4</v>
      </c>
      <c r="L356" s="277">
        <v>82.4</v>
      </c>
      <c r="M356" s="277">
        <v>115.09196</v>
      </c>
    </row>
    <row r="357" spans="1:13">
      <c r="A357" s="268">
        <v>347</v>
      </c>
      <c r="B357" s="277" t="s">
        <v>271</v>
      </c>
      <c r="C357" s="278">
        <v>383.15</v>
      </c>
      <c r="D357" s="279">
        <v>381.21666666666664</v>
      </c>
      <c r="E357" s="279">
        <v>371.98333333333329</v>
      </c>
      <c r="F357" s="279">
        <v>360.81666666666666</v>
      </c>
      <c r="G357" s="279">
        <v>351.58333333333331</v>
      </c>
      <c r="H357" s="279">
        <v>392.38333333333327</v>
      </c>
      <c r="I357" s="279">
        <v>401.61666666666662</v>
      </c>
      <c r="J357" s="279">
        <v>412.78333333333325</v>
      </c>
      <c r="K357" s="277">
        <v>390.45</v>
      </c>
      <c r="L357" s="277">
        <v>370.05</v>
      </c>
      <c r="M357" s="277">
        <v>3.6236299999999999</v>
      </c>
    </row>
    <row r="358" spans="1:13">
      <c r="A358" s="268">
        <v>348</v>
      </c>
      <c r="B358" s="277" t="s">
        <v>272</v>
      </c>
      <c r="C358" s="278">
        <v>3058.3</v>
      </c>
      <c r="D358" s="279">
        <v>3077.4333333333329</v>
      </c>
      <c r="E358" s="279">
        <v>3010.8666666666659</v>
      </c>
      <c r="F358" s="279">
        <v>2963.4333333333329</v>
      </c>
      <c r="G358" s="279">
        <v>2896.8666666666659</v>
      </c>
      <c r="H358" s="279">
        <v>3124.8666666666659</v>
      </c>
      <c r="I358" s="279">
        <v>3191.4333333333325</v>
      </c>
      <c r="J358" s="279">
        <v>3238.8666666666659</v>
      </c>
      <c r="K358" s="277">
        <v>3144</v>
      </c>
      <c r="L358" s="277">
        <v>3030</v>
      </c>
      <c r="M358" s="277">
        <v>1.55491</v>
      </c>
    </row>
    <row r="359" spans="1:13">
      <c r="A359" s="268">
        <v>349</v>
      </c>
      <c r="B359" s="277" t="s">
        <v>157</v>
      </c>
      <c r="C359" s="278">
        <v>86.9</v>
      </c>
      <c r="D359" s="279">
        <v>87.3</v>
      </c>
      <c r="E359" s="279">
        <v>86.199999999999989</v>
      </c>
      <c r="F359" s="279">
        <v>85.499999999999986</v>
      </c>
      <c r="G359" s="279">
        <v>84.399999999999977</v>
      </c>
      <c r="H359" s="279">
        <v>88</v>
      </c>
      <c r="I359" s="279">
        <v>89.1</v>
      </c>
      <c r="J359" s="279">
        <v>89.800000000000011</v>
      </c>
      <c r="K359" s="277">
        <v>88.4</v>
      </c>
      <c r="L359" s="277">
        <v>86.6</v>
      </c>
      <c r="M359" s="277">
        <v>2.60968</v>
      </c>
    </row>
    <row r="360" spans="1:13">
      <c r="A360" s="268">
        <v>350</v>
      </c>
      <c r="B360" s="277" t="s">
        <v>480</v>
      </c>
      <c r="C360" s="278">
        <v>65.25</v>
      </c>
      <c r="D360" s="279">
        <v>65.666666666666671</v>
      </c>
      <c r="E360" s="279">
        <v>64.783333333333346</v>
      </c>
      <c r="F360" s="279">
        <v>64.316666666666677</v>
      </c>
      <c r="G360" s="279">
        <v>63.433333333333351</v>
      </c>
      <c r="H360" s="279">
        <v>66.13333333333334</v>
      </c>
      <c r="I360" s="279">
        <v>67.016666666666666</v>
      </c>
      <c r="J360" s="279">
        <v>67.483333333333334</v>
      </c>
      <c r="K360" s="277">
        <v>66.55</v>
      </c>
      <c r="L360" s="277">
        <v>65.2</v>
      </c>
      <c r="M360" s="277">
        <v>0.56154999999999999</v>
      </c>
    </row>
    <row r="361" spans="1:13">
      <c r="A361" s="268">
        <v>351</v>
      </c>
      <c r="B361" s="277" t="s">
        <v>158</v>
      </c>
      <c r="C361" s="278">
        <v>69.099999999999994</v>
      </c>
      <c r="D361" s="279">
        <v>69.216666666666654</v>
      </c>
      <c r="E361" s="279">
        <v>68.683333333333309</v>
      </c>
      <c r="F361" s="279">
        <v>68.266666666666652</v>
      </c>
      <c r="G361" s="279">
        <v>67.733333333333306</v>
      </c>
      <c r="H361" s="279">
        <v>69.633333333333312</v>
      </c>
      <c r="I361" s="279">
        <v>70.166666666666643</v>
      </c>
      <c r="J361" s="279">
        <v>70.583333333333314</v>
      </c>
      <c r="K361" s="277">
        <v>69.75</v>
      </c>
      <c r="L361" s="277">
        <v>68.8</v>
      </c>
      <c r="M361" s="277">
        <v>90.708690000000004</v>
      </c>
    </row>
    <row r="362" spans="1:13">
      <c r="A362" s="268">
        <v>352</v>
      </c>
      <c r="B362" s="277" t="s">
        <v>481</v>
      </c>
      <c r="C362" s="278">
        <v>59.1</v>
      </c>
      <c r="D362" s="279">
        <v>59.04999999999999</v>
      </c>
      <c r="E362" s="279">
        <v>57.59999999999998</v>
      </c>
      <c r="F362" s="279">
        <v>56.099999999999987</v>
      </c>
      <c r="G362" s="279">
        <v>54.649999999999977</v>
      </c>
      <c r="H362" s="279">
        <v>60.549999999999983</v>
      </c>
      <c r="I362" s="279">
        <v>61.999999999999986</v>
      </c>
      <c r="J362" s="279">
        <v>63.499999999999986</v>
      </c>
      <c r="K362" s="277">
        <v>60.5</v>
      </c>
      <c r="L362" s="277">
        <v>57.55</v>
      </c>
      <c r="M362" s="277">
        <v>6.9191200000000004</v>
      </c>
    </row>
    <row r="363" spans="1:13">
      <c r="A363" s="268">
        <v>353</v>
      </c>
      <c r="B363" s="277" t="s">
        <v>482</v>
      </c>
      <c r="C363" s="278">
        <v>188.15</v>
      </c>
      <c r="D363" s="279">
        <v>187.33333333333334</v>
      </c>
      <c r="E363" s="279">
        <v>185.86666666666667</v>
      </c>
      <c r="F363" s="279">
        <v>183.58333333333334</v>
      </c>
      <c r="G363" s="279">
        <v>182.11666666666667</v>
      </c>
      <c r="H363" s="279">
        <v>189.61666666666667</v>
      </c>
      <c r="I363" s="279">
        <v>191.08333333333331</v>
      </c>
      <c r="J363" s="279">
        <v>193.36666666666667</v>
      </c>
      <c r="K363" s="277">
        <v>188.8</v>
      </c>
      <c r="L363" s="277">
        <v>185.05</v>
      </c>
      <c r="M363" s="277">
        <v>1.30013</v>
      </c>
    </row>
    <row r="364" spans="1:13">
      <c r="A364" s="268">
        <v>354</v>
      </c>
      <c r="B364" s="277" t="s">
        <v>483</v>
      </c>
      <c r="C364" s="278">
        <v>188.55</v>
      </c>
      <c r="D364" s="279">
        <v>189.58333333333334</v>
      </c>
      <c r="E364" s="279">
        <v>184.16666666666669</v>
      </c>
      <c r="F364" s="279">
        <v>179.78333333333333</v>
      </c>
      <c r="G364" s="279">
        <v>174.36666666666667</v>
      </c>
      <c r="H364" s="279">
        <v>193.9666666666667</v>
      </c>
      <c r="I364" s="279">
        <v>199.38333333333338</v>
      </c>
      <c r="J364" s="279">
        <v>203.76666666666671</v>
      </c>
      <c r="K364" s="277">
        <v>195</v>
      </c>
      <c r="L364" s="277">
        <v>185.2</v>
      </c>
      <c r="M364" s="277">
        <v>0.70347000000000004</v>
      </c>
    </row>
    <row r="365" spans="1:13">
      <c r="A365" s="268">
        <v>355</v>
      </c>
      <c r="B365" s="277" t="s">
        <v>159</v>
      </c>
      <c r="C365" s="278">
        <v>20702.7</v>
      </c>
      <c r="D365" s="279">
        <v>20850.933333333331</v>
      </c>
      <c r="E365" s="279">
        <v>20371.866666666661</v>
      </c>
      <c r="F365" s="279">
        <v>20041.033333333329</v>
      </c>
      <c r="G365" s="279">
        <v>19561.96666666666</v>
      </c>
      <c r="H365" s="279">
        <v>21181.766666666663</v>
      </c>
      <c r="I365" s="279">
        <v>21660.833333333336</v>
      </c>
      <c r="J365" s="279">
        <v>21991.666666666664</v>
      </c>
      <c r="K365" s="277">
        <v>21330</v>
      </c>
      <c r="L365" s="277">
        <v>20520.099999999999</v>
      </c>
      <c r="M365" s="277">
        <v>0.34514</v>
      </c>
    </row>
    <row r="366" spans="1:13">
      <c r="A366" s="268">
        <v>356</v>
      </c>
      <c r="B366" s="277" t="s">
        <v>160</v>
      </c>
      <c r="C366" s="278">
        <v>1277.9000000000001</v>
      </c>
      <c r="D366" s="279">
        <v>1287.0833333333333</v>
      </c>
      <c r="E366" s="279">
        <v>1259.1666666666665</v>
      </c>
      <c r="F366" s="279">
        <v>1240.4333333333332</v>
      </c>
      <c r="G366" s="279">
        <v>1212.5166666666664</v>
      </c>
      <c r="H366" s="279">
        <v>1305.8166666666666</v>
      </c>
      <c r="I366" s="279">
        <v>1333.7333333333331</v>
      </c>
      <c r="J366" s="279">
        <v>1352.4666666666667</v>
      </c>
      <c r="K366" s="277">
        <v>1315</v>
      </c>
      <c r="L366" s="277">
        <v>1268.3499999999999</v>
      </c>
      <c r="M366" s="277">
        <v>13.05705</v>
      </c>
    </row>
    <row r="367" spans="1:13">
      <c r="A367" s="268">
        <v>357</v>
      </c>
      <c r="B367" s="277" t="s">
        <v>488</v>
      </c>
      <c r="C367" s="278">
        <v>1344.3</v>
      </c>
      <c r="D367" s="279">
        <v>1335.4166666666667</v>
      </c>
      <c r="E367" s="279">
        <v>1306.8333333333335</v>
      </c>
      <c r="F367" s="279">
        <v>1269.3666666666668</v>
      </c>
      <c r="G367" s="279">
        <v>1240.7833333333335</v>
      </c>
      <c r="H367" s="279">
        <v>1372.8833333333334</v>
      </c>
      <c r="I367" s="279">
        <v>1401.4666666666669</v>
      </c>
      <c r="J367" s="279">
        <v>1438.9333333333334</v>
      </c>
      <c r="K367" s="277">
        <v>1364</v>
      </c>
      <c r="L367" s="277">
        <v>1297.95</v>
      </c>
      <c r="M367" s="277">
        <v>4.1658799999999996</v>
      </c>
    </row>
    <row r="368" spans="1:13">
      <c r="A368" s="268">
        <v>358</v>
      </c>
      <c r="B368" s="277" t="s">
        <v>161</v>
      </c>
      <c r="C368" s="278">
        <v>215.6</v>
      </c>
      <c r="D368" s="279">
        <v>216.51666666666665</v>
      </c>
      <c r="E368" s="279">
        <v>214.08333333333331</v>
      </c>
      <c r="F368" s="279">
        <v>212.56666666666666</v>
      </c>
      <c r="G368" s="279">
        <v>210.13333333333333</v>
      </c>
      <c r="H368" s="279">
        <v>218.0333333333333</v>
      </c>
      <c r="I368" s="279">
        <v>220.46666666666664</v>
      </c>
      <c r="J368" s="279">
        <v>221.98333333333329</v>
      </c>
      <c r="K368" s="277">
        <v>218.95</v>
      </c>
      <c r="L368" s="277">
        <v>215</v>
      </c>
      <c r="M368" s="277">
        <v>30.47776</v>
      </c>
    </row>
    <row r="369" spans="1:13">
      <c r="A369" s="268">
        <v>359</v>
      </c>
      <c r="B369" s="277" t="s">
        <v>162</v>
      </c>
      <c r="C369" s="278">
        <v>84.5</v>
      </c>
      <c r="D369" s="279">
        <v>84.783333333333331</v>
      </c>
      <c r="E369" s="279">
        <v>83.566666666666663</v>
      </c>
      <c r="F369" s="279">
        <v>82.633333333333326</v>
      </c>
      <c r="G369" s="279">
        <v>81.416666666666657</v>
      </c>
      <c r="H369" s="279">
        <v>85.716666666666669</v>
      </c>
      <c r="I369" s="279">
        <v>86.933333333333337</v>
      </c>
      <c r="J369" s="279">
        <v>87.866666666666674</v>
      </c>
      <c r="K369" s="277">
        <v>86</v>
      </c>
      <c r="L369" s="277">
        <v>83.85</v>
      </c>
      <c r="M369" s="277">
        <v>47.24241</v>
      </c>
    </row>
    <row r="370" spans="1:13">
      <c r="A370" s="268">
        <v>360</v>
      </c>
      <c r="B370" s="277" t="s">
        <v>275</v>
      </c>
      <c r="C370" s="278">
        <v>4997.05</v>
      </c>
      <c r="D370" s="279">
        <v>4991.6499999999996</v>
      </c>
      <c r="E370" s="279">
        <v>4963.2999999999993</v>
      </c>
      <c r="F370" s="279">
        <v>4929.5499999999993</v>
      </c>
      <c r="G370" s="279">
        <v>4901.1999999999989</v>
      </c>
      <c r="H370" s="279">
        <v>5025.3999999999996</v>
      </c>
      <c r="I370" s="279">
        <v>5053.75</v>
      </c>
      <c r="J370" s="279">
        <v>5087.5</v>
      </c>
      <c r="K370" s="277">
        <v>5020</v>
      </c>
      <c r="L370" s="277">
        <v>4957.8999999999996</v>
      </c>
      <c r="M370" s="277">
        <v>0.21043999999999999</v>
      </c>
    </row>
    <row r="371" spans="1:13">
      <c r="A371" s="268">
        <v>361</v>
      </c>
      <c r="B371" s="277" t="s">
        <v>277</v>
      </c>
      <c r="C371" s="278">
        <v>10127.549999999999</v>
      </c>
      <c r="D371" s="279">
        <v>10085.566666666666</v>
      </c>
      <c r="E371" s="279">
        <v>10003.133333333331</v>
      </c>
      <c r="F371" s="279">
        <v>9878.7166666666653</v>
      </c>
      <c r="G371" s="279">
        <v>9796.283333333331</v>
      </c>
      <c r="H371" s="279">
        <v>10209.983333333332</v>
      </c>
      <c r="I371" s="279">
        <v>10292.416666666666</v>
      </c>
      <c r="J371" s="279">
        <v>10416.833333333332</v>
      </c>
      <c r="K371" s="277">
        <v>10168</v>
      </c>
      <c r="L371" s="277">
        <v>9961.15</v>
      </c>
      <c r="M371" s="277">
        <v>4.4740000000000002E-2</v>
      </c>
    </row>
    <row r="372" spans="1:13">
      <c r="A372" s="268">
        <v>362</v>
      </c>
      <c r="B372" s="277" t="s">
        <v>494</v>
      </c>
      <c r="C372" s="278">
        <v>5146.1499999999996</v>
      </c>
      <c r="D372" s="279">
        <v>5196.6666666666661</v>
      </c>
      <c r="E372" s="279">
        <v>5079.3833333333323</v>
      </c>
      <c r="F372" s="279">
        <v>5012.6166666666659</v>
      </c>
      <c r="G372" s="279">
        <v>4895.3333333333321</v>
      </c>
      <c r="H372" s="279">
        <v>5263.4333333333325</v>
      </c>
      <c r="I372" s="279">
        <v>5380.7166666666653</v>
      </c>
      <c r="J372" s="279">
        <v>5447.4833333333327</v>
      </c>
      <c r="K372" s="277">
        <v>5313.95</v>
      </c>
      <c r="L372" s="277">
        <v>5129.8999999999996</v>
      </c>
      <c r="M372" s="277">
        <v>0.15959000000000001</v>
      </c>
    </row>
    <row r="373" spans="1:13">
      <c r="A373" s="268">
        <v>363</v>
      </c>
      <c r="B373" s="277" t="s">
        <v>489</v>
      </c>
      <c r="C373" s="278">
        <v>135.15</v>
      </c>
      <c r="D373" s="279">
        <v>132.18333333333334</v>
      </c>
      <c r="E373" s="279">
        <v>127.96666666666667</v>
      </c>
      <c r="F373" s="279">
        <v>120.78333333333333</v>
      </c>
      <c r="G373" s="279">
        <v>116.56666666666666</v>
      </c>
      <c r="H373" s="279">
        <v>139.36666666666667</v>
      </c>
      <c r="I373" s="279">
        <v>143.58333333333337</v>
      </c>
      <c r="J373" s="279">
        <v>150.76666666666668</v>
      </c>
      <c r="K373" s="277">
        <v>136.4</v>
      </c>
      <c r="L373" s="277">
        <v>125</v>
      </c>
      <c r="M373" s="277">
        <v>32.991819999999997</v>
      </c>
    </row>
    <row r="374" spans="1:13">
      <c r="A374" s="268">
        <v>364</v>
      </c>
      <c r="B374" s="277" t="s">
        <v>490</v>
      </c>
      <c r="C374" s="278">
        <v>564.45000000000005</v>
      </c>
      <c r="D374" s="279">
        <v>562.93333333333339</v>
      </c>
      <c r="E374" s="279">
        <v>558.26666666666677</v>
      </c>
      <c r="F374" s="279">
        <v>552.08333333333337</v>
      </c>
      <c r="G374" s="279">
        <v>547.41666666666674</v>
      </c>
      <c r="H374" s="279">
        <v>569.11666666666679</v>
      </c>
      <c r="I374" s="279">
        <v>573.7833333333333</v>
      </c>
      <c r="J374" s="279">
        <v>579.96666666666681</v>
      </c>
      <c r="K374" s="277">
        <v>567.6</v>
      </c>
      <c r="L374" s="277">
        <v>556.75</v>
      </c>
      <c r="M374" s="277">
        <v>0.88061999999999996</v>
      </c>
    </row>
    <row r="375" spans="1:13">
      <c r="A375" s="268">
        <v>365</v>
      </c>
      <c r="B375" s="277" t="s">
        <v>163</v>
      </c>
      <c r="C375" s="278">
        <v>1483</v>
      </c>
      <c r="D375" s="279">
        <v>1484.95</v>
      </c>
      <c r="E375" s="279">
        <v>1471.1000000000001</v>
      </c>
      <c r="F375" s="279">
        <v>1459.2</v>
      </c>
      <c r="G375" s="279">
        <v>1445.3500000000001</v>
      </c>
      <c r="H375" s="279">
        <v>1496.8500000000001</v>
      </c>
      <c r="I375" s="279">
        <v>1510.7</v>
      </c>
      <c r="J375" s="279">
        <v>1522.6000000000001</v>
      </c>
      <c r="K375" s="277">
        <v>1498.8</v>
      </c>
      <c r="L375" s="277">
        <v>1473.05</v>
      </c>
      <c r="M375" s="277">
        <v>6.8994</v>
      </c>
    </row>
    <row r="376" spans="1:13">
      <c r="A376" s="268">
        <v>366</v>
      </c>
      <c r="B376" s="277" t="s">
        <v>273</v>
      </c>
      <c r="C376" s="278">
        <v>2022.7</v>
      </c>
      <c r="D376" s="279">
        <v>2027.8000000000002</v>
      </c>
      <c r="E376" s="279">
        <v>2003.4500000000003</v>
      </c>
      <c r="F376" s="279">
        <v>1984.2</v>
      </c>
      <c r="G376" s="279">
        <v>1959.8500000000001</v>
      </c>
      <c r="H376" s="279">
        <v>2047.0500000000004</v>
      </c>
      <c r="I376" s="279">
        <v>2071.4000000000005</v>
      </c>
      <c r="J376" s="279">
        <v>2090.6500000000005</v>
      </c>
      <c r="K376" s="277">
        <v>2052.15</v>
      </c>
      <c r="L376" s="277">
        <v>2008.55</v>
      </c>
      <c r="M376" s="277">
        <v>1.46004</v>
      </c>
    </row>
    <row r="377" spans="1:13">
      <c r="A377" s="268">
        <v>367</v>
      </c>
      <c r="B377" s="277" t="s">
        <v>164</v>
      </c>
      <c r="C377" s="278">
        <v>27.85</v>
      </c>
      <c r="D377" s="279">
        <v>28.033333333333331</v>
      </c>
      <c r="E377" s="279">
        <v>27.566666666666663</v>
      </c>
      <c r="F377" s="279">
        <v>27.283333333333331</v>
      </c>
      <c r="G377" s="279">
        <v>26.816666666666663</v>
      </c>
      <c r="H377" s="279">
        <v>28.316666666666663</v>
      </c>
      <c r="I377" s="279">
        <v>28.783333333333331</v>
      </c>
      <c r="J377" s="279">
        <v>29.066666666666663</v>
      </c>
      <c r="K377" s="277">
        <v>28.5</v>
      </c>
      <c r="L377" s="277">
        <v>27.75</v>
      </c>
      <c r="M377" s="277">
        <v>250.16059999999999</v>
      </c>
    </row>
    <row r="378" spans="1:13">
      <c r="A378" s="268">
        <v>368</v>
      </c>
      <c r="B378" s="277" t="s">
        <v>274</v>
      </c>
      <c r="C378" s="278">
        <v>364.2</v>
      </c>
      <c r="D378" s="279">
        <v>364.48333333333329</v>
      </c>
      <c r="E378" s="279">
        <v>361.11666666666656</v>
      </c>
      <c r="F378" s="279">
        <v>358.03333333333325</v>
      </c>
      <c r="G378" s="279">
        <v>354.66666666666652</v>
      </c>
      <c r="H378" s="279">
        <v>367.56666666666661</v>
      </c>
      <c r="I378" s="279">
        <v>370.93333333333328</v>
      </c>
      <c r="J378" s="279">
        <v>374.01666666666665</v>
      </c>
      <c r="K378" s="277">
        <v>367.85</v>
      </c>
      <c r="L378" s="277">
        <v>361.4</v>
      </c>
      <c r="M378" s="277">
        <v>2.6713399999999998</v>
      </c>
    </row>
    <row r="379" spans="1:13">
      <c r="A379" s="268">
        <v>369</v>
      </c>
      <c r="B379" s="277" t="s">
        <v>485</v>
      </c>
      <c r="C379" s="278">
        <v>165.95</v>
      </c>
      <c r="D379" s="279">
        <v>166.15</v>
      </c>
      <c r="E379" s="279">
        <v>162.80000000000001</v>
      </c>
      <c r="F379" s="279">
        <v>159.65</v>
      </c>
      <c r="G379" s="279">
        <v>156.30000000000001</v>
      </c>
      <c r="H379" s="279">
        <v>169.3</v>
      </c>
      <c r="I379" s="279">
        <v>172.64999999999998</v>
      </c>
      <c r="J379" s="279">
        <v>175.8</v>
      </c>
      <c r="K379" s="277">
        <v>169.5</v>
      </c>
      <c r="L379" s="277">
        <v>163</v>
      </c>
      <c r="M379" s="277">
        <v>2.8196599999999998</v>
      </c>
    </row>
    <row r="380" spans="1:13">
      <c r="A380" s="268">
        <v>370</v>
      </c>
      <c r="B380" s="277" t="s">
        <v>491</v>
      </c>
      <c r="C380" s="278">
        <v>805.35</v>
      </c>
      <c r="D380" s="279">
        <v>808.43333333333339</v>
      </c>
      <c r="E380" s="279">
        <v>798.26666666666677</v>
      </c>
      <c r="F380" s="279">
        <v>791.18333333333339</v>
      </c>
      <c r="G380" s="279">
        <v>781.01666666666677</v>
      </c>
      <c r="H380" s="279">
        <v>815.51666666666677</v>
      </c>
      <c r="I380" s="279">
        <v>825.68333333333328</v>
      </c>
      <c r="J380" s="279">
        <v>832.76666666666677</v>
      </c>
      <c r="K380" s="277">
        <v>818.6</v>
      </c>
      <c r="L380" s="277">
        <v>801.35</v>
      </c>
      <c r="M380" s="277">
        <v>0.94340000000000002</v>
      </c>
    </row>
    <row r="381" spans="1:13">
      <c r="A381" s="268">
        <v>371</v>
      </c>
      <c r="B381" s="277" t="s">
        <v>2223</v>
      </c>
      <c r="C381" s="278">
        <v>480.65</v>
      </c>
      <c r="D381" s="279">
        <v>480.81666666666666</v>
      </c>
      <c r="E381" s="279">
        <v>476.83333333333331</v>
      </c>
      <c r="F381" s="279">
        <v>473.01666666666665</v>
      </c>
      <c r="G381" s="279">
        <v>469.0333333333333</v>
      </c>
      <c r="H381" s="279">
        <v>484.63333333333333</v>
      </c>
      <c r="I381" s="279">
        <v>488.61666666666667</v>
      </c>
      <c r="J381" s="279">
        <v>492.43333333333334</v>
      </c>
      <c r="K381" s="277">
        <v>484.8</v>
      </c>
      <c r="L381" s="277">
        <v>477</v>
      </c>
      <c r="M381" s="277">
        <v>0.47438000000000002</v>
      </c>
    </row>
    <row r="382" spans="1:13">
      <c r="A382" s="268">
        <v>372</v>
      </c>
      <c r="B382" s="277" t="s">
        <v>165</v>
      </c>
      <c r="C382" s="278">
        <v>160.44999999999999</v>
      </c>
      <c r="D382" s="279">
        <v>160.54999999999998</v>
      </c>
      <c r="E382" s="279">
        <v>159.09999999999997</v>
      </c>
      <c r="F382" s="279">
        <v>157.74999999999997</v>
      </c>
      <c r="G382" s="279">
        <v>156.29999999999995</v>
      </c>
      <c r="H382" s="279">
        <v>161.89999999999998</v>
      </c>
      <c r="I382" s="279">
        <v>163.34999999999997</v>
      </c>
      <c r="J382" s="279">
        <v>164.7</v>
      </c>
      <c r="K382" s="277">
        <v>162</v>
      </c>
      <c r="L382" s="277">
        <v>159.19999999999999</v>
      </c>
      <c r="M382" s="277">
        <v>62.887390000000003</v>
      </c>
    </row>
    <row r="383" spans="1:13">
      <c r="A383" s="268">
        <v>373</v>
      </c>
      <c r="B383" s="277" t="s">
        <v>492</v>
      </c>
      <c r="C383" s="278">
        <v>72.25</v>
      </c>
      <c r="D383" s="279">
        <v>72.516666666666666</v>
      </c>
      <c r="E383" s="279">
        <v>71.733333333333334</v>
      </c>
      <c r="F383" s="279">
        <v>71.216666666666669</v>
      </c>
      <c r="G383" s="279">
        <v>70.433333333333337</v>
      </c>
      <c r="H383" s="279">
        <v>73.033333333333331</v>
      </c>
      <c r="I383" s="279">
        <v>73.816666666666663</v>
      </c>
      <c r="J383" s="279">
        <v>74.333333333333329</v>
      </c>
      <c r="K383" s="277">
        <v>73.3</v>
      </c>
      <c r="L383" s="277">
        <v>72</v>
      </c>
      <c r="M383" s="277">
        <v>3.1932900000000002</v>
      </c>
    </row>
    <row r="384" spans="1:13">
      <c r="A384" s="268">
        <v>374</v>
      </c>
      <c r="B384" s="277" t="s">
        <v>276</v>
      </c>
      <c r="C384" s="278">
        <v>253.95</v>
      </c>
      <c r="D384" s="279">
        <v>253.14999999999998</v>
      </c>
      <c r="E384" s="279">
        <v>249.64999999999998</v>
      </c>
      <c r="F384" s="279">
        <v>245.35</v>
      </c>
      <c r="G384" s="279">
        <v>241.85</v>
      </c>
      <c r="H384" s="279">
        <v>257.44999999999993</v>
      </c>
      <c r="I384" s="279">
        <v>260.94999999999993</v>
      </c>
      <c r="J384" s="279">
        <v>265.24999999999994</v>
      </c>
      <c r="K384" s="277">
        <v>256.64999999999998</v>
      </c>
      <c r="L384" s="277">
        <v>248.85</v>
      </c>
      <c r="M384" s="277">
        <v>1.81311</v>
      </c>
    </row>
    <row r="385" spans="1:13">
      <c r="A385" s="268">
        <v>375</v>
      </c>
      <c r="B385" s="277" t="s">
        <v>493</v>
      </c>
      <c r="C385" s="278">
        <v>67.55</v>
      </c>
      <c r="D385" s="279">
        <v>67.583333333333329</v>
      </c>
      <c r="E385" s="279">
        <v>64.466666666666654</v>
      </c>
      <c r="F385" s="279">
        <v>61.383333333333326</v>
      </c>
      <c r="G385" s="279">
        <v>58.266666666666652</v>
      </c>
      <c r="H385" s="279">
        <v>70.666666666666657</v>
      </c>
      <c r="I385" s="279">
        <v>73.783333333333331</v>
      </c>
      <c r="J385" s="279">
        <v>76.86666666666666</v>
      </c>
      <c r="K385" s="277">
        <v>70.7</v>
      </c>
      <c r="L385" s="277">
        <v>64.5</v>
      </c>
      <c r="M385" s="277">
        <v>9.9018800000000002</v>
      </c>
    </row>
    <row r="386" spans="1:13">
      <c r="A386" s="268">
        <v>376</v>
      </c>
      <c r="B386" s="277" t="s">
        <v>486</v>
      </c>
      <c r="C386" s="278">
        <v>49.2</v>
      </c>
      <c r="D386" s="279">
        <v>49.333333333333336</v>
      </c>
      <c r="E386" s="279">
        <v>48.866666666666674</v>
      </c>
      <c r="F386" s="279">
        <v>48.533333333333339</v>
      </c>
      <c r="G386" s="279">
        <v>48.066666666666677</v>
      </c>
      <c r="H386" s="279">
        <v>49.666666666666671</v>
      </c>
      <c r="I386" s="279">
        <v>50.133333333333326</v>
      </c>
      <c r="J386" s="279">
        <v>50.466666666666669</v>
      </c>
      <c r="K386" s="277">
        <v>49.8</v>
      </c>
      <c r="L386" s="277">
        <v>49</v>
      </c>
      <c r="M386" s="277">
        <v>8.5035100000000003</v>
      </c>
    </row>
    <row r="387" spans="1:13">
      <c r="A387" s="268">
        <v>377</v>
      </c>
      <c r="B387" s="277" t="s">
        <v>166</v>
      </c>
      <c r="C387" s="278">
        <v>1242.55</v>
      </c>
      <c r="D387" s="279">
        <v>1241.4166666666667</v>
      </c>
      <c r="E387" s="279">
        <v>1226.8833333333334</v>
      </c>
      <c r="F387" s="279">
        <v>1211.2166666666667</v>
      </c>
      <c r="G387" s="279">
        <v>1196.6833333333334</v>
      </c>
      <c r="H387" s="279">
        <v>1257.0833333333335</v>
      </c>
      <c r="I387" s="279">
        <v>1271.6166666666668</v>
      </c>
      <c r="J387" s="279">
        <v>1287.2833333333335</v>
      </c>
      <c r="K387" s="277">
        <v>1255.95</v>
      </c>
      <c r="L387" s="277">
        <v>1225.75</v>
      </c>
      <c r="M387" s="277">
        <v>13.22912</v>
      </c>
    </row>
    <row r="388" spans="1:13">
      <c r="A388" s="268">
        <v>378</v>
      </c>
      <c r="B388" s="277" t="s">
        <v>278</v>
      </c>
      <c r="C388" s="278">
        <v>408.85</v>
      </c>
      <c r="D388" s="279">
        <v>408.93333333333334</v>
      </c>
      <c r="E388" s="279">
        <v>403.86666666666667</v>
      </c>
      <c r="F388" s="279">
        <v>398.88333333333333</v>
      </c>
      <c r="G388" s="279">
        <v>393.81666666666666</v>
      </c>
      <c r="H388" s="279">
        <v>413.91666666666669</v>
      </c>
      <c r="I388" s="279">
        <v>418.98333333333341</v>
      </c>
      <c r="J388" s="279">
        <v>423.9666666666667</v>
      </c>
      <c r="K388" s="277">
        <v>414</v>
      </c>
      <c r="L388" s="277">
        <v>403.95</v>
      </c>
      <c r="M388" s="277">
        <v>3.5188000000000001</v>
      </c>
    </row>
    <row r="389" spans="1:13">
      <c r="A389" s="268">
        <v>379</v>
      </c>
      <c r="B389" s="277" t="s">
        <v>496</v>
      </c>
      <c r="C389" s="278">
        <v>415.95</v>
      </c>
      <c r="D389" s="279">
        <v>414.04999999999995</v>
      </c>
      <c r="E389" s="279">
        <v>408.69999999999993</v>
      </c>
      <c r="F389" s="279">
        <v>401.45</v>
      </c>
      <c r="G389" s="279">
        <v>396.09999999999997</v>
      </c>
      <c r="H389" s="279">
        <v>421.2999999999999</v>
      </c>
      <c r="I389" s="279">
        <v>426.64999999999992</v>
      </c>
      <c r="J389" s="279">
        <v>433.89999999999986</v>
      </c>
      <c r="K389" s="277">
        <v>419.4</v>
      </c>
      <c r="L389" s="277">
        <v>406.8</v>
      </c>
      <c r="M389" s="277">
        <v>4.5521500000000001</v>
      </c>
    </row>
    <row r="390" spans="1:13">
      <c r="A390" s="268">
        <v>380</v>
      </c>
      <c r="B390" s="277" t="s">
        <v>498</v>
      </c>
      <c r="C390" s="278">
        <v>99.2</v>
      </c>
      <c r="D390" s="279">
        <v>97.90000000000002</v>
      </c>
      <c r="E390" s="279">
        <v>95.900000000000034</v>
      </c>
      <c r="F390" s="279">
        <v>92.600000000000009</v>
      </c>
      <c r="G390" s="279">
        <v>90.600000000000023</v>
      </c>
      <c r="H390" s="279">
        <v>101.20000000000005</v>
      </c>
      <c r="I390" s="279">
        <v>103.20000000000002</v>
      </c>
      <c r="J390" s="279">
        <v>106.50000000000006</v>
      </c>
      <c r="K390" s="277">
        <v>99.9</v>
      </c>
      <c r="L390" s="277">
        <v>94.6</v>
      </c>
      <c r="M390" s="277">
        <v>12.93914</v>
      </c>
    </row>
    <row r="391" spans="1:13">
      <c r="A391" s="268">
        <v>381</v>
      </c>
      <c r="B391" s="277" t="s">
        <v>279</v>
      </c>
      <c r="C391" s="278">
        <v>447.8</v>
      </c>
      <c r="D391" s="279">
        <v>448.86666666666662</v>
      </c>
      <c r="E391" s="279">
        <v>442.93333333333322</v>
      </c>
      <c r="F391" s="279">
        <v>438.06666666666661</v>
      </c>
      <c r="G391" s="279">
        <v>432.13333333333321</v>
      </c>
      <c r="H391" s="279">
        <v>453.73333333333323</v>
      </c>
      <c r="I391" s="279">
        <v>459.66666666666663</v>
      </c>
      <c r="J391" s="279">
        <v>464.53333333333325</v>
      </c>
      <c r="K391" s="277">
        <v>454.8</v>
      </c>
      <c r="L391" s="277">
        <v>444</v>
      </c>
      <c r="M391" s="277">
        <v>0.52671999999999997</v>
      </c>
    </row>
    <row r="392" spans="1:13">
      <c r="A392" s="268">
        <v>382</v>
      </c>
      <c r="B392" s="277" t="s">
        <v>499</v>
      </c>
      <c r="C392" s="278">
        <v>280.35000000000002</v>
      </c>
      <c r="D392" s="279">
        <v>279.65000000000003</v>
      </c>
      <c r="E392" s="279">
        <v>277.30000000000007</v>
      </c>
      <c r="F392" s="279">
        <v>274.25000000000006</v>
      </c>
      <c r="G392" s="279">
        <v>271.90000000000009</v>
      </c>
      <c r="H392" s="279">
        <v>282.70000000000005</v>
      </c>
      <c r="I392" s="279">
        <v>285.05000000000007</v>
      </c>
      <c r="J392" s="279">
        <v>288.10000000000002</v>
      </c>
      <c r="K392" s="277">
        <v>282</v>
      </c>
      <c r="L392" s="277">
        <v>276.60000000000002</v>
      </c>
      <c r="M392" s="277">
        <v>12.06779</v>
      </c>
    </row>
    <row r="393" spans="1:13">
      <c r="A393" s="268">
        <v>383</v>
      </c>
      <c r="B393" s="277" t="s">
        <v>167</v>
      </c>
      <c r="C393" s="278">
        <v>768.15</v>
      </c>
      <c r="D393" s="279">
        <v>775.58333333333337</v>
      </c>
      <c r="E393" s="279">
        <v>752.56666666666672</v>
      </c>
      <c r="F393" s="279">
        <v>736.98333333333335</v>
      </c>
      <c r="G393" s="279">
        <v>713.9666666666667</v>
      </c>
      <c r="H393" s="279">
        <v>791.16666666666674</v>
      </c>
      <c r="I393" s="279">
        <v>814.18333333333339</v>
      </c>
      <c r="J393" s="279">
        <v>829.76666666666677</v>
      </c>
      <c r="K393" s="277">
        <v>798.6</v>
      </c>
      <c r="L393" s="277">
        <v>760</v>
      </c>
      <c r="M393" s="277">
        <v>33.348520000000001</v>
      </c>
    </row>
    <row r="394" spans="1:13">
      <c r="A394" s="268">
        <v>384</v>
      </c>
      <c r="B394" s="277" t="s">
        <v>501</v>
      </c>
      <c r="C394" s="278">
        <v>1281.0999999999999</v>
      </c>
      <c r="D394" s="279">
        <v>1280.6833333333334</v>
      </c>
      <c r="E394" s="279">
        <v>1271.4166666666667</v>
      </c>
      <c r="F394" s="279">
        <v>1261.7333333333333</v>
      </c>
      <c r="G394" s="279">
        <v>1252.4666666666667</v>
      </c>
      <c r="H394" s="279">
        <v>1290.3666666666668</v>
      </c>
      <c r="I394" s="279">
        <v>1299.6333333333332</v>
      </c>
      <c r="J394" s="279">
        <v>1309.3166666666668</v>
      </c>
      <c r="K394" s="277">
        <v>1289.95</v>
      </c>
      <c r="L394" s="277">
        <v>1271</v>
      </c>
      <c r="M394" s="277">
        <v>1.0610200000000001</v>
      </c>
    </row>
    <row r="395" spans="1:13">
      <c r="A395" s="268">
        <v>385</v>
      </c>
      <c r="B395" s="277" t="s">
        <v>502</v>
      </c>
      <c r="C395" s="278">
        <v>277.64999999999998</v>
      </c>
      <c r="D395" s="279">
        <v>277.96666666666664</v>
      </c>
      <c r="E395" s="279">
        <v>273.93333333333328</v>
      </c>
      <c r="F395" s="279">
        <v>270.21666666666664</v>
      </c>
      <c r="G395" s="279">
        <v>266.18333333333328</v>
      </c>
      <c r="H395" s="279">
        <v>281.68333333333328</v>
      </c>
      <c r="I395" s="279">
        <v>285.7166666666667</v>
      </c>
      <c r="J395" s="279">
        <v>289.43333333333328</v>
      </c>
      <c r="K395" s="277">
        <v>282</v>
      </c>
      <c r="L395" s="277">
        <v>274.25</v>
      </c>
      <c r="M395" s="277">
        <v>3.4489399999999999</v>
      </c>
    </row>
    <row r="396" spans="1:13">
      <c r="A396" s="268">
        <v>386</v>
      </c>
      <c r="B396" s="277" t="s">
        <v>168</v>
      </c>
      <c r="C396" s="278">
        <v>169.75</v>
      </c>
      <c r="D396" s="279">
        <v>171.1</v>
      </c>
      <c r="E396" s="279">
        <v>167.5</v>
      </c>
      <c r="F396" s="279">
        <v>165.25</v>
      </c>
      <c r="G396" s="279">
        <v>161.65</v>
      </c>
      <c r="H396" s="279">
        <v>173.35</v>
      </c>
      <c r="I396" s="279">
        <v>176.94999999999996</v>
      </c>
      <c r="J396" s="279">
        <v>179.2</v>
      </c>
      <c r="K396" s="277">
        <v>174.7</v>
      </c>
      <c r="L396" s="277">
        <v>168.85</v>
      </c>
      <c r="M396" s="277">
        <v>126.65582999999999</v>
      </c>
    </row>
    <row r="397" spans="1:13">
      <c r="A397" s="268">
        <v>387</v>
      </c>
      <c r="B397" s="277" t="s">
        <v>500</v>
      </c>
      <c r="C397" s="278">
        <v>44.3</v>
      </c>
      <c r="D397" s="279">
        <v>44.383333333333326</v>
      </c>
      <c r="E397" s="279">
        <v>43.966666666666654</v>
      </c>
      <c r="F397" s="279">
        <v>43.633333333333326</v>
      </c>
      <c r="G397" s="279">
        <v>43.216666666666654</v>
      </c>
      <c r="H397" s="279">
        <v>44.716666666666654</v>
      </c>
      <c r="I397" s="279">
        <v>45.133333333333326</v>
      </c>
      <c r="J397" s="279">
        <v>45.466666666666654</v>
      </c>
      <c r="K397" s="277">
        <v>44.8</v>
      </c>
      <c r="L397" s="277">
        <v>44.05</v>
      </c>
      <c r="M397" s="277">
        <v>3.86863</v>
      </c>
    </row>
    <row r="398" spans="1:13">
      <c r="A398" s="268">
        <v>388</v>
      </c>
      <c r="B398" s="277" t="s">
        <v>169</v>
      </c>
      <c r="C398" s="278">
        <v>92.6</v>
      </c>
      <c r="D398" s="279">
        <v>93.566666666666663</v>
      </c>
      <c r="E398" s="279">
        <v>90.833333333333329</v>
      </c>
      <c r="F398" s="279">
        <v>89.066666666666663</v>
      </c>
      <c r="G398" s="279">
        <v>86.333333333333329</v>
      </c>
      <c r="H398" s="279">
        <v>95.333333333333329</v>
      </c>
      <c r="I398" s="279">
        <v>98.066666666666677</v>
      </c>
      <c r="J398" s="279">
        <v>99.833333333333329</v>
      </c>
      <c r="K398" s="277">
        <v>96.3</v>
      </c>
      <c r="L398" s="277">
        <v>91.8</v>
      </c>
      <c r="M398" s="277">
        <v>101.34327</v>
      </c>
    </row>
    <row r="399" spans="1:13">
      <c r="A399" s="268">
        <v>389</v>
      </c>
      <c r="B399" s="277" t="s">
        <v>503</v>
      </c>
      <c r="C399" s="278">
        <v>122.9</v>
      </c>
      <c r="D399" s="279">
        <v>121.41666666666667</v>
      </c>
      <c r="E399" s="279">
        <v>117.88333333333334</v>
      </c>
      <c r="F399" s="279">
        <v>112.86666666666667</v>
      </c>
      <c r="G399" s="279">
        <v>109.33333333333334</v>
      </c>
      <c r="H399" s="279">
        <v>126.43333333333334</v>
      </c>
      <c r="I399" s="279">
        <v>129.96666666666667</v>
      </c>
      <c r="J399" s="279">
        <v>134.98333333333335</v>
      </c>
      <c r="K399" s="277">
        <v>124.95</v>
      </c>
      <c r="L399" s="277">
        <v>116.4</v>
      </c>
      <c r="M399" s="277">
        <v>5.8560100000000004</v>
      </c>
    </row>
    <row r="400" spans="1:13">
      <c r="A400" s="268">
        <v>390</v>
      </c>
      <c r="B400" s="277" t="s">
        <v>504</v>
      </c>
      <c r="C400" s="278">
        <v>664.6</v>
      </c>
      <c r="D400" s="279">
        <v>663.16666666666663</v>
      </c>
      <c r="E400" s="279">
        <v>656.43333333333328</v>
      </c>
      <c r="F400" s="279">
        <v>648.26666666666665</v>
      </c>
      <c r="G400" s="279">
        <v>641.5333333333333</v>
      </c>
      <c r="H400" s="279">
        <v>671.33333333333326</v>
      </c>
      <c r="I400" s="279">
        <v>678.06666666666661</v>
      </c>
      <c r="J400" s="279">
        <v>686.23333333333323</v>
      </c>
      <c r="K400" s="277">
        <v>669.9</v>
      </c>
      <c r="L400" s="277">
        <v>655</v>
      </c>
      <c r="M400" s="277">
        <v>0.72036</v>
      </c>
    </row>
    <row r="401" spans="1:13">
      <c r="A401" s="268">
        <v>391</v>
      </c>
      <c r="B401" s="277" t="s">
        <v>170</v>
      </c>
      <c r="C401" s="278">
        <v>2280.6999999999998</v>
      </c>
      <c r="D401" s="279">
        <v>2264.1</v>
      </c>
      <c r="E401" s="279">
        <v>2242.4499999999998</v>
      </c>
      <c r="F401" s="279">
        <v>2204.1999999999998</v>
      </c>
      <c r="G401" s="279">
        <v>2182.5499999999997</v>
      </c>
      <c r="H401" s="279">
        <v>2302.35</v>
      </c>
      <c r="I401" s="279">
        <v>2324.0000000000005</v>
      </c>
      <c r="J401" s="279">
        <v>2362.25</v>
      </c>
      <c r="K401" s="277">
        <v>2285.75</v>
      </c>
      <c r="L401" s="277">
        <v>2225.85</v>
      </c>
      <c r="M401" s="277">
        <v>106.6628</v>
      </c>
    </row>
    <row r="402" spans="1:13">
      <c r="A402" s="268">
        <v>392</v>
      </c>
      <c r="B402" s="277" t="s">
        <v>519</v>
      </c>
      <c r="C402" s="278">
        <v>9</v>
      </c>
      <c r="D402" s="279">
        <v>9.0666666666666682</v>
      </c>
      <c r="E402" s="279">
        <v>8.8333333333333357</v>
      </c>
      <c r="F402" s="279">
        <v>8.6666666666666679</v>
      </c>
      <c r="G402" s="279">
        <v>8.4333333333333353</v>
      </c>
      <c r="H402" s="279">
        <v>9.2333333333333361</v>
      </c>
      <c r="I402" s="279">
        <v>9.4666666666666668</v>
      </c>
      <c r="J402" s="279">
        <v>9.6333333333333364</v>
      </c>
      <c r="K402" s="277">
        <v>9.3000000000000007</v>
      </c>
      <c r="L402" s="277">
        <v>8.9</v>
      </c>
      <c r="M402" s="277">
        <v>4.2661199999999999</v>
      </c>
    </row>
    <row r="403" spans="1:13">
      <c r="A403" s="268">
        <v>393</v>
      </c>
      <c r="B403" s="277" t="s">
        <v>508</v>
      </c>
      <c r="C403" s="278">
        <v>197.45</v>
      </c>
      <c r="D403" s="279">
        <v>201.98333333333335</v>
      </c>
      <c r="E403" s="279">
        <v>188.26666666666671</v>
      </c>
      <c r="F403" s="279">
        <v>179.08333333333337</v>
      </c>
      <c r="G403" s="279">
        <v>165.36666666666673</v>
      </c>
      <c r="H403" s="279">
        <v>211.16666666666669</v>
      </c>
      <c r="I403" s="279">
        <v>224.88333333333333</v>
      </c>
      <c r="J403" s="279">
        <v>234.06666666666666</v>
      </c>
      <c r="K403" s="277">
        <v>215.7</v>
      </c>
      <c r="L403" s="277">
        <v>192.8</v>
      </c>
      <c r="M403" s="277">
        <v>6.0578399999999997</v>
      </c>
    </row>
    <row r="404" spans="1:13">
      <c r="A404" s="268">
        <v>394</v>
      </c>
      <c r="B404" s="277" t="s">
        <v>495</v>
      </c>
      <c r="C404" s="278">
        <v>238.9</v>
      </c>
      <c r="D404" s="279">
        <v>240.18333333333331</v>
      </c>
      <c r="E404" s="279">
        <v>237.36666666666662</v>
      </c>
      <c r="F404" s="279">
        <v>235.83333333333331</v>
      </c>
      <c r="G404" s="279">
        <v>233.01666666666662</v>
      </c>
      <c r="H404" s="279">
        <v>241.71666666666661</v>
      </c>
      <c r="I404" s="279">
        <v>244.53333333333327</v>
      </c>
      <c r="J404" s="279">
        <v>246.06666666666661</v>
      </c>
      <c r="K404" s="277">
        <v>243</v>
      </c>
      <c r="L404" s="277">
        <v>238.65</v>
      </c>
      <c r="M404" s="277">
        <v>1.15516</v>
      </c>
    </row>
    <row r="405" spans="1:13">
      <c r="A405" s="268">
        <v>395</v>
      </c>
      <c r="B405" s="277" t="s">
        <v>512</v>
      </c>
      <c r="C405" s="278">
        <v>49.7</v>
      </c>
      <c r="D405" s="279">
        <v>49.9</v>
      </c>
      <c r="E405" s="279">
        <v>48.8</v>
      </c>
      <c r="F405" s="279">
        <v>47.9</v>
      </c>
      <c r="G405" s="279">
        <v>46.8</v>
      </c>
      <c r="H405" s="279">
        <v>50.8</v>
      </c>
      <c r="I405" s="279">
        <v>51.900000000000006</v>
      </c>
      <c r="J405" s="279">
        <v>52.8</v>
      </c>
      <c r="K405" s="277">
        <v>51</v>
      </c>
      <c r="L405" s="277">
        <v>49</v>
      </c>
      <c r="M405" s="277">
        <v>2.07456</v>
      </c>
    </row>
    <row r="406" spans="1:13">
      <c r="A406" s="268">
        <v>396</v>
      </c>
      <c r="B406" s="277" t="s">
        <v>171</v>
      </c>
      <c r="C406" s="278">
        <v>33.049999999999997</v>
      </c>
      <c r="D406" s="279">
        <v>33.266666666666666</v>
      </c>
      <c r="E406" s="279">
        <v>32.783333333333331</v>
      </c>
      <c r="F406" s="279">
        <v>32.516666666666666</v>
      </c>
      <c r="G406" s="279">
        <v>32.033333333333331</v>
      </c>
      <c r="H406" s="279">
        <v>33.533333333333331</v>
      </c>
      <c r="I406" s="279">
        <v>34.016666666666666</v>
      </c>
      <c r="J406" s="279">
        <v>34.283333333333331</v>
      </c>
      <c r="K406" s="277">
        <v>33.75</v>
      </c>
      <c r="L406" s="277">
        <v>33</v>
      </c>
      <c r="M406" s="277">
        <v>110.39239999999999</v>
      </c>
    </row>
    <row r="407" spans="1:13">
      <c r="A407" s="268">
        <v>397</v>
      </c>
      <c r="B407" s="277" t="s">
        <v>513</v>
      </c>
      <c r="C407" s="278">
        <v>8539.2000000000007</v>
      </c>
      <c r="D407" s="279">
        <v>8537.85</v>
      </c>
      <c r="E407" s="279">
        <v>8485.35</v>
      </c>
      <c r="F407" s="279">
        <v>8431.5</v>
      </c>
      <c r="G407" s="279">
        <v>8379</v>
      </c>
      <c r="H407" s="279">
        <v>8591.7000000000007</v>
      </c>
      <c r="I407" s="279">
        <v>8644.2000000000007</v>
      </c>
      <c r="J407" s="279">
        <v>8698.0500000000011</v>
      </c>
      <c r="K407" s="277">
        <v>8590.35</v>
      </c>
      <c r="L407" s="277">
        <v>8484</v>
      </c>
      <c r="M407" s="277">
        <v>6.3880000000000006E-2</v>
      </c>
    </row>
    <row r="408" spans="1:13">
      <c r="A408" s="268">
        <v>398</v>
      </c>
      <c r="B408" s="277" t="s">
        <v>3523</v>
      </c>
      <c r="C408" s="278">
        <v>856.35</v>
      </c>
      <c r="D408" s="279">
        <v>852.51666666666677</v>
      </c>
      <c r="E408" s="279">
        <v>843.93333333333351</v>
      </c>
      <c r="F408" s="279">
        <v>831.51666666666677</v>
      </c>
      <c r="G408" s="279">
        <v>822.93333333333351</v>
      </c>
      <c r="H408" s="279">
        <v>864.93333333333351</v>
      </c>
      <c r="I408" s="279">
        <v>873.51666666666677</v>
      </c>
      <c r="J408" s="279">
        <v>885.93333333333351</v>
      </c>
      <c r="K408" s="277">
        <v>861.1</v>
      </c>
      <c r="L408" s="277">
        <v>840.1</v>
      </c>
      <c r="M408" s="277">
        <v>13.672169999999999</v>
      </c>
    </row>
    <row r="409" spans="1:13">
      <c r="A409" s="268">
        <v>399</v>
      </c>
      <c r="B409" s="277" t="s">
        <v>280</v>
      </c>
      <c r="C409" s="278">
        <v>786.55</v>
      </c>
      <c r="D409" s="279">
        <v>787.51666666666677</v>
      </c>
      <c r="E409" s="279">
        <v>780.03333333333353</v>
      </c>
      <c r="F409" s="279">
        <v>773.51666666666677</v>
      </c>
      <c r="G409" s="279">
        <v>766.03333333333353</v>
      </c>
      <c r="H409" s="279">
        <v>794.03333333333353</v>
      </c>
      <c r="I409" s="279">
        <v>801.51666666666688</v>
      </c>
      <c r="J409" s="279">
        <v>808.03333333333353</v>
      </c>
      <c r="K409" s="277">
        <v>795</v>
      </c>
      <c r="L409" s="277">
        <v>781</v>
      </c>
      <c r="M409" s="277">
        <v>11.427199999999999</v>
      </c>
    </row>
    <row r="410" spans="1:13">
      <c r="A410" s="268">
        <v>400</v>
      </c>
      <c r="B410" s="277" t="s">
        <v>172</v>
      </c>
      <c r="C410" s="278">
        <v>195.7</v>
      </c>
      <c r="D410" s="279">
        <v>196.93333333333331</v>
      </c>
      <c r="E410" s="279">
        <v>193.86666666666662</v>
      </c>
      <c r="F410" s="279">
        <v>192.0333333333333</v>
      </c>
      <c r="G410" s="279">
        <v>188.96666666666661</v>
      </c>
      <c r="H410" s="279">
        <v>198.76666666666662</v>
      </c>
      <c r="I410" s="279">
        <v>201.83333333333329</v>
      </c>
      <c r="J410" s="279">
        <v>203.66666666666663</v>
      </c>
      <c r="K410" s="277">
        <v>200</v>
      </c>
      <c r="L410" s="277">
        <v>195.1</v>
      </c>
      <c r="M410" s="277">
        <v>349.49603999999999</v>
      </c>
    </row>
    <row r="411" spans="1:13">
      <c r="A411" s="268">
        <v>401</v>
      </c>
      <c r="B411" s="277" t="s">
        <v>514</v>
      </c>
      <c r="C411" s="278">
        <v>3554.95</v>
      </c>
      <c r="D411" s="279">
        <v>3574.2166666666667</v>
      </c>
      <c r="E411" s="279">
        <v>3524.7333333333336</v>
      </c>
      <c r="F411" s="279">
        <v>3494.5166666666669</v>
      </c>
      <c r="G411" s="279">
        <v>3445.0333333333338</v>
      </c>
      <c r="H411" s="279">
        <v>3604.4333333333334</v>
      </c>
      <c r="I411" s="279">
        <v>3653.9166666666661</v>
      </c>
      <c r="J411" s="279">
        <v>3684.1333333333332</v>
      </c>
      <c r="K411" s="277">
        <v>3623.7</v>
      </c>
      <c r="L411" s="277">
        <v>3544</v>
      </c>
      <c r="M411" s="277">
        <v>0.32473000000000002</v>
      </c>
    </row>
    <row r="412" spans="1:13">
      <c r="A412" s="268">
        <v>402</v>
      </c>
      <c r="B412" s="277" t="s">
        <v>2402</v>
      </c>
      <c r="C412" s="278">
        <v>76.05</v>
      </c>
      <c r="D412" s="279">
        <v>76.5</v>
      </c>
      <c r="E412" s="279">
        <v>75.3</v>
      </c>
      <c r="F412" s="279">
        <v>74.55</v>
      </c>
      <c r="G412" s="279">
        <v>73.349999999999994</v>
      </c>
      <c r="H412" s="279">
        <v>77.25</v>
      </c>
      <c r="I412" s="279">
        <v>78.449999999999989</v>
      </c>
      <c r="J412" s="279">
        <v>79.2</v>
      </c>
      <c r="K412" s="277">
        <v>77.7</v>
      </c>
      <c r="L412" s="277">
        <v>75.75</v>
      </c>
      <c r="M412" s="277">
        <v>0.70870999999999995</v>
      </c>
    </row>
    <row r="413" spans="1:13">
      <c r="A413" s="268">
        <v>403</v>
      </c>
      <c r="B413" s="277" t="s">
        <v>2404</v>
      </c>
      <c r="C413" s="278">
        <v>50.95</v>
      </c>
      <c r="D413" s="279">
        <v>51.15</v>
      </c>
      <c r="E413" s="279">
        <v>50.4</v>
      </c>
      <c r="F413" s="279">
        <v>49.85</v>
      </c>
      <c r="G413" s="279">
        <v>49.1</v>
      </c>
      <c r="H413" s="279">
        <v>51.699999999999996</v>
      </c>
      <c r="I413" s="279">
        <v>52.449999999999996</v>
      </c>
      <c r="J413" s="279">
        <v>52.999999999999993</v>
      </c>
      <c r="K413" s="277">
        <v>51.9</v>
      </c>
      <c r="L413" s="277">
        <v>50.6</v>
      </c>
      <c r="M413" s="277">
        <v>9.1839399999999998</v>
      </c>
    </row>
    <row r="414" spans="1:13">
      <c r="A414" s="268">
        <v>404</v>
      </c>
      <c r="B414" s="277" t="s">
        <v>2412</v>
      </c>
      <c r="C414" s="278">
        <v>153.65</v>
      </c>
      <c r="D414" s="279">
        <v>154.20000000000002</v>
      </c>
      <c r="E414" s="279">
        <v>150.70000000000005</v>
      </c>
      <c r="F414" s="279">
        <v>147.75000000000003</v>
      </c>
      <c r="G414" s="279">
        <v>144.25000000000006</v>
      </c>
      <c r="H414" s="279">
        <v>157.15000000000003</v>
      </c>
      <c r="I414" s="279">
        <v>160.64999999999998</v>
      </c>
      <c r="J414" s="279">
        <v>163.60000000000002</v>
      </c>
      <c r="K414" s="277">
        <v>157.69999999999999</v>
      </c>
      <c r="L414" s="277">
        <v>151.25</v>
      </c>
      <c r="M414" s="277">
        <v>7.1828900000000004</v>
      </c>
    </row>
    <row r="415" spans="1:13">
      <c r="A415" s="268">
        <v>405</v>
      </c>
      <c r="B415" s="277" t="s">
        <v>516</v>
      </c>
      <c r="C415" s="278">
        <v>1304.5</v>
      </c>
      <c r="D415" s="279">
        <v>1305.8666666666666</v>
      </c>
      <c r="E415" s="279">
        <v>1288.6333333333332</v>
      </c>
      <c r="F415" s="279">
        <v>1272.7666666666667</v>
      </c>
      <c r="G415" s="279">
        <v>1255.5333333333333</v>
      </c>
      <c r="H415" s="279">
        <v>1321.7333333333331</v>
      </c>
      <c r="I415" s="279">
        <v>1338.9666666666662</v>
      </c>
      <c r="J415" s="279">
        <v>1354.833333333333</v>
      </c>
      <c r="K415" s="277">
        <v>1323.1</v>
      </c>
      <c r="L415" s="277">
        <v>1290</v>
      </c>
      <c r="M415" s="277">
        <v>4.8719999999999999E-2</v>
      </c>
    </row>
    <row r="416" spans="1:13">
      <c r="A416" s="268">
        <v>406</v>
      </c>
      <c r="B416" s="277" t="s">
        <v>518</v>
      </c>
      <c r="C416" s="278">
        <v>173.85</v>
      </c>
      <c r="D416" s="279">
        <v>174.95000000000002</v>
      </c>
      <c r="E416" s="279">
        <v>170.90000000000003</v>
      </c>
      <c r="F416" s="279">
        <v>167.95000000000002</v>
      </c>
      <c r="G416" s="279">
        <v>163.90000000000003</v>
      </c>
      <c r="H416" s="279">
        <v>177.90000000000003</v>
      </c>
      <c r="I416" s="279">
        <v>181.95000000000005</v>
      </c>
      <c r="J416" s="279">
        <v>184.90000000000003</v>
      </c>
      <c r="K416" s="277">
        <v>179</v>
      </c>
      <c r="L416" s="277">
        <v>172</v>
      </c>
      <c r="M416" s="277">
        <v>0.60018000000000005</v>
      </c>
    </row>
    <row r="417" spans="1:13">
      <c r="A417" s="268">
        <v>407</v>
      </c>
      <c r="B417" s="277" t="s">
        <v>173</v>
      </c>
      <c r="C417" s="278">
        <v>21088</v>
      </c>
      <c r="D417" s="279">
        <v>21212.666666666668</v>
      </c>
      <c r="E417" s="279">
        <v>20725.333333333336</v>
      </c>
      <c r="F417" s="279">
        <v>20362.666666666668</v>
      </c>
      <c r="G417" s="279">
        <v>19875.333333333336</v>
      </c>
      <c r="H417" s="279">
        <v>21575.333333333336</v>
      </c>
      <c r="I417" s="279">
        <v>22062.666666666672</v>
      </c>
      <c r="J417" s="279">
        <v>22425.333333333336</v>
      </c>
      <c r="K417" s="277">
        <v>21700</v>
      </c>
      <c r="L417" s="277">
        <v>20850</v>
      </c>
      <c r="M417" s="277">
        <v>1.15699</v>
      </c>
    </row>
    <row r="418" spans="1:13">
      <c r="A418" s="268">
        <v>408</v>
      </c>
      <c r="B418" s="277" t="s">
        <v>520</v>
      </c>
      <c r="C418" s="278">
        <v>896.25</v>
      </c>
      <c r="D418" s="279">
        <v>901.55000000000007</v>
      </c>
      <c r="E418" s="279">
        <v>878.70000000000016</v>
      </c>
      <c r="F418" s="279">
        <v>861.15000000000009</v>
      </c>
      <c r="G418" s="279">
        <v>838.30000000000018</v>
      </c>
      <c r="H418" s="279">
        <v>919.10000000000014</v>
      </c>
      <c r="I418" s="279">
        <v>941.95</v>
      </c>
      <c r="J418" s="279">
        <v>959.50000000000011</v>
      </c>
      <c r="K418" s="277">
        <v>924.4</v>
      </c>
      <c r="L418" s="277">
        <v>884</v>
      </c>
      <c r="M418" s="277">
        <v>3.7659999999999999E-2</v>
      </c>
    </row>
    <row r="419" spans="1:13">
      <c r="A419" s="268">
        <v>409</v>
      </c>
      <c r="B419" s="277" t="s">
        <v>174</v>
      </c>
      <c r="C419" s="278">
        <v>1232.25</v>
      </c>
      <c r="D419" s="279">
        <v>1239.25</v>
      </c>
      <c r="E419" s="279">
        <v>1214.2</v>
      </c>
      <c r="F419" s="279">
        <v>1196.1500000000001</v>
      </c>
      <c r="G419" s="279">
        <v>1171.1000000000001</v>
      </c>
      <c r="H419" s="279">
        <v>1257.3</v>
      </c>
      <c r="I419" s="279">
        <v>1282.3500000000001</v>
      </c>
      <c r="J419" s="279">
        <v>1300.3999999999999</v>
      </c>
      <c r="K419" s="277">
        <v>1264.3</v>
      </c>
      <c r="L419" s="277">
        <v>1221.2</v>
      </c>
      <c r="M419" s="277">
        <v>4.6727499999999997</v>
      </c>
    </row>
    <row r="420" spans="1:13">
      <c r="A420" s="268">
        <v>410</v>
      </c>
      <c r="B420" s="277" t="s">
        <v>515</v>
      </c>
      <c r="C420" s="278">
        <v>357.1</v>
      </c>
      <c r="D420" s="279">
        <v>357.38333333333338</v>
      </c>
      <c r="E420" s="279">
        <v>354.76666666666677</v>
      </c>
      <c r="F420" s="279">
        <v>352.43333333333339</v>
      </c>
      <c r="G420" s="279">
        <v>349.81666666666678</v>
      </c>
      <c r="H420" s="279">
        <v>359.71666666666675</v>
      </c>
      <c r="I420" s="279">
        <v>362.33333333333343</v>
      </c>
      <c r="J420" s="279">
        <v>364.66666666666674</v>
      </c>
      <c r="K420" s="277">
        <v>360</v>
      </c>
      <c r="L420" s="277">
        <v>355.05</v>
      </c>
      <c r="M420" s="277">
        <v>0.10587000000000001</v>
      </c>
    </row>
    <row r="421" spans="1:13">
      <c r="A421" s="268">
        <v>411</v>
      </c>
      <c r="B421" s="277" t="s">
        <v>510</v>
      </c>
      <c r="C421" s="278">
        <v>21.1</v>
      </c>
      <c r="D421" s="279">
        <v>21.166666666666668</v>
      </c>
      <c r="E421" s="279">
        <v>20.883333333333336</v>
      </c>
      <c r="F421" s="279">
        <v>20.666666666666668</v>
      </c>
      <c r="G421" s="279">
        <v>20.383333333333336</v>
      </c>
      <c r="H421" s="279">
        <v>21.383333333333336</v>
      </c>
      <c r="I421" s="279">
        <v>21.666666666666668</v>
      </c>
      <c r="J421" s="279">
        <v>21.883333333333336</v>
      </c>
      <c r="K421" s="277">
        <v>21.45</v>
      </c>
      <c r="L421" s="277">
        <v>20.95</v>
      </c>
      <c r="M421" s="277">
        <v>15.23119</v>
      </c>
    </row>
    <row r="422" spans="1:13">
      <c r="A422" s="268">
        <v>412</v>
      </c>
      <c r="B422" s="277" t="s">
        <v>511</v>
      </c>
      <c r="C422" s="278">
        <v>1453.25</v>
      </c>
      <c r="D422" s="279">
        <v>1467.3999999999999</v>
      </c>
      <c r="E422" s="279">
        <v>1430.8499999999997</v>
      </c>
      <c r="F422" s="279">
        <v>1408.4499999999998</v>
      </c>
      <c r="G422" s="279">
        <v>1371.8999999999996</v>
      </c>
      <c r="H422" s="279">
        <v>1489.7999999999997</v>
      </c>
      <c r="I422" s="279">
        <v>1526.35</v>
      </c>
      <c r="J422" s="279">
        <v>1548.7499999999998</v>
      </c>
      <c r="K422" s="277">
        <v>1503.95</v>
      </c>
      <c r="L422" s="277">
        <v>1445</v>
      </c>
      <c r="M422" s="277">
        <v>0.18271999999999999</v>
      </c>
    </row>
    <row r="423" spans="1:13">
      <c r="A423" s="268">
        <v>413</v>
      </c>
      <c r="B423" s="277" t="s">
        <v>521</v>
      </c>
      <c r="C423" s="278">
        <v>260.35000000000002</v>
      </c>
      <c r="D423" s="279">
        <v>260.95</v>
      </c>
      <c r="E423" s="279">
        <v>257.45</v>
      </c>
      <c r="F423" s="279">
        <v>254.55</v>
      </c>
      <c r="G423" s="279">
        <v>251.05</v>
      </c>
      <c r="H423" s="279">
        <v>263.84999999999997</v>
      </c>
      <c r="I423" s="279">
        <v>267.34999999999997</v>
      </c>
      <c r="J423" s="279">
        <v>270.24999999999994</v>
      </c>
      <c r="K423" s="277">
        <v>264.45</v>
      </c>
      <c r="L423" s="277">
        <v>258.05</v>
      </c>
      <c r="M423" s="277">
        <v>1.2258599999999999</v>
      </c>
    </row>
    <row r="424" spans="1:13">
      <c r="A424" s="268">
        <v>414</v>
      </c>
      <c r="B424" s="277" t="s">
        <v>522</v>
      </c>
      <c r="C424" s="278">
        <v>1061.2</v>
      </c>
      <c r="D424" s="279">
        <v>1070.0666666666666</v>
      </c>
      <c r="E424" s="279">
        <v>1041.1333333333332</v>
      </c>
      <c r="F424" s="279">
        <v>1021.0666666666666</v>
      </c>
      <c r="G424" s="279">
        <v>992.13333333333321</v>
      </c>
      <c r="H424" s="279">
        <v>1090.1333333333332</v>
      </c>
      <c r="I424" s="279">
        <v>1119.0666666666666</v>
      </c>
      <c r="J424" s="279">
        <v>1139.1333333333332</v>
      </c>
      <c r="K424" s="277">
        <v>1099</v>
      </c>
      <c r="L424" s="277">
        <v>1050</v>
      </c>
      <c r="M424" s="277">
        <v>1.17838</v>
      </c>
    </row>
    <row r="425" spans="1:13">
      <c r="A425" s="268">
        <v>415</v>
      </c>
      <c r="B425" s="277" t="s">
        <v>523</v>
      </c>
      <c r="C425" s="278">
        <v>357</v>
      </c>
      <c r="D425" s="279">
        <v>349.38333333333338</v>
      </c>
      <c r="E425" s="279">
        <v>338.26666666666677</v>
      </c>
      <c r="F425" s="279">
        <v>319.53333333333336</v>
      </c>
      <c r="G425" s="279">
        <v>308.41666666666674</v>
      </c>
      <c r="H425" s="279">
        <v>368.11666666666679</v>
      </c>
      <c r="I425" s="279">
        <v>379.23333333333346</v>
      </c>
      <c r="J425" s="279">
        <v>397.96666666666681</v>
      </c>
      <c r="K425" s="277">
        <v>360.5</v>
      </c>
      <c r="L425" s="277">
        <v>330.65</v>
      </c>
      <c r="M425" s="277">
        <v>25.123560000000001</v>
      </c>
    </row>
    <row r="426" spans="1:13">
      <c r="A426" s="268">
        <v>416</v>
      </c>
      <c r="B426" s="277" t="s">
        <v>524</v>
      </c>
      <c r="C426" s="278">
        <v>6.9</v>
      </c>
      <c r="D426" s="279">
        <v>6.916666666666667</v>
      </c>
      <c r="E426" s="279">
        <v>6.7833333333333341</v>
      </c>
      <c r="F426" s="279">
        <v>6.666666666666667</v>
      </c>
      <c r="G426" s="279">
        <v>6.5333333333333341</v>
      </c>
      <c r="H426" s="279">
        <v>7.0333333333333341</v>
      </c>
      <c r="I426" s="279">
        <v>7.166666666666667</v>
      </c>
      <c r="J426" s="279">
        <v>7.2833333333333341</v>
      </c>
      <c r="K426" s="277">
        <v>7.05</v>
      </c>
      <c r="L426" s="277">
        <v>6.8</v>
      </c>
      <c r="M426" s="277">
        <v>73.437430000000006</v>
      </c>
    </row>
    <row r="427" spans="1:13">
      <c r="A427" s="268">
        <v>417</v>
      </c>
      <c r="B427" s="277" t="s">
        <v>2516</v>
      </c>
      <c r="C427" s="278">
        <v>558.85</v>
      </c>
      <c r="D427" s="279">
        <v>567.04999999999995</v>
      </c>
      <c r="E427" s="279">
        <v>547.34999999999991</v>
      </c>
      <c r="F427" s="279">
        <v>535.84999999999991</v>
      </c>
      <c r="G427" s="279">
        <v>516.14999999999986</v>
      </c>
      <c r="H427" s="279">
        <v>578.54999999999995</v>
      </c>
      <c r="I427" s="279">
        <v>598.25</v>
      </c>
      <c r="J427" s="279">
        <v>609.75</v>
      </c>
      <c r="K427" s="277">
        <v>586.75</v>
      </c>
      <c r="L427" s="277">
        <v>555.54999999999995</v>
      </c>
      <c r="M427" s="277">
        <v>0.19647999999999999</v>
      </c>
    </row>
    <row r="428" spans="1:13">
      <c r="A428" s="268">
        <v>418</v>
      </c>
      <c r="B428" s="277" t="s">
        <v>527</v>
      </c>
      <c r="C428" s="278">
        <v>169.05</v>
      </c>
      <c r="D428" s="279">
        <v>170.08333333333334</v>
      </c>
      <c r="E428" s="279">
        <v>166.36666666666667</v>
      </c>
      <c r="F428" s="279">
        <v>163.68333333333334</v>
      </c>
      <c r="G428" s="279">
        <v>159.96666666666667</v>
      </c>
      <c r="H428" s="279">
        <v>172.76666666666668</v>
      </c>
      <c r="I428" s="279">
        <v>176.48333333333332</v>
      </c>
      <c r="J428" s="279">
        <v>179.16666666666669</v>
      </c>
      <c r="K428" s="277">
        <v>173.8</v>
      </c>
      <c r="L428" s="277">
        <v>167.4</v>
      </c>
      <c r="M428" s="277">
        <v>4.6099500000000004</v>
      </c>
    </row>
    <row r="429" spans="1:13">
      <c r="A429" s="268">
        <v>419</v>
      </c>
      <c r="B429" s="277" t="s">
        <v>2525</v>
      </c>
      <c r="C429" s="278">
        <v>48.2</v>
      </c>
      <c r="D429" s="279">
        <v>48.266666666666673</v>
      </c>
      <c r="E429" s="279">
        <v>47.633333333333347</v>
      </c>
      <c r="F429" s="279">
        <v>47.066666666666677</v>
      </c>
      <c r="G429" s="279">
        <v>46.433333333333351</v>
      </c>
      <c r="H429" s="279">
        <v>48.833333333333343</v>
      </c>
      <c r="I429" s="279">
        <v>49.466666666666669</v>
      </c>
      <c r="J429" s="279">
        <v>50.033333333333339</v>
      </c>
      <c r="K429" s="277">
        <v>48.9</v>
      </c>
      <c r="L429" s="277">
        <v>47.7</v>
      </c>
      <c r="M429" s="277">
        <v>11.9473</v>
      </c>
    </row>
    <row r="430" spans="1:13">
      <c r="A430" s="268">
        <v>420</v>
      </c>
      <c r="B430" s="277" t="s">
        <v>175</v>
      </c>
      <c r="C430" s="286">
        <v>4384.25</v>
      </c>
      <c r="D430" s="287">
        <v>4382.6833333333334</v>
      </c>
      <c r="E430" s="287">
        <v>4332.916666666667</v>
      </c>
      <c r="F430" s="287">
        <v>4281.5833333333339</v>
      </c>
      <c r="G430" s="287">
        <v>4231.8166666666675</v>
      </c>
      <c r="H430" s="287">
        <v>4434.0166666666664</v>
      </c>
      <c r="I430" s="287">
        <v>4483.7833333333328</v>
      </c>
      <c r="J430" s="287">
        <v>4535.1166666666659</v>
      </c>
      <c r="K430" s="288">
        <v>4432.45</v>
      </c>
      <c r="L430" s="288">
        <v>4331.3500000000004</v>
      </c>
      <c r="M430" s="288">
        <v>3.7590599999999998</v>
      </c>
    </row>
    <row r="431" spans="1:13">
      <c r="A431" s="268">
        <v>421</v>
      </c>
      <c r="B431" s="277" t="s">
        <v>176</v>
      </c>
      <c r="C431" s="277">
        <v>651.75</v>
      </c>
      <c r="D431" s="279">
        <v>655.91666666666663</v>
      </c>
      <c r="E431" s="279">
        <v>644.0333333333333</v>
      </c>
      <c r="F431" s="279">
        <v>636.31666666666672</v>
      </c>
      <c r="G431" s="279">
        <v>624.43333333333339</v>
      </c>
      <c r="H431" s="279">
        <v>663.63333333333321</v>
      </c>
      <c r="I431" s="279">
        <v>675.51666666666665</v>
      </c>
      <c r="J431" s="279">
        <v>683.23333333333312</v>
      </c>
      <c r="K431" s="277">
        <v>667.8</v>
      </c>
      <c r="L431" s="277">
        <v>648.20000000000005</v>
      </c>
      <c r="M431" s="277">
        <v>28.474609999999998</v>
      </c>
    </row>
    <row r="432" spans="1:13">
      <c r="A432" s="268">
        <v>422</v>
      </c>
      <c r="B432" s="277" t="s">
        <v>177</v>
      </c>
      <c r="C432" s="277">
        <v>738.15</v>
      </c>
      <c r="D432" s="279">
        <v>732.7166666666667</v>
      </c>
      <c r="E432" s="279">
        <v>722.43333333333339</v>
      </c>
      <c r="F432" s="279">
        <v>706.7166666666667</v>
      </c>
      <c r="G432" s="279">
        <v>696.43333333333339</v>
      </c>
      <c r="H432" s="279">
        <v>748.43333333333339</v>
      </c>
      <c r="I432" s="279">
        <v>758.7166666666667</v>
      </c>
      <c r="J432" s="279">
        <v>774.43333333333339</v>
      </c>
      <c r="K432" s="277">
        <v>743</v>
      </c>
      <c r="L432" s="277">
        <v>717</v>
      </c>
      <c r="M432" s="277">
        <v>12.099410000000001</v>
      </c>
    </row>
    <row r="433" spans="1:13">
      <c r="A433" s="268">
        <v>423</v>
      </c>
      <c r="B433" s="277" t="s">
        <v>525</v>
      </c>
      <c r="C433" s="277">
        <v>83.6</v>
      </c>
      <c r="D433" s="279">
        <v>83.933333333333337</v>
      </c>
      <c r="E433" s="279">
        <v>82.216666666666669</v>
      </c>
      <c r="F433" s="279">
        <v>80.833333333333329</v>
      </c>
      <c r="G433" s="279">
        <v>79.11666666666666</v>
      </c>
      <c r="H433" s="279">
        <v>85.316666666666677</v>
      </c>
      <c r="I433" s="279">
        <v>87.033333333333346</v>
      </c>
      <c r="J433" s="279">
        <v>88.416666666666686</v>
      </c>
      <c r="K433" s="277">
        <v>85.65</v>
      </c>
      <c r="L433" s="277">
        <v>82.55</v>
      </c>
      <c r="M433" s="277">
        <v>1.1899599999999999</v>
      </c>
    </row>
    <row r="434" spans="1:13">
      <c r="A434" s="268">
        <v>424</v>
      </c>
      <c r="B434" s="277" t="s">
        <v>281</v>
      </c>
      <c r="C434" s="277">
        <v>145.9</v>
      </c>
      <c r="D434" s="279">
        <v>145.31666666666669</v>
      </c>
      <c r="E434" s="279">
        <v>143.08333333333337</v>
      </c>
      <c r="F434" s="279">
        <v>140.26666666666668</v>
      </c>
      <c r="G434" s="279">
        <v>138.03333333333336</v>
      </c>
      <c r="H434" s="279">
        <v>148.13333333333338</v>
      </c>
      <c r="I434" s="279">
        <v>150.36666666666667</v>
      </c>
      <c r="J434" s="279">
        <v>153.18333333333339</v>
      </c>
      <c r="K434" s="277">
        <v>147.55000000000001</v>
      </c>
      <c r="L434" s="277">
        <v>142.5</v>
      </c>
      <c r="M434" s="277">
        <v>6.8390300000000002</v>
      </c>
    </row>
    <row r="435" spans="1:13">
      <c r="A435" s="268">
        <v>425</v>
      </c>
      <c r="B435" s="277" t="s">
        <v>526</v>
      </c>
      <c r="C435" s="277">
        <v>465.75</v>
      </c>
      <c r="D435" s="279">
        <v>463.59999999999997</v>
      </c>
      <c r="E435" s="279">
        <v>457.19999999999993</v>
      </c>
      <c r="F435" s="279">
        <v>448.65</v>
      </c>
      <c r="G435" s="279">
        <v>442.24999999999994</v>
      </c>
      <c r="H435" s="279">
        <v>472.14999999999992</v>
      </c>
      <c r="I435" s="279">
        <v>478.5499999999999</v>
      </c>
      <c r="J435" s="279">
        <v>487.09999999999991</v>
      </c>
      <c r="K435" s="277">
        <v>470</v>
      </c>
      <c r="L435" s="277">
        <v>455.05</v>
      </c>
      <c r="M435" s="277">
        <v>1.60978</v>
      </c>
    </row>
    <row r="436" spans="1:13">
      <c r="A436" s="268">
        <v>426</v>
      </c>
      <c r="B436" s="277" t="s">
        <v>3387</v>
      </c>
      <c r="C436" s="277">
        <v>276.60000000000002</v>
      </c>
      <c r="D436" s="279">
        <v>277.58333333333331</v>
      </c>
      <c r="E436" s="279">
        <v>274.56666666666661</v>
      </c>
      <c r="F436" s="279">
        <v>272.5333333333333</v>
      </c>
      <c r="G436" s="279">
        <v>269.51666666666659</v>
      </c>
      <c r="H436" s="279">
        <v>279.61666666666662</v>
      </c>
      <c r="I436" s="279">
        <v>282.63333333333338</v>
      </c>
      <c r="J436" s="279">
        <v>284.66666666666663</v>
      </c>
      <c r="K436" s="277">
        <v>280.60000000000002</v>
      </c>
      <c r="L436" s="277">
        <v>275.55</v>
      </c>
      <c r="M436" s="277">
        <v>2.6962100000000002</v>
      </c>
    </row>
    <row r="437" spans="1:13">
      <c r="A437" s="268">
        <v>427</v>
      </c>
      <c r="B437" s="277" t="s">
        <v>529</v>
      </c>
      <c r="C437" s="277">
        <v>1299.8499999999999</v>
      </c>
      <c r="D437" s="279">
        <v>1303.5166666666667</v>
      </c>
      <c r="E437" s="279">
        <v>1292.3333333333333</v>
      </c>
      <c r="F437" s="279">
        <v>1284.8166666666666</v>
      </c>
      <c r="G437" s="279">
        <v>1273.6333333333332</v>
      </c>
      <c r="H437" s="279">
        <v>1311.0333333333333</v>
      </c>
      <c r="I437" s="279">
        <v>1322.2166666666667</v>
      </c>
      <c r="J437" s="279">
        <v>1329.7333333333333</v>
      </c>
      <c r="K437" s="277">
        <v>1314.7</v>
      </c>
      <c r="L437" s="277">
        <v>1296</v>
      </c>
      <c r="M437" s="277">
        <v>0.23843</v>
      </c>
    </row>
    <row r="438" spans="1:13">
      <c r="A438" s="268">
        <v>428</v>
      </c>
      <c r="B438" s="277" t="s">
        <v>530</v>
      </c>
      <c r="C438" s="277">
        <v>411.95</v>
      </c>
      <c r="D438" s="279">
        <v>416.2166666666667</v>
      </c>
      <c r="E438" s="279">
        <v>397.43333333333339</v>
      </c>
      <c r="F438" s="279">
        <v>382.91666666666669</v>
      </c>
      <c r="G438" s="279">
        <v>364.13333333333338</v>
      </c>
      <c r="H438" s="279">
        <v>430.73333333333341</v>
      </c>
      <c r="I438" s="279">
        <v>449.51666666666671</v>
      </c>
      <c r="J438" s="279">
        <v>464.03333333333342</v>
      </c>
      <c r="K438" s="277">
        <v>435</v>
      </c>
      <c r="L438" s="277">
        <v>401.7</v>
      </c>
      <c r="M438" s="277">
        <v>1.0139100000000001</v>
      </c>
    </row>
    <row r="439" spans="1:13">
      <c r="A439" s="268">
        <v>429</v>
      </c>
      <c r="B439" s="277" t="s">
        <v>178</v>
      </c>
      <c r="C439" s="277">
        <v>503.15</v>
      </c>
      <c r="D439" s="279">
        <v>508.23333333333335</v>
      </c>
      <c r="E439" s="279">
        <v>496.51666666666665</v>
      </c>
      <c r="F439" s="279">
        <v>489.88333333333333</v>
      </c>
      <c r="G439" s="279">
        <v>478.16666666666663</v>
      </c>
      <c r="H439" s="279">
        <v>514.86666666666667</v>
      </c>
      <c r="I439" s="279">
        <v>526.58333333333337</v>
      </c>
      <c r="J439" s="279">
        <v>533.2166666666667</v>
      </c>
      <c r="K439" s="277">
        <v>519.95000000000005</v>
      </c>
      <c r="L439" s="277">
        <v>501.6</v>
      </c>
      <c r="M439" s="277">
        <v>88.515810000000002</v>
      </c>
    </row>
    <row r="440" spans="1:13">
      <c r="A440" s="268">
        <v>430</v>
      </c>
      <c r="B440" s="277" t="s">
        <v>531</v>
      </c>
      <c r="C440" s="277">
        <v>252.8</v>
      </c>
      <c r="D440" s="279">
        <v>252.61666666666667</v>
      </c>
      <c r="E440" s="279">
        <v>248.18333333333334</v>
      </c>
      <c r="F440" s="279">
        <v>243.56666666666666</v>
      </c>
      <c r="G440" s="279">
        <v>239.13333333333333</v>
      </c>
      <c r="H440" s="279">
        <v>257.23333333333335</v>
      </c>
      <c r="I440" s="279">
        <v>261.66666666666669</v>
      </c>
      <c r="J440" s="279">
        <v>266.28333333333336</v>
      </c>
      <c r="K440" s="277">
        <v>257.05</v>
      </c>
      <c r="L440" s="277">
        <v>248</v>
      </c>
      <c r="M440" s="277">
        <v>1.5861499999999999</v>
      </c>
    </row>
    <row r="441" spans="1:13">
      <c r="A441" s="268">
        <v>431</v>
      </c>
      <c r="B441" s="277" t="s">
        <v>179</v>
      </c>
      <c r="C441" s="277">
        <v>442.6</v>
      </c>
      <c r="D441" s="279">
        <v>444.2166666666667</v>
      </c>
      <c r="E441" s="279">
        <v>438.43333333333339</v>
      </c>
      <c r="F441" s="279">
        <v>434.26666666666671</v>
      </c>
      <c r="G441" s="279">
        <v>428.48333333333341</v>
      </c>
      <c r="H441" s="279">
        <v>448.38333333333338</v>
      </c>
      <c r="I441" s="279">
        <v>454.16666666666669</v>
      </c>
      <c r="J441" s="279">
        <v>458.33333333333337</v>
      </c>
      <c r="K441" s="277">
        <v>450</v>
      </c>
      <c r="L441" s="277">
        <v>440.05</v>
      </c>
      <c r="M441" s="277">
        <v>10.93347</v>
      </c>
    </row>
    <row r="442" spans="1:13">
      <c r="A442" s="268">
        <v>432</v>
      </c>
      <c r="B442" s="277" t="s">
        <v>532</v>
      </c>
      <c r="C442" s="277">
        <v>186.3</v>
      </c>
      <c r="D442" s="279">
        <v>188.33333333333334</v>
      </c>
      <c r="E442" s="279">
        <v>182.66666666666669</v>
      </c>
      <c r="F442" s="279">
        <v>179.03333333333333</v>
      </c>
      <c r="G442" s="279">
        <v>173.36666666666667</v>
      </c>
      <c r="H442" s="279">
        <v>191.9666666666667</v>
      </c>
      <c r="I442" s="279">
        <v>197.63333333333338</v>
      </c>
      <c r="J442" s="279">
        <v>201.26666666666671</v>
      </c>
      <c r="K442" s="277">
        <v>194</v>
      </c>
      <c r="L442" s="277">
        <v>184.7</v>
      </c>
      <c r="M442" s="277">
        <v>1.2472099999999999</v>
      </c>
    </row>
    <row r="443" spans="1:13">
      <c r="A443" s="268">
        <v>433</v>
      </c>
      <c r="B443" s="277" t="s">
        <v>533</v>
      </c>
      <c r="C443" s="277">
        <v>1379.4</v>
      </c>
      <c r="D443" s="279">
        <v>1377.25</v>
      </c>
      <c r="E443" s="279">
        <v>1329.5</v>
      </c>
      <c r="F443" s="279">
        <v>1279.5999999999999</v>
      </c>
      <c r="G443" s="279">
        <v>1231.8499999999999</v>
      </c>
      <c r="H443" s="279">
        <v>1427.15</v>
      </c>
      <c r="I443" s="279">
        <v>1474.9</v>
      </c>
      <c r="J443" s="279">
        <v>1524.8000000000002</v>
      </c>
      <c r="K443" s="277">
        <v>1425</v>
      </c>
      <c r="L443" s="277">
        <v>1327.35</v>
      </c>
      <c r="M443" s="277">
        <v>0.98889000000000005</v>
      </c>
    </row>
    <row r="444" spans="1:13">
      <c r="A444" s="268">
        <v>434</v>
      </c>
      <c r="B444" s="277" t="s">
        <v>534</v>
      </c>
      <c r="C444" s="277">
        <v>2.85</v>
      </c>
      <c r="D444" s="279">
        <v>2.8666666666666667</v>
      </c>
      <c r="E444" s="279">
        <v>2.8333333333333335</v>
      </c>
      <c r="F444" s="279">
        <v>2.8166666666666669</v>
      </c>
      <c r="G444" s="279">
        <v>2.7833333333333337</v>
      </c>
      <c r="H444" s="279">
        <v>2.8833333333333333</v>
      </c>
      <c r="I444" s="279">
        <v>2.9166666666666665</v>
      </c>
      <c r="J444" s="279">
        <v>2.9333333333333331</v>
      </c>
      <c r="K444" s="277">
        <v>2.9</v>
      </c>
      <c r="L444" s="277">
        <v>2.85</v>
      </c>
      <c r="M444" s="277">
        <v>42.694049999999997</v>
      </c>
    </row>
    <row r="445" spans="1:13">
      <c r="A445" s="268">
        <v>435</v>
      </c>
      <c r="B445" s="277" t="s">
        <v>535</v>
      </c>
      <c r="C445" s="277">
        <v>137</v>
      </c>
      <c r="D445" s="279">
        <v>135.95000000000002</v>
      </c>
      <c r="E445" s="279">
        <v>133.35000000000002</v>
      </c>
      <c r="F445" s="279">
        <v>129.70000000000002</v>
      </c>
      <c r="G445" s="279">
        <v>127.10000000000002</v>
      </c>
      <c r="H445" s="279">
        <v>139.60000000000002</v>
      </c>
      <c r="I445" s="279">
        <v>142.19999999999999</v>
      </c>
      <c r="J445" s="279">
        <v>145.85000000000002</v>
      </c>
      <c r="K445" s="277">
        <v>138.55000000000001</v>
      </c>
      <c r="L445" s="277">
        <v>132.30000000000001</v>
      </c>
      <c r="M445" s="277">
        <v>1.5774300000000001</v>
      </c>
    </row>
    <row r="446" spans="1:13">
      <c r="A446" s="268">
        <v>436</v>
      </c>
      <c r="B446" s="277" t="s">
        <v>2593</v>
      </c>
      <c r="C446" s="277">
        <v>211.7</v>
      </c>
      <c r="D446" s="279">
        <v>213.71666666666667</v>
      </c>
      <c r="E446" s="279">
        <v>208.68333333333334</v>
      </c>
      <c r="F446" s="279">
        <v>205.66666666666666</v>
      </c>
      <c r="G446" s="279">
        <v>200.63333333333333</v>
      </c>
      <c r="H446" s="279">
        <v>216.73333333333335</v>
      </c>
      <c r="I446" s="279">
        <v>221.76666666666671</v>
      </c>
      <c r="J446" s="279">
        <v>224.78333333333336</v>
      </c>
      <c r="K446" s="277">
        <v>218.75</v>
      </c>
      <c r="L446" s="277">
        <v>210.7</v>
      </c>
      <c r="M446" s="277">
        <v>1.8335699999999999</v>
      </c>
    </row>
    <row r="447" spans="1:13">
      <c r="A447" s="268">
        <v>437</v>
      </c>
      <c r="B447" s="277" t="s">
        <v>536</v>
      </c>
      <c r="C447" s="277">
        <v>853.2</v>
      </c>
      <c r="D447" s="279">
        <v>851.71666666666658</v>
      </c>
      <c r="E447" s="279">
        <v>844.53333333333319</v>
      </c>
      <c r="F447" s="279">
        <v>835.86666666666656</v>
      </c>
      <c r="G447" s="279">
        <v>828.68333333333317</v>
      </c>
      <c r="H447" s="279">
        <v>860.38333333333321</v>
      </c>
      <c r="I447" s="279">
        <v>867.56666666666661</v>
      </c>
      <c r="J447" s="279">
        <v>876.23333333333323</v>
      </c>
      <c r="K447" s="277">
        <v>858.9</v>
      </c>
      <c r="L447" s="277">
        <v>843.05</v>
      </c>
      <c r="M447" s="277">
        <v>0.20993999999999999</v>
      </c>
    </row>
    <row r="448" spans="1:13">
      <c r="A448" s="268">
        <v>438</v>
      </c>
      <c r="B448" s="277" t="s">
        <v>282</v>
      </c>
      <c r="C448" s="277">
        <v>550.04999999999995</v>
      </c>
      <c r="D448" s="279">
        <v>556.19999999999993</v>
      </c>
      <c r="E448" s="279">
        <v>539.89999999999986</v>
      </c>
      <c r="F448" s="279">
        <v>529.74999999999989</v>
      </c>
      <c r="G448" s="279">
        <v>513.44999999999982</v>
      </c>
      <c r="H448" s="279">
        <v>566.34999999999991</v>
      </c>
      <c r="I448" s="279">
        <v>582.64999999999986</v>
      </c>
      <c r="J448" s="279">
        <v>592.79999999999995</v>
      </c>
      <c r="K448" s="277">
        <v>572.5</v>
      </c>
      <c r="L448" s="277">
        <v>546.04999999999995</v>
      </c>
      <c r="M448" s="277">
        <v>12.06856</v>
      </c>
    </row>
    <row r="449" spans="1:13">
      <c r="A449" s="268">
        <v>439</v>
      </c>
      <c r="B449" s="277" t="s">
        <v>542</v>
      </c>
      <c r="C449" s="277">
        <v>45.05</v>
      </c>
      <c r="D449" s="279">
        <v>45.1</v>
      </c>
      <c r="E449" s="279">
        <v>44.400000000000006</v>
      </c>
      <c r="F449" s="279">
        <v>43.750000000000007</v>
      </c>
      <c r="G449" s="279">
        <v>43.050000000000011</v>
      </c>
      <c r="H449" s="279">
        <v>45.75</v>
      </c>
      <c r="I449" s="279">
        <v>46.45</v>
      </c>
      <c r="J449" s="279">
        <v>47.099999999999994</v>
      </c>
      <c r="K449" s="277">
        <v>45.8</v>
      </c>
      <c r="L449" s="277">
        <v>44.45</v>
      </c>
      <c r="M449" s="277">
        <v>2.28931</v>
      </c>
    </row>
    <row r="450" spans="1:13">
      <c r="A450" s="268">
        <v>440</v>
      </c>
      <c r="B450" s="277" t="s">
        <v>2608</v>
      </c>
      <c r="C450" s="277">
        <v>10743.7</v>
      </c>
      <c r="D450" s="279">
        <v>10802.283333333333</v>
      </c>
      <c r="E450" s="279">
        <v>10654.566666666666</v>
      </c>
      <c r="F450" s="279">
        <v>10565.433333333332</v>
      </c>
      <c r="G450" s="279">
        <v>10417.716666666665</v>
      </c>
      <c r="H450" s="279">
        <v>10891.416666666666</v>
      </c>
      <c r="I450" s="279">
        <v>11039.133333333333</v>
      </c>
      <c r="J450" s="279">
        <v>11128.266666666666</v>
      </c>
      <c r="K450" s="277">
        <v>10950</v>
      </c>
      <c r="L450" s="277">
        <v>10713.15</v>
      </c>
      <c r="M450" s="277">
        <v>8.9599999999999992E-3</v>
      </c>
    </row>
    <row r="451" spans="1:13">
      <c r="A451" s="268">
        <v>441</v>
      </c>
      <c r="B451" s="277" t="s">
        <v>2613</v>
      </c>
      <c r="C451" s="277">
        <v>861.95</v>
      </c>
      <c r="D451" s="279">
        <v>865.65</v>
      </c>
      <c r="E451" s="279">
        <v>851.3</v>
      </c>
      <c r="F451" s="279">
        <v>840.65</v>
      </c>
      <c r="G451" s="279">
        <v>826.3</v>
      </c>
      <c r="H451" s="279">
        <v>876.3</v>
      </c>
      <c r="I451" s="279">
        <v>890.65000000000009</v>
      </c>
      <c r="J451" s="279">
        <v>901.3</v>
      </c>
      <c r="K451" s="277">
        <v>880</v>
      </c>
      <c r="L451" s="277">
        <v>855</v>
      </c>
      <c r="M451" s="277">
        <v>0.28614000000000001</v>
      </c>
    </row>
    <row r="452" spans="1:13">
      <c r="A452" s="268">
        <v>442</v>
      </c>
      <c r="B452" s="277" t="s">
        <v>3464</v>
      </c>
      <c r="C452" s="277">
        <v>468.95</v>
      </c>
      <c r="D452" s="279">
        <v>471.16666666666669</v>
      </c>
      <c r="E452" s="279">
        <v>464.83333333333337</v>
      </c>
      <c r="F452" s="279">
        <v>460.7166666666667</v>
      </c>
      <c r="G452" s="279">
        <v>454.38333333333338</v>
      </c>
      <c r="H452" s="279">
        <v>475.28333333333336</v>
      </c>
      <c r="I452" s="279">
        <v>481.61666666666673</v>
      </c>
      <c r="J452" s="279">
        <v>485.73333333333335</v>
      </c>
      <c r="K452" s="277">
        <v>477.5</v>
      </c>
      <c r="L452" s="277">
        <v>467.05</v>
      </c>
      <c r="M452" s="277">
        <v>22.608280000000001</v>
      </c>
    </row>
    <row r="453" spans="1:13">
      <c r="A453" s="268">
        <v>443</v>
      </c>
      <c r="B453" s="277" t="s">
        <v>182</v>
      </c>
      <c r="C453" s="277">
        <v>1458.2</v>
      </c>
      <c r="D453" s="279">
        <v>1461.7166666666665</v>
      </c>
      <c r="E453" s="279">
        <v>1428.9833333333329</v>
      </c>
      <c r="F453" s="279">
        <v>1399.7666666666664</v>
      </c>
      <c r="G453" s="279">
        <v>1367.0333333333328</v>
      </c>
      <c r="H453" s="279">
        <v>1490.9333333333329</v>
      </c>
      <c r="I453" s="279">
        <v>1523.6666666666665</v>
      </c>
      <c r="J453" s="279">
        <v>1552.883333333333</v>
      </c>
      <c r="K453" s="277">
        <v>1494.45</v>
      </c>
      <c r="L453" s="277">
        <v>1432.5</v>
      </c>
      <c r="M453" s="277">
        <v>7.6897200000000003</v>
      </c>
    </row>
    <row r="454" spans="1:13">
      <c r="A454" s="268">
        <v>444</v>
      </c>
      <c r="B454" s="277" t="s">
        <v>543</v>
      </c>
      <c r="C454" s="277">
        <v>854.7</v>
      </c>
      <c r="D454" s="279">
        <v>860.9</v>
      </c>
      <c r="E454" s="279">
        <v>845.05</v>
      </c>
      <c r="F454" s="279">
        <v>835.4</v>
      </c>
      <c r="G454" s="279">
        <v>819.55</v>
      </c>
      <c r="H454" s="279">
        <v>870.55</v>
      </c>
      <c r="I454" s="279">
        <v>886.40000000000009</v>
      </c>
      <c r="J454" s="279">
        <v>896.05</v>
      </c>
      <c r="K454" s="277">
        <v>876.75</v>
      </c>
      <c r="L454" s="277">
        <v>851.25</v>
      </c>
      <c r="M454" s="277">
        <v>0.1691</v>
      </c>
    </row>
    <row r="455" spans="1:13">
      <c r="A455" s="268">
        <v>445</v>
      </c>
      <c r="B455" s="277" t="s">
        <v>183</v>
      </c>
      <c r="C455" s="277">
        <v>134.1</v>
      </c>
      <c r="D455" s="279">
        <v>134.68333333333331</v>
      </c>
      <c r="E455" s="279">
        <v>132.26666666666662</v>
      </c>
      <c r="F455" s="279">
        <v>130.43333333333331</v>
      </c>
      <c r="G455" s="279">
        <v>128.01666666666662</v>
      </c>
      <c r="H455" s="279">
        <v>136.51666666666662</v>
      </c>
      <c r="I455" s="279">
        <v>138.93333333333331</v>
      </c>
      <c r="J455" s="279">
        <v>140.76666666666662</v>
      </c>
      <c r="K455" s="277">
        <v>137.1</v>
      </c>
      <c r="L455" s="277">
        <v>132.85</v>
      </c>
      <c r="M455" s="277">
        <v>389.73856999999998</v>
      </c>
    </row>
    <row r="456" spans="1:13">
      <c r="A456" s="268">
        <v>446</v>
      </c>
      <c r="B456" s="277" t="s">
        <v>184</v>
      </c>
      <c r="C456" s="277">
        <v>58.3</v>
      </c>
      <c r="D456" s="279">
        <v>58.816666666666663</v>
      </c>
      <c r="E456" s="279">
        <v>57.583333333333329</v>
      </c>
      <c r="F456" s="279">
        <v>56.866666666666667</v>
      </c>
      <c r="G456" s="279">
        <v>55.633333333333333</v>
      </c>
      <c r="H456" s="279">
        <v>59.533333333333324</v>
      </c>
      <c r="I456" s="279">
        <v>60.766666666666659</v>
      </c>
      <c r="J456" s="279">
        <v>61.48333333333332</v>
      </c>
      <c r="K456" s="277">
        <v>60.05</v>
      </c>
      <c r="L456" s="277">
        <v>58.1</v>
      </c>
      <c r="M456" s="277">
        <v>34.262390000000003</v>
      </c>
    </row>
    <row r="457" spans="1:13">
      <c r="A457" s="268">
        <v>447</v>
      </c>
      <c r="B457" s="277" t="s">
        <v>185</v>
      </c>
      <c r="C457" s="277">
        <v>54.05</v>
      </c>
      <c r="D457" s="279">
        <v>53.9</v>
      </c>
      <c r="E457" s="279">
        <v>52.699999999999996</v>
      </c>
      <c r="F457" s="279">
        <v>51.349999999999994</v>
      </c>
      <c r="G457" s="279">
        <v>50.149999999999991</v>
      </c>
      <c r="H457" s="279">
        <v>55.25</v>
      </c>
      <c r="I457" s="279">
        <v>56.45</v>
      </c>
      <c r="J457" s="279">
        <v>57.800000000000004</v>
      </c>
      <c r="K457" s="277">
        <v>55.1</v>
      </c>
      <c r="L457" s="277">
        <v>52.55</v>
      </c>
      <c r="M457" s="277">
        <v>186.2252</v>
      </c>
    </row>
    <row r="458" spans="1:13">
      <c r="A458" s="268">
        <v>448</v>
      </c>
      <c r="B458" s="277" t="s">
        <v>186</v>
      </c>
      <c r="C458" s="277">
        <v>368.35</v>
      </c>
      <c r="D458" s="279">
        <v>370.41666666666669</v>
      </c>
      <c r="E458" s="279">
        <v>364.58333333333337</v>
      </c>
      <c r="F458" s="279">
        <v>360.81666666666666</v>
      </c>
      <c r="G458" s="279">
        <v>354.98333333333335</v>
      </c>
      <c r="H458" s="279">
        <v>374.18333333333339</v>
      </c>
      <c r="I458" s="279">
        <v>380.01666666666677</v>
      </c>
      <c r="J458" s="279">
        <v>383.78333333333342</v>
      </c>
      <c r="K458" s="277">
        <v>376.25</v>
      </c>
      <c r="L458" s="277">
        <v>366.65</v>
      </c>
      <c r="M458" s="277">
        <v>119.02564</v>
      </c>
    </row>
    <row r="459" spans="1:13">
      <c r="A459" s="268">
        <v>449</v>
      </c>
      <c r="B459" s="277" t="s">
        <v>2624</v>
      </c>
      <c r="C459" s="277">
        <v>21.85</v>
      </c>
      <c r="D459" s="279">
        <v>21.916666666666668</v>
      </c>
      <c r="E459" s="279">
        <v>21.583333333333336</v>
      </c>
      <c r="F459" s="279">
        <v>21.316666666666666</v>
      </c>
      <c r="G459" s="279">
        <v>20.983333333333334</v>
      </c>
      <c r="H459" s="279">
        <v>22.183333333333337</v>
      </c>
      <c r="I459" s="279">
        <v>22.516666666666673</v>
      </c>
      <c r="J459" s="279">
        <v>22.783333333333339</v>
      </c>
      <c r="K459" s="277">
        <v>22.25</v>
      </c>
      <c r="L459" s="277">
        <v>21.65</v>
      </c>
      <c r="M459" s="277">
        <v>13.07235</v>
      </c>
    </row>
    <row r="460" spans="1:13">
      <c r="A460" s="268">
        <v>450</v>
      </c>
      <c r="B460" s="277" t="s">
        <v>537</v>
      </c>
      <c r="C460" s="277">
        <v>773.75</v>
      </c>
      <c r="D460" s="279">
        <v>772.4</v>
      </c>
      <c r="E460" s="279">
        <v>766.34999999999991</v>
      </c>
      <c r="F460" s="279">
        <v>758.94999999999993</v>
      </c>
      <c r="G460" s="279">
        <v>752.89999999999986</v>
      </c>
      <c r="H460" s="279">
        <v>779.8</v>
      </c>
      <c r="I460" s="279">
        <v>785.84999999999991</v>
      </c>
      <c r="J460" s="279">
        <v>793.25</v>
      </c>
      <c r="K460" s="277">
        <v>778.45</v>
      </c>
      <c r="L460" s="277">
        <v>765</v>
      </c>
      <c r="M460" s="277">
        <v>0.10398</v>
      </c>
    </row>
    <row r="461" spans="1:13">
      <c r="A461" s="268">
        <v>451</v>
      </c>
      <c r="B461" s="277" t="s">
        <v>538</v>
      </c>
      <c r="C461" s="277">
        <v>382.15</v>
      </c>
      <c r="D461" s="279">
        <v>381.55</v>
      </c>
      <c r="E461" s="279">
        <v>374.1</v>
      </c>
      <c r="F461" s="279">
        <v>366.05</v>
      </c>
      <c r="G461" s="279">
        <v>358.6</v>
      </c>
      <c r="H461" s="279">
        <v>389.6</v>
      </c>
      <c r="I461" s="279">
        <v>397.04999999999995</v>
      </c>
      <c r="J461" s="279">
        <v>405.1</v>
      </c>
      <c r="K461" s="277">
        <v>389</v>
      </c>
      <c r="L461" s="277">
        <v>373.5</v>
      </c>
      <c r="M461" s="277">
        <v>0.16136</v>
      </c>
    </row>
    <row r="462" spans="1:13">
      <c r="A462" s="268">
        <v>452</v>
      </c>
      <c r="B462" s="277" t="s">
        <v>187</v>
      </c>
      <c r="C462" s="277">
        <v>2826.55</v>
      </c>
      <c r="D462" s="279">
        <v>2831.2166666666672</v>
      </c>
      <c r="E462" s="279">
        <v>2807.5333333333342</v>
      </c>
      <c r="F462" s="279">
        <v>2788.5166666666669</v>
      </c>
      <c r="G462" s="279">
        <v>2764.8333333333339</v>
      </c>
      <c r="H462" s="279">
        <v>2850.2333333333345</v>
      </c>
      <c r="I462" s="279">
        <v>2873.916666666667</v>
      </c>
      <c r="J462" s="279">
        <v>2892.9333333333348</v>
      </c>
      <c r="K462" s="277">
        <v>2854.9</v>
      </c>
      <c r="L462" s="277">
        <v>2812.2</v>
      </c>
      <c r="M462" s="277">
        <v>42.099049999999998</v>
      </c>
    </row>
    <row r="463" spans="1:13">
      <c r="A463" s="268">
        <v>453</v>
      </c>
      <c r="B463" s="277" t="s">
        <v>544</v>
      </c>
      <c r="C463" s="277">
        <v>2349.9</v>
      </c>
      <c r="D463" s="279">
        <v>2338.7833333333333</v>
      </c>
      <c r="E463" s="279">
        <v>2287.5666666666666</v>
      </c>
      <c r="F463" s="279">
        <v>2225.2333333333331</v>
      </c>
      <c r="G463" s="279">
        <v>2174.0166666666664</v>
      </c>
      <c r="H463" s="279">
        <v>2401.1166666666668</v>
      </c>
      <c r="I463" s="279">
        <v>2452.333333333333</v>
      </c>
      <c r="J463" s="279">
        <v>2514.666666666667</v>
      </c>
      <c r="K463" s="277">
        <v>2390</v>
      </c>
      <c r="L463" s="277">
        <v>2276.4499999999998</v>
      </c>
      <c r="M463" s="277">
        <v>0.10965</v>
      </c>
    </row>
    <row r="464" spans="1:13">
      <c r="A464" s="268">
        <v>454</v>
      </c>
      <c r="B464" s="277" t="s">
        <v>188</v>
      </c>
      <c r="C464" s="277">
        <v>868.2</v>
      </c>
      <c r="D464" s="279">
        <v>866.36666666666667</v>
      </c>
      <c r="E464" s="279">
        <v>852.83333333333337</v>
      </c>
      <c r="F464" s="279">
        <v>837.4666666666667</v>
      </c>
      <c r="G464" s="279">
        <v>823.93333333333339</v>
      </c>
      <c r="H464" s="279">
        <v>881.73333333333335</v>
      </c>
      <c r="I464" s="279">
        <v>895.26666666666665</v>
      </c>
      <c r="J464" s="279">
        <v>910.63333333333333</v>
      </c>
      <c r="K464" s="277">
        <v>879.9</v>
      </c>
      <c r="L464" s="277">
        <v>851</v>
      </c>
      <c r="M464" s="277">
        <v>73.275360000000006</v>
      </c>
    </row>
    <row r="465" spans="1:13">
      <c r="A465" s="268">
        <v>455</v>
      </c>
      <c r="B465" s="277" t="s">
        <v>546</v>
      </c>
      <c r="C465" s="277">
        <v>714.55</v>
      </c>
      <c r="D465" s="279">
        <v>718.51666666666677</v>
      </c>
      <c r="E465" s="279">
        <v>709.03333333333353</v>
      </c>
      <c r="F465" s="279">
        <v>703.51666666666677</v>
      </c>
      <c r="G465" s="279">
        <v>694.03333333333353</v>
      </c>
      <c r="H465" s="279">
        <v>724.03333333333353</v>
      </c>
      <c r="I465" s="279">
        <v>733.51666666666688</v>
      </c>
      <c r="J465" s="279">
        <v>739.03333333333353</v>
      </c>
      <c r="K465" s="277">
        <v>728</v>
      </c>
      <c r="L465" s="277">
        <v>713</v>
      </c>
      <c r="M465" s="277">
        <v>0.11272</v>
      </c>
    </row>
    <row r="466" spans="1:13">
      <c r="A466" s="268">
        <v>456</v>
      </c>
      <c r="B466" s="277" t="s">
        <v>547</v>
      </c>
      <c r="C466" s="277">
        <v>1099.75</v>
      </c>
      <c r="D466" s="279">
        <v>1105.05</v>
      </c>
      <c r="E466" s="279">
        <v>1077.1999999999998</v>
      </c>
      <c r="F466" s="279">
        <v>1054.6499999999999</v>
      </c>
      <c r="G466" s="279">
        <v>1026.7999999999997</v>
      </c>
      <c r="H466" s="279">
        <v>1127.5999999999999</v>
      </c>
      <c r="I466" s="279">
        <v>1155.4499999999998</v>
      </c>
      <c r="J466" s="279">
        <v>1178</v>
      </c>
      <c r="K466" s="277">
        <v>1132.9000000000001</v>
      </c>
      <c r="L466" s="277">
        <v>1082.5</v>
      </c>
      <c r="M466" s="277">
        <v>2.66106</v>
      </c>
    </row>
    <row r="467" spans="1:13">
      <c r="A467" s="268">
        <v>457</v>
      </c>
      <c r="B467" s="277" t="s">
        <v>552</v>
      </c>
      <c r="C467" s="277">
        <v>585.35</v>
      </c>
      <c r="D467" s="279">
        <v>583.18333333333328</v>
      </c>
      <c r="E467" s="279">
        <v>574.36666666666656</v>
      </c>
      <c r="F467" s="279">
        <v>563.38333333333333</v>
      </c>
      <c r="G467" s="279">
        <v>554.56666666666661</v>
      </c>
      <c r="H467" s="279">
        <v>594.16666666666652</v>
      </c>
      <c r="I467" s="279">
        <v>602.98333333333335</v>
      </c>
      <c r="J467" s="279">
        <v>613.96666666666647</v>
      </c>
      <c r="K467" s="277">
        <v>592</v>
      </c>
      <c r="L467" s="277">
        <v>572.20000000000005</v>
      </c>
      <c r="M467" s="277">
        <v>0.1512</v>
      </c>
    </row>
    <row r="468" spans="1:13">
      <c r="A468" s="268">
        <v>458</v>
      </c>
      <c r="B468" s="277" t="s">
        <v>548</v>
      </c>
      <c r="C468" s="277">
        <v>40.450000000000003</v>
      </c>
      <c r="D468" s="279">
        <v>40.516666666666666</v>
      </c>
      <c r="E468" s="279">
        <v>39.733333333333334</v>
      </c>
      <c r="F468" s="279">
        <v>39.016666666666666</v>
      </c>
      <c r="G468" s="279">
        <v>38.233333333333334</v>
      </c>
      <c r="H468" s="279">
        <v>41.233333333333334</v>
      </c>
      <c r="I468" s="279">
        <v>42.016666666666666</v>
      </c>
      <c r="J468" s="279">
        <v>42.733333333333334</v>
      </c>
      <c r="K468" s="277">
        <v>41.3</v>
      </c>
      <c r="L468" s="277">
        <v>39.799999999999997</v>
      </c>
      <c r="M468" s="277">
        <v>2.2484099999999998</v>
      </c>
    </row>
    <row r="469" spans="1:13">
      <c r="A469" s="268">
        <v>459</v>
      </c>
      <c r="B469" s="277" t="s">
        <v>549</v>
      </c>
      <c r="C469" s="277">
        <v>1019.8</v>
      </c>
      <c r="D469" s="279">
        <v>1026.6833333333332</v>
      </c>
      <c r="E469" s="279">
        <v>1004.2166666666662</v>
      </c>
      <c r="F469" s="279">
        <v>988.6333333333331</v>
      </c>
      <c r="G469" s="279">
        <v>966.16666666666617</v>
      </c>
      <c r="H469" s="279">
        <v>1042.2666666666664</v>
      </c>
      <c r="I469" s="279">
        <v>1064.7333333333331</v>
      </c>
      <c r="J469" s="279">
        <v>1080.3166666666664</v>
      </c>
      <c r="K469" s="277">
        <v>1049.1500000000001</v>
      </c>
      <c r="L469" s="277">
        <v>1011.1</v>
      </c>
      <c r="M469" s="277">
        <v>0.33394000000000001</v>
      </c>
    </row>
    <row r="470" spans="1:13">
      <c r="A470" s="268">
        <v>460</v>
      </c>
      <c r="B470" s="277" t="s">
        <v>189</v>
      </c>
      <c r="C470" s="277">
        <v>1228.8499999999999</v>
      </c>
      <c r="D470" s="279">
        <v>1244.8</v>
      </c>
      <c r="E470" s="279">
        <v>1207.6999999999998</v>
      </c>
      <c r="F470" s="279">
        <v>1186.55</v>
      </c>
      <c r="G470" s="279">
        <v>1149.4499999999998</v>
      </c>
      <c r="H470" s="279">
        <v>1265.9499999999998</v>
      </c>
      <c r="I470" s="279">
        <v>1303.0499999999997</v>
      </c>
      <c r="J470" s="279">
        <v>1324.1999999999998</v>
      </c>
      <c r="K470" s="277">
        <v>1281.9000000000001</v>
      </c>
      <c r="L470" s="277">
        <v>1223.6500000000001</v>
      </c>
      <c r="M470" s="277">
        <v>47.353160000000003</v>
      </c>
    </row>
    <row r="471" spans="1:13">
      <c r="A471" s="268">
        <v>461</v>
      </c>
      <c r="B471" s="277" t="s">
        <v>190</v>
      </c>
      <c r="C471" s="277">
        <v>2813.8</v>
      </c>
      <c r="D471" s="279">
        <v>2838.9333333333329</v>
      </c>
      <c r="E471" s="279">
        <v>2781.8666666666659</v>
      </c>
      <c r="F471" s="279">
        <v>2749.9333333333329</v>
      </c>
      <c r="G471" s="279">
        <v>2692.8666666666659</v>
      </c>
      <c r="H471" s="279">
        <v>2870.8666666666659</v>
      </c>
      <c r="I471" s="279">
        <v>2927.9333333333325</v>
      </c>
      <c r="J471" s="279">
        <v>2959.8666666666659</v>
      </c>
      <c r="K471" s="277">
        <v>2896</v>
      </c>
      <c r="L471" s="277">
        <v>2807</v>
      </c>
      <c r="M471" s="277">
        <v>4.4664599999999997</v>
      </c>
    </row>
    <row r="472" spans="1:13">
      <c r="A472" s="268">
        <v>462</v>
      </c>
      <c r="B472" s="277" t="s">
        <v>191</v>
      </c>
      <c r="C472" s="277">
        <v>295.64999999999998</v>
      </c>
      <c r="D472" s="279">
        <v>297.25</v>
      </c>
      <c r="E472" s="279">
        <v>292.45</v>
      </c>
      <c r="F472" s="279">
        <v>289.25</v>
      </c>
      <c r="G472" s="279">
        <v>284.45</v>
      </c>
      <c r="H472" s="279">
        <v>300.45</v>
      </c>
      <c r="I472" s="279">
        <v>305.24999999999994</v>
      </c>
      <c r="J472" s="279">
        <v>308.45</v>
      </c>
      <c r="K472" s="277">
        <v>302.05</v>
      </c>
      <c r="L472" s="277">
        <v>294.05</v>
      </c>
      <c r="M472" s="277">
        <v>5.7495599999999998</v>
      </c>
    </row>
    <row r="473" spans="1:13">
      <c r="A473" s="268">
        <v>463</v>
      </c>
      <c r="B473" s="277" t="s">
        <v>550</v>
      </c>
      <c r="C473" s="277">
        <v>692.95</v>
      </c>
      <c r="D473" s="279">
        <v>693.5333333333333</v>
      </c>
      <c r="E473" s="279">
        <v>682.41666666666663</v>
      </c>
      <c r="F473" s="279">
        <v>671.88333333333333</v>
      </c>
      <c r="G473" s="279">
        <v>660.76666666666665</v>
      </c>
      <c r="H473" s="279">
        <v>704.06666666666661</v>
      </c>
      <c r="I473" s="279">
        <v>715.18333333333339</v>
      </c>
      <c r="J473" s="279">
        <v>725.71666666666658</v>
      </c>
      <c r="K473" s="277">
        <v>704.65</v>
      </c>
      <c r="L473" s="277">
        <v>683</v>
      </c>
      <c r="M473" s="277">
        <v>8.2372899999999998</v>
      </c>
    </row>
    <row r="474" spans="1:13">
      <c r="A474" s="268">
        <v>464</v>
      </c>
      <c r="B474" s="245" t="s">
        <v>551</v>
      </c>
      <c r="C474" s="277">
        <v>8.0500000000000007</v>
      </c>
      <c r="D474" s="279">
        <v>8.1166666666666654</v>
      </c>
      <c r="E474" s="279">
        <v>7.8833333333333311</v>
      </c>
      <c r="F474" s="279">
        <v>7.7166666666666659</v>
      </c>
      <c r="G474" s="279">
        <v>7.4833333333333316</v>
      </c>
      <c r="H474" s="279">
        <v>8.2833333333333314</v>
      </c>
      <c r="I474" s="279">
        <v>8.5166666666666657</v>
      </c>
      <c r="J474" s="279">
        <v>8.68333333333333</v>
      </c>
      <c r="K474" s="277">
        <v>8.35</v>
      </c>
      <c r="L474" s="277">
        <v>7.95</v>
      </c>
      <c r="M474" s="277">
        <v>129.86726999999999</v>
      </c>
    </row>
    <row r="475" spans="1:13">
      <c r="A475" s="268">
        <v>465</v>
      </c>
      <c r="B475" s="245" t="s">
        <v>539</v>
      </c>
      <c r="C475" s="277">
        <v>5860.65</v>
      </c>
      <c r="D475" s="279">
        <v>5904.95</v>
      </c>
      <c r="E475" s="279">
        <v>5785.0999999999995</v>
      </c>
      <c r="F475" s="279">
        <v>5709.5499999999993</v>
      </c>
      <c r="G475" s="279">
        <v>5589.6999999999989</v>
      </c>
      <c r="H475" s="279">
        <v>5980.5</v>
      </c>
      <c r="I475" s="279">
        <v>6100.35</v>
      </c>
      <c r="J475" s="279">
        <v>6175.9000000000005</v>
      </c>
      <c r="K475" s="277">
        <v>6024.8</v>
      </c>
      <c r="L475" s="277">
        <v>5829.4</v>
      </c>
      <c r="M475" s="277">
        <v>5.4870000000000002E-2</v>
      </c>
    </row>
    <row r="476" spans="1:13">
      <c r="A476" s="268">
        <v>466</v>
      </c>
      <c r="B476" s="245" t="s">
        <v>541</v>
      </c>
      <c r="C476" s="277">
        <v>29.9</v>
      </c>
      <c r="D476" s="279">
        <v>30.05</v>
      </c>
      <c r="E476" s="279">
        <v>29.55</v>
      </c>
      <c r="F476" s="279">
        <v>29.2</v>
      </c>
      <c r="G476" s="279">
        <v>28.7</v>
      </c>
      <c r="H476" s="279">
        <v>30.400000000000002</v>
      </c>
      <c r="I476" s="279">
        <v>30.900000000000002</v>
      </c>
      <c r="J476" s="279">
        <v>31.250000000000004</v>
      </c>
      <c r="K476" s="277">
        <v>30.55</v>
      </c>
      <c r="L476" s="277">
        <v>29.7</v>
      </c>
      <c r="M476" s="277">
        <v>14.91386</v>
      </c>
    </row>
    <row r="477" spans="1:13">
      <c r="A477" s="268">
        <v>467</v>
      </c>
      <c r="B477" s="245" t="s">
        <v>192</v>
      </c>
      <c r="C477" s="277">
        <v>459.35</v>
      </c>
      <c r="D477" s="279">
        <v>463.06666666666666</v>
      </c>
      <c r="E477" s="279">
        <v>453.73333333333335</v>
      </c>
      <c r="F477" s="279">
        <v>448.11666666666667</v>
      </c>
      <c r="G477" s="279">
        <v>438.78333333333336</v>
      </c>
      <c r="H477" s="279">
        <v>468.68333333333334</v>
      </c>
      <c r="I477" s="279">
        <v>478.01666666666671</v>
      </c>
      <c r="J477" s="279">
        <v>483.63333333333333</v>
      </c>
      <c r="K477" s="277">
        <v>472.4</v>
      </c>
      <c r="L477" s="277">
        <v>457.45</v>
      </c>
      <c r="M477" s="277">
        <v>34.332079999999998</v>
      </c>
    </row>
    <row r="478" spans="1:13">
      <c r="A478" s="268">
        <v>468</v>
      </c>
      <c r="B478" s="245" t="s">
        <v>540</v>
      </c>
      <c r="C478" s="277">
        <v>196.9</v>
      </c>
      <c r="D478" s="279">
        <v>196.53333333333333</v>
      </c>
      <c r="E478" s="279">
        <v>195.46666666666667</v>
      </c>
      <c r="F478" s="279">
        <v>194.03333333333333</v>
      </c>
      <c r="G478" s="279">
        <v>192.96666666666667</v>
      </c>
      <c r="H478" s="279">
        <v>197.96666666666667</v>
      </c>
      <c r="I478" s="279">
        <v>199.03333333333333</v>
      </c>
      <c r="J478" s="279">
        <v>200.46666666666667</v>
      </c>
      <c r="K478" s="277">
        <v>197.6</v>
      </c>
      <c r="L478" s="277">
        <v>195.1</v>
      </c>
      <c r="M478" s="277">
        <v>0.13874</v>
      </c>
    </row>
    <row r="479" spans="1:13">
      <c r="A479" s="268">
        <v>469</v>
      </c>
      <c r="B479" s="245" t="s">
        <v>193</v>
      </c>
      <c r="C479" s="277">
        <v>970.75</v>
      </c>
      <c r="D479" s="279">
        <v>965.98333333333323</v>
      </c>
      <c r="E479" s="279">
        <v>956.96666666666647</v>
      </c>
      <c r="F479" s="279">
        <v>943.18333333333328</v>
      </c>
      <c r="G479" s="279">
        <v>934.16666666666652</v>
      </c>
      <c r="H479" s="279">
        <v>979.76666666666642</v>
      </c>
      <c r="I479" s="279">
        <v>988.78333333333308</v>
      </c>
      <c r="J479" s="279">
        <v>1002.5666666666664</v>
      </c>
      <c r="K479" s="277">
        <v>975</v>
      </c>
      <c r="L479" s="277">
        <v>952.2</v>
      </c>
      <c r="M479" s="277">
        <v>6.7925000000000004</v>
      </c>
    </row>
    <row r="480" spans="1:13">
      <c r="A480" s="268">
        <v>470</v>
      </c>
      <c r="B480" s="245" t="s">
        <v>553</v>
      </c>
      <c r="C480" s="277">
        <v>11.75</v>
      </c>
      <c r="D480" s="279">
        <v>11.799999999999999</v>
      </c>
      <c r="E480" s="279">
        <v>11.699999999999998</v>
      </c>
      <c r="F480" s="277">
        <v>11.649999999999999</v>
      </c>
      <c r="G480" s="279">
        <v>11.549999999999997</v>
      </c>
      <c r="H480" s="279">
        <v>11.849999999999998</v>
      </c>
      <c r="I480" s="277">
        <v>11.95</v>
      </c>
      <c r="J480" s="279">
        <v>11.999999999999998</v>
      </c>
      <c r="K480" s="279">
        <v>11.9</v>
      </c>
      <c r="L480" s="277">
        <v>11.75</v>
      </c>
      <c r="M480" s="279">
        <v>6.4129500000000004</v>
      </c>
    </row>
    <row r="481" spans="1:13">
      <c r="A481" s="268">
        <v>471</v>
      </c>
      <c r="B481" s="245" t="s">
        <v>554</v>
      </c>
      <c r="C481" s="277">
        <v>316.39999999999998</v>
      </c>
      <c r="D481" s="279">
        <v>317.55</v>
      </c>
      <c r="E481" s="279">
        <v>314.85000000000002</v>
      </c>
      <c r="F481" s="277">
        <v>313.3</v>
      </c>
      <c r="G481" s="279">
        <v>310.60000000000002</v>
      </c>
      <c r="H481" s="279">
        <v>319.10000000000002</v>
      </c>
      <c r="I481" s="277">
        <v>321.79999999999995</v>
      </c>
      <c r="J481" s="279">
        <v>323.35000000000002</v>
      </c>
      <c r="K481" s="279">
        <v>320.25</v>
      </c>
      <c r="L481" s="277">
        <v>316</v>
      </c>
      <c r="M481" s="279">
        <v>0.44019000000000003</v>
      </c>
    </row>
    <row r="482" spans="1:13">
      <c r="A482" s="268">
        <v>472</v>
      </c>
      <c r="B482" s="245" t="s">
        <v>194</v>
      </c>
      <c r="C482" s="245">
        <v>210.95</v>
      </c>
      <c r="D482" s="289">
        <v>212.65</v>
      </c>
      <c r="E482" s="289">
        <v>205.4</v>
      </c>
      <c r="F482" s="289">
        <v>199.85</v>
      </c>
      <c r="G482" s="289">
        <v>192.6</v>
      </c>
      <c r="H482" s="289">
        <v>218.20000000000002</v>
      </c>
      <c r="I482" s="289">
        <v>225.45000000000002</v>
      </c>
      <c r="J482" s="289">
        <v>231.00000000000003</v>
      </c>
      <c r="K482" s="289">
        <v>219.9</v>
      </c>
      <c r="L482" s="289">
        <v>207.1</v>
      </c>
      <c r="M482" s="289">
        <v>7.2005299999999997</v>
      </c>
    </row>
    <row r="483" spans="1:13">
      <c r="A483" s="268">
        <v>473</v>
      </c>
      <c r="B483" s="245" t="s">
        <v>3098</v>
      </c>
      <c r="C483" s="245">
        <v>31.5</v>
      </c>
      <c r="D483" s="289">
        <v>31.616666666666664</v>
      </c>
      <c r="E483" s="289">
        <v>31.033333333333324</v>
      </c>
      <c r="F483" s="289">
        <v>30.566666666666659</v>
      </c>
      <c r="G483" s="289">
        <v>29.98333333333332</v>
      </c>
      <c r="H483" s="289">
        <v>32.083333333333329</v>
      </c>
      <c r="I483" s="289">
        <v>32.666666666666664</v>
      </c>
      <c r="J483" s="289">
        <v>33.133333333333333</v>
      </c>
      <c r="K483" s="289">
        <v>32.200000000000003</v>
      </c>
      <c r="L483" s="289">
        <v>31.15</v>
      </c>
      <c r="M483" s="289">
        <v>4.5489600000000001</v>
      </c>
    </row>
    <row r="484" spans="1:13">
      <c r="A484" s="268">
        <v>474</v>
      </c>
      <c r="B484" s="245" t="s">
        <v>195</v>
      </c>
      <c r="C484" s="289">
        <v>4382.75</v>
      </c>
      <c r="D484" s="289">
        <v>4415.7333333333336</v>
      </c>
      <c r="E484" s="289">
        <v>4306.4666666666672</v>
      </c>
      <c r="F484" s="289">
        <v>4230.1833333333334</v>
      </c>
      <c r="G484" s="289">
        <v>4120.916666666667</v>
      </c>
      <c r="H484" s="289">
        <v>4492.0166666666673</v>
      </c>
      <c r="I484" s="289">
        <v>4601.2833333333338</v>
      </c>
      <c r="J484" s="289">
        <v>4677.5666666666675</v>
      </c>
      <c r="K484" s="289">
        <v>4525</v>
      </c>
      <c r="L484" s="289">
        <v>4339.45</v>
      </c>
      <c r="M484" s="289">
        <v>23.694410000000001</v>
      </c>
    </row>
    <row r="485" spans="1:13">
      <c r="A485" s="268">
        <v>475</v>
      </c>
      <c r="B485" s="245" t="s">
        <v>196</v>
      </c>
      <c r="C485" s="289">
        <v>24.25</v>
      </c>
      <c r="D485" s="289">
        <v>24.45</v>
      </c>
      <c r="E485" s="289">
        <v>23.95</v>
      </c>
      <c r="F485" s="289">
        <v>23.65</v>
      </c>
      <c r="G485" s="289">
        <v>23.15</v>
      </c>
      <c r="H485" s="289">
        <v>24.75</v>
      </c>
      <c r="I485" s="289">
        <v>25.25</v>
      </c>
      <c r="J485" s="289">
        <v>25.55</v>
      </c>
      <c r="K485" s="289">
        <v>24.95</v>
      </c>
      <c r="L485" s="289">
        <v>24.15</v>
      </c>
      <c r="M485" s="289">
        <v>18.537800000000001</v>
      </c>
    </row>
    <row r="486" spans="1:13">
      <c r="A486" s="268">
        <v>476</v>
      </c>
      <c r="B486" s="245" t="s">
        <v>197</v>
      </c>
      <c r="C486" s="289">
        <v>506.5</v>
      </c>
      <c r="D486" s="289">
        <v>508.7166666666667</v>
      </c>
      <c r="E486" s="289">
        <v>501.88333333333344</v>
      </c>
      <c r="F486" s="289">
        <v>497.26666666666677</v>
      </c>
      <c r="G486" s="289">
        <v>490.43333333333351</v>
      </c>
      <c r="H486" s="289">
        <v>513.33333333333337</v>
      </c>
      <c r="I486" s="289">
        <v>520.16666666666663</v>
      </c>
      <c r="J486" s="289">
        <v>524.7833333333333</v>
      </c>
      <c r="K486" s="289">
        <v>515.54999999999995</v>
      </c>
      <c r="L486" s="289">
        <v>504.1</v>
      </c>
      <c r="M486" s="289">
        <v>39.921349999999997</v>
      </c>
    </row>
    <row r="487" spans="1:13">
      <c r="A487" s="268">
        <v>477</v>
      </c>
      <c r="B487" s="245" t="s">
        <v>560</v>
      </c>
      <c r="C487" s="289">
        <v>1860.85</v>
      </c>
      <c r="D487" s="289">
        <v>1861.2666666666667</v>
      </c>
      <c r="E487" s="289">
        <v>1849.5833333333333</v>
      </c>
      <c r="F487" s="289">
        <v>1838.3166666666666</v>
      </c>
      <c r="G487" s="289">
        <v>1826.6333333333332</v>
      </c>
      <c r="H487" s="289">
        <v>1872.5333333333333</v>
      </c>
      <c r="I487" s="289">
        <v>1884.2166666666667</v>
      </c>
      <c r="J487" s="289">
        <v>1895.4833333333333</v>
      </c>
      <c r="K487" s="289">
        <v>1872.95</v>
      </c>
      <c r="L487" s="289">
        <v>1850</v>
      </c>
      <c r="M487" s="289">
        <v>0.18035999999999999</v>
      </c>
    </row>
    <row r="488" spans="1:13">
      <c r="A488" s="268">
        <v>478</v>
      </c>
      <c r="B488" s="245" t="s">
        <v>561</v>
      </c>
      <c r="C488" s="289">
        <v>29.05</v>
      </c>
      <c r="D488" s="289">
        <v>29.183333333333337</v>
      </c>
      <c r="E488" s="289">
        <v>28.716666666666676</v>
      </c>
      <c r="F488" s="289">
        <v>28.38333333333334</v>
      </c>
      <c r="G488" s="289">
        <v>27.916666666666679</v>
      </c>
      <c r="H488" s="289">
        <v>29.516666666666673</v>
      </c>
      <c r="I488" s="289">
        <v>29.983333333333334</v>
      </c>
      <c r="J488" s="289">
        <v>30.31666666666667</v>
      </c>
      <c r="K488" s="289">
        <v>29.65</v>
      </c>
      <c r="L488" s="289">
        <v>28.85</v>
      </c>
      <c r="M488" s="289">
        <v>13.079750000000001</v>
      </c>
    </row>
    <row r="489" spans="1:13">
      <c r="A489" s="268">
        <v>479</v>
      </c>
      <c r="B489" s="245" t="s">
        <v>285</v>
      </c>
      <c r="C489" s="289">
        <v>311.35000000000002</v>
      </c>
      <c r="D489" s="289">
        <v>311.3</v>
      </c>
      <c r="E489" s="289">
        <v>307.65000000000003</v>
      </c>
      <c r="F489" s="289">
        <v>303.95000000000005</v>
      </c>
      <c r="G489" s="289">
        <v>300.30000000000007</v>
      </c>
      <c r="H489" s="289">
        <v>315</v>
      </c>
      <c r="I489" s="289">
        <v>318.64999999999998</v>
      </c>
      <c r="J489" s="289">
        <v>322.34999999999997</v>
      </c>
      <c r="K489" s="289">
        <v>314.95</v>
      </c>
      <c r="L489" s="289">
        <v>307.60000000000002</v>
      </c>
      <c r="M489" s="289">
        <v>1.00746</v>
      </c>
    </row>
    <row r="490" spans="1:13">
      <c r="A490" s="268">
        <v>480</v>
      </c>
      <c r="B490" s="245" t="s">
        <v>563</v>
      </c>
      <c r="C490" s="289">
        <v>692.2</v>
      </c>
      <c r="D490" s="289">
        <v>684.25</v>
      </c>
      <c r="E490" s="289">
        <v>670.5</v>
      </c>
      <c r="F490" s="289">
        <v>648.79999999999995</v>
      </c>
      <c r="G490" s="289">
        <v>635.04999999999995</v>
      </c>
      <c r="H490" s="289">
        <v>705.95</v>
      </c>
      <c r="I490" s="289">
        <v>719.7</v>
      </c>
      <c r="J490" s="289">
        <v>741.40000000000009</v>
      </c>
      <c r="K490" s="289">
        <v>698</v>
      </c>
      <c r="L490" s="289">
        <v>662.55</v>
      </c>
      <c r="M490" s="289">
        <v>3.0259100000000001</v>
      </c>
    </row>
    <row r="491" spans="1:13">
      <c r="A491" s="268">
        <v>481</v>
      </c>
      <c r="B491" s="245" t="s">
        <v>564</v>
      </c>
      <c r="C491" s="289">
        <v>1464.55</v>
      </c>
      <c r="D491" s="289">
        <v>1473.6333333333332</v>
      </c>
      <c r="E491" s="289">
        <v>1435.9166666666665</v>
      </c>
      <c r="F491" s="289">
        <v>1407.2833333333333</v>
      </c>
      <c r="G491" s="289">
        <v>1369.5666666666666</v>
      </c>
      <c r="H491" s="289">
        <v>1502.2666666666664</v>
      </c>
      <c r="I491" s="289">
        <v>1539.9833333333331</v>
      </c>
      <c r="J491" s="289">
        <v>1568.6166666666663</v>
      </c>
      <c r="K491" s="289">
        <v>1511.35</v>
      </c>
      <c r="L491" s="289">
        <v>1445</v>
      </c>
      <c r="M491" s="289">
        <v>0.98816999999999999</v>
      </c>
    </row>
    <row r="492" spans="1:13">
      <c r="A492" s="268">
        <v>482</v>
      </c>
      <c r="B492" s="245" t="s">
        <v>2780</v>
      </c>
      <c r="C492" s="289">
        <v>860.45</v>
      </c>
      <c r="D492" s="289">
        <v>862.4</v>
      </c>
      <c r="E492" s="289">
        <v>854.8</v>
      </c>
      <c r="F492" s="289">
        <v>849.15</v>
      </c>
      <c r="G492" s="289">
        <v>841.55</v>
      </c>
      <c r="H492" s="289">
        <v>868.05</v>
      </c>
      <c r="I492" s="289">
        <v>875.65000000000009</v>
      </c>
      <c r="J492" s="289">
        <v>881.3</v>
      </c>
      <c r="K492" s="289">
        <v>870</v>
      </c>
      <c r="L492" s="289">
        <v>856.75</v>
      </c>
      <c r="M492" s="289">
        <v>8.5500000000000003E-3</v>
      </c>
    </row>
    <row r="493" spans="1:13">
      <c r="A493" s="268">
        <v>483</v>
      </c>
      <c r="B493" s="245" t="s">
        <v>284</v>
      </c>
      <c r="C493" s="289">
        <v>165.95</v>
      </c>
      <c r="D493" s="289">
        <v>165.91666666666666</v>
      </c>
      <c r="E493" s="289">
        <v>164.33333333333331</v>
      </c>
      <c r="F493" s="289">
        <v>162.71666666666667</v>
      </c>
      <c r="G493" s="289">
        <v>161.13333333333333</v>
      </c>
      <c r="H493" s="289">
        <v>167.5333333333333</v>
      </c>
      <c r="I493" s="289">
        <v>169.11666666666662</v>
      </c>
      <c r="J493" s="289">
        <v>170.73333333333329</v>
      </c>
      <c r="K493" s="289">
        <v>167.5</v>
      </c>
      <c r="L493" s="289">
        <v>164.3</v>
      </c>
      <c r="M493" s="289">
        <v>2.1229300000000002</v>
      </c>
    </row>
    <row r="494" spans="1:13">
      <c r="A494" s="268">
        <v>484</v>
      </c>
      <c r="B494" s="245" t="s">
        <v>565</v>
      </c>
      <c r="C494" s="289">
        <v>1288.7</v>
      </c>
      <c r="D494" s="289">
        <v>1259.8999999999999</v>
      </c>
      <c r="E494" s="289">
        <v>1219.7999999999997</v>
      </c>
      <c r="F494" s="289">
        <v>1150.8999999999999</v>
      </c>
      <c r="G494" s="289">
        <v>1110.7999999999997</v>
      </c>
      <c r="H494" s="289">
        <v>1328.7999999999997</v>
      </c>
      <c r="I494" s="289">
        <v>1368.8999999999996</v>
      </c>
      <c r="J494" s="289">
        <v>1437.7999999999997</v>
      </c>
      <c r="K494" s="289">
        <v>1300</v>
      </c>
      <c r="L494" s="289">
        <v>1191</v>
      </c>
      <c r="M494" s="289">
        <v>3.0359500000000001</v>
      </c>
    </row>
    <row r="495" spans="1:13">
      <c r="A495" s="268">
        <v>485</v>
      </c>
      <c r="B495" s="245" t="s">
        <v>556</v>
      </c>
      <c r="C495" s="289">
        <v>290.35000000000002</v>
      </c>
      <c r="D495" s="289">
        <v>290.68333333333334</v>
      </c>
      <c r="E495" s="289">
        <v>287.86666666666667</v>
      </c>
      <c r="F495" s="289">
        <v>285.38333333333333</v>
      </c>
      <c r="G495" s="289">
        <v>282.56666666666666</v>
      </c>
      <c r="H495" s="289">
        <v>293.16666666666669</v>
      </c>
      <c r="I495" s="289">
        <v>295.98333333333341</v>
      </c>
      <c r="J495" s="289">
        <v>298.4666666666667</v>
      </c>
      <c r="K495" s="289">
        <v>293.5</v>
      </c>
      <c r="L495" s="289">
        <v>288.2</v>
      </c>
      <c r="M495" s="289">
        <v>1.4576199999999999</v>
      </c>
    </row>
    <row r="496" spans="1:13">
      <c r="A496" s="268">
        <v>486</v>
      </c>
      <c r="B496" s="245" t="s">
        <v>555</v>
      </c>
      <c r="C496" s="289">
        <v>1925.2</v>
      </c>
      <c r="D496" s="289">
        <v>1946.2333333333333</v>
      </c>
      <c r="E496" s="289">
        <v>1894.9166666666667</v>
      </c>
      <c r="F496" s="289">
        <v>1864.6333333333334</v>
      </c>
      <c r="G496" s="289">
        <v>1813.3166666666668</v>
      </c>
      <c r="H496" s="289">
        <v>1976.5166666666667</v>
      </c>
      <c r="I496" s="289">
        <v>2027.8333333333333</v>
      </c>
      <c r="J496" s="289">
        <v>2058.1166666666668</v>
      </c>
      <c r="K496" s="289">
        <v>1997.55</v>
      </c>
      <c r="L496" s="289">
        <v>1915.95</v>
      </c>
      <c r="M496" s="289">
        <v>0.30002000000000001</v>
      </c>
    </row>
    <row r="497" spans="1:13">
      <c r="A497" s="268">
        <v>487</v>
      </c>
      <c r="B497" s="245" t="s">
        <v>199</v>
      </c>
      <c r="C497" s="289">
        <v>666.55</v>
      </c>
      <c r="D497" s="289">
        <v>670.80000000000007</v>
      </c>
      <c r="E497" s="289">
        <v>659.60000000000014</v>
      </c>
      <c r="F497" s="289">
        <v>652.65000000000009</v>
      </c>
      <c r="G497" s="289">
        <v>641.45000000000016</v>
      </c>
      <c r="H497" s="289">
        <v>677.75000000000011</v>
      </c>
      <c r="I497" s="289">
        <v>688.95000000000016</v>
      </c>
      <c r="J497" s="289">
        <v>695.90000000000009</v>
      </c>
      <c r="K497" s="289">
        <v>682</v>
      </c>
      <c r="L497" s="289">
        <v>663.85</v>
      </c>
      <c r="M497" s="289">
        <v>8.31311</v>
      </c>
    </row>
    <row r="498" spans="1:13">
      <c r="A498" s="268">
        <v>488</v>
      </c>
      <c r="B498" s="245" t="s">
        <v>557</v>
      </c>
      <c r="C498" s="289">
        <v>156.4</v>
      </c>
      <c r="D498" s="289">
        <v>157.65</v>
      </c>
      <c r="E498" s="289">
        <v>154.75</v>
      </c>
      <c r="F498" s="289">
        <v>153.1</v>
      </c>
      <c r="G498" s="289">
        <v>150.19999999999999</v>
      </c>
      <c r="H498" s="289">
        <v>159.30000000000001</v>
      </c>
      <c r="I498" s="289">
        <v>162.20000000000005</v>
      </c>
      <c r="J498" s="289">
        <v>163.85000000000002</v>
      </c>
      <c r="K498" s="289">
        <v>160.55000000000001</v>
      </c>
      <c r="L498" s="289">
        <v>156</v>
      </c>
      <c r="M498" s="289">
        <v>0.7752</v>
      </c>
    </row>
    <row r="499" spans="1:13">
      <c r="A499" s="268">
        <v>489</v>
      </c>
      <c r="B499" s="245" t="s">
        <v>558</v>
      </c>
      <c r="C499" s="289">
        <v>3296.95</v>
      </c>
      <c r="D499" s="289">
        <v>3309.6166666666668</v>
      </c>
      <c r="E499" s="289">
        <v>3259.3333333333335</v>
      </c>
      <c r="F499" s="289">
        <v>3221.7166666666667</v>
      </c>
      <c r="G499" s="289">
        <v>3171.4333333333334</v>
      </c>
      <c r="H499" s="289">
        <v>3347.2333333333336</v>
      </c>
      <c r="I499" s="289">
        <v>3397.5166666666664</v>
      </c>
      <c r="J499" s="289">
        <v>3435.1333333333337</v>
      </c>
      <c r="K499" s="289">
        <v>3359.9</v>
      </c>
      <c r="L499" s="289">
        <v>3272</v>
      </c>
      <c r="M499" s="289">
        <v>5.9409999999999998E-2</v>
      </c>
    </row>
    <row r="500" spans="1:13">
      <c r="A500" s="268">
        <v>490</v>
      </c>
      <c r="B500" s="245" t="s">
        <v>562</v>
      </c>
      <c r="C500" s="289">
        <v>773.95</v>
      </c>
      <c r="D500" s="289">
        <v>772.68333333333339</v>
      </c>
      <c r="E500" s="289">
        <v>761.61666666666679</v>
      </c>
      <c r="F500" s="289">
        <v>749.28333333333342</v>
      </c>
      <c r="G500" s="289">
        <v>738.21666666666681</v>
      </c>
      <c r="H500" s="289">
        <v>785.01666666666677</v>
      </c>
      <c r="I500" s="289">
        <v>796.08333333333337</v>
      </c>
      <c r="J500" s="289">
        <v>808.41666666666674</v>
      </c>
      <c r="K500" s="289">
        <v>783.75</v>
      </c>
      <c r="L500" s="289">
        <v>760.35</v>
      </c>
      <c r="M500" s="289">
        <v>0.11514000000000001</v>
      </c>
    </row>
    <row r="501" spans="1:13">
      <c r="A501" s="268">
        <v>491</v>
      </c>
      <c r="B501" s="245" t="s">
        <v>566</v>
      </c>
      <c r="C501" s="289">
        <v>5405.35</v>
      </c>
      <c r="D501" s="289">
        <v>5444.05</v>
      </c>
      <c r="E501" s="289">
        <v>5358.3</v>
      </c>
      <c r="F501" s="289">
        <v>5311.25</v>
      </c>
      <c r="G501" s="289">
        <v>5225.5</v>
      </c>
      <c r="H501" s="289">
        <v>5491.1</v>
      </c>
      <c r="I501" s="289">
        <v>5576.85</v>
      </c>
      <c r="J501" s="289">
        <v>5623.9000000000005</v>
      </c>
      <c r="K501" s="289">
        <v>5529.8</v>
      </c>
      <c r="L501" s="289">
        <v>5397</v>
      </c>
      <c r="M501" s="289">
        <v>5.8040000000000001E-2</v>
      </c>
    </row>
    <row r="502" spans="1:13">
      <c r="A502" s="268">
        <v>492</v>
      </c>
      <c r="B502" s="245" t="s">
        <v>567</v>
      </c>
      <c r="C502" s="289">
        <v>107.25</v>
      </c>
      <c r="D502" s="289">
        <v>107.41666666666667</v>
      </c>
      <c r="E502" s="289">
        <v>104.98333333333335</v>
      </c>
      <c r="F502" s="289">
        <v>102.71666666666668</v>
      </c>
      <c r="G502" s="289">
        <v>100.28333333333336</v>
      </c>
      <c r="H502" s="289">
        <v>109.68333333333334</v>
      </c>
      <c r="I502" s="289">
        <v>112.11666666666665</v>
      </c>
      <c r="J502" s="289">
        <v>114.38333333333333</v>
      </c>
      <c r="K502" s="289">
        <v>109.85</v>
      </c>
      <c r="L502" s="289">
        <v>105.15</v>
      </c>
      <c r="M502" s="289">
        <v>6.9458000000000002</v>
      </c>
    </row>
    <row r="503" spans="1:13">
      <c r="A503" s="268">
        <v>493</v>
      </c>
      <c r="B503" s="245" t="s">
        <v>568</v>
      </c>
      <c r="C503" s="289">
        <v>67.349999999999994</v>
      </c>
      <c r="D503" s="289">
        <v>67.5</v>
      </c>
      <c r="E503" s="289">
        <v>66.25</v>
      </c>
      <c r="F503" s="289">
        <v>65.150000000000006</v>
      </c>
      <c r="G503" s="289">
        <v>63.900000000000006</v>
      </c>
      <c r="H503" s="289">
        <v>68.599999999999994</v>
      </c>
      <c r="I503" s="289">
        <v>69.849999999999994</v>
      </c>
      <c r="J503" s="289">
        <v>70.949999999999989</v>
      </c>
      <c r="K503" s="289">
        <v>68.75</v>
      </c>
      <c r="L503" s="289">
        <v>66.400000000000006</v>
      </c>
      <c r="M503" s="289">
        <v>6.0806899999999997</v>
      </c>
    </row>
    <row r="504" spans="1:13">
      <c r="A504" s="268">
        <v>494</v>
      </c>
      <c r="B504" s="245" t="s">
        <v>2851</v>
      </c>
      <c r="C504" s="289">
        <v>390.2</v>
      </c>
      <c r="D504" s="289">
        <v>391.93333333333334</v>
      </c>
      <c r="E504" s="289">
        <v>387.26666666666665</v>
      </c>
      <c r="F504" s="289">
        <v>384.33333333333331</v>
      </c>
      <c r="G504" s="289">
        <v>379.66666666666663</v>
      </c>
      <c r="H504" s="289">
        <v>394.86666666666667</v>
      </c>
      <c r="I504" s="289">
        <v>399.5333333333333</v>
      </c>
      <c r="J504" s="289">
        <v>402.4666666666667</v>
      </c>
      <c r="K504" s="289">
        <v>396.6</v>
      </c>
      <c r="L504" s="289">
        <v>389</v>
      </c>
      <c r="M504" s="289">
        <v>0.97018000000000004</v>
      </c>
    </row>
    <row r="505" spans="1:13">
      <c r="A505" s="268">
        <v>495</v>
      </c>
      <c r="B505" s="245" t="s">
        <v>569</v>
      </c>
      <c r="C505" s="289">
        <v>2151.8000000000002</v>
      </c>
      <c r="D505" s="289">
        <v>2154.7000000000003</v>
      </c>
      <c r="E505" s="289">
        <v>2128.1500000000005</v>
      </c>
      <c r="F505" s="289">
        <v>2104.5000000000005</v>
      </c>
      <c r="G505" s="289">
        <v>2077.9500000000007</v>
      </c>
      <c r="H505" s="289">
        <v>2178.3500000000004</v>
      </c>
      <c r="I505" s="289">
        <v>2204.9000000000005</v>
      </c>
      <c r="J505" s="289">
        <v>2228.5500000000002</v>
      </c>
      <c r="K505" s="289">
        <v>2181.25</v>
      </c>
      <c r="L505" s="289">
        <v>2131.0500000000002</v>
      </c>
      <c r="M505" s="289">
        <v>0.22378000000000001</v>
      </c>
    </row>
    <row r="506" spans="1:13">
      <c r="A506" s="268">
        <v>496</v>
      </c>
      <c r="B506" s="245" t="s">
        <v>200</v>
      </c>
      <c r="C506" s="289">
        <v>375.95</v>
      </c>
      <c r="D506" s="289">
        <v>376.86666666666662</v>
      </c>
      <c r="E506" s="289">
        <v>372.03333333333325</v>
      </c>
      <c r="F506" s="289">
        <v>368.11666666666662</v>
      </c>
      <c r="G506" s="289">
        <v>363.28333333333325</v>
      </c>
      <c r="H506" s="289">
        <v>380.78333333333325</v>
      </c>
      <c r="I506" s="289">
        <v>385.61666666666662</v>
      </c>
      <c r="J506" s="289">
        <v>389.53333333333325</v>
      </c>
      <c r="K506" s="289">
        <v>381.7</v>
      </c>
      <c r="L506" s="289">
        <v>372.95</v>
      </c>
      <c r="M506" s="289">
        <v>360.92383000000001</v>
      </c>
    </row>
    <row r="507" spans="1:13">
      <c r="A507" s="268">
        <v>497</v>
      </c>
      <c r="B507" s="245" t="s">
        <v>570</v>
      </c>
      <c r="C507" s="289">
        <v>311.2</v>
      </c>
      <c r="D507" s="289">
        <v>310.95</v>
      </c>
      <c r="E507" s="289">
        <v>306.34999999999997</v>
      </c>
      <c r="F507" s="289">
        <v>301.5</v>
      </c>
      <c r="G507" s="289">
        <v>296.89999999999998</v>
      </c>
      <c r="H507" s="289">
        <v>315.79999999999995</v>
      </c>
      <c r="I507" s="289">
        <v>320.39999999999998</v>
      </c>
      <c r="J507" s="289">
        <v>325.24999999999994</v>
      </c>
      <c r="K507" s="289">
        <v>315.55</v>
      </c>
      <c r="L507" s="289">
        <v>306.10000000000002</v>
      </c>
      <c r="M507" s="289">
        <v>4.9613699999999996</v>
      </c>
    </row>
    <row r="508" spans="1:13">
      <c r="A508" s="268">
        <v>498</v>
      </c>
      <c r="B508" s="245" t="s">
        <v>202</v>
      </c>
      <c r="C508" s="289">
        <v>182.45</v>
      </c>
      <c r="D508" s="289">
        <v>185.44999999999996</v>
      </c>
      <c r="E508" s="289">
        <v>178.54999999999993</v>
      </c>
      <c r="F508" s="289">
        <v>174.64999999999998</v>
      </c>
      <c r="G508" s="289">
        <v>167.74999999999994</v>
      </c>
      <c r="H508" s="289">
        <v>189.34999999999991</v>
      </c>
      <c r="I508" s="289">
        <v>196.24999999999994</v>
      </c>
      <c r="J508" s="289">
        <v>200.14999999999989</v>
      </c>
      <c r="K508" s="289">
        <v>192.35</v>
      </c>
      <c r="L508" s="289">
        <v>181.55</v>
      </c>
      <c r="M508" s="289">
        <v>294.10113999999999</v>
      </c>
    </row>
    <row r="509" spans="1:13">
      <c r="A509" s="268">
        <v>499</v>
      </c>
      <c r="B509" s="245" t="s">
        <v>571</v>
      </c>
      <c r="C509" s="289">
        <v>192.55</v>
      </c>
      <c r="D509" s="289">
        <v>193.65</v>
      </c>
      <c r="E509" s="289">
        <v>188.9</v>
      </c>
      <c r="F509" s="289">
        <v>185.25</v>
      </c>
      <c r="G509" s="289">
        <v>180.5</v>
      </c>
      <c r="H509" s="289">
        <v>197.3</v>
      </c>
      <c r="I509" s="289">
        <v>202.05</v>
      </c>
      <c r="J509" s="289">
        <v>205.70000000000002</v>
      </c>
      <c r="K509" s="289">
        <v>198.4</v>
      </c>
      <c r="L509" s="289">
        <v>190</v>
      </c>
      <c r="M509" s="289">
        <v>5.48454</v>
      </c>
    </row>
    <row r="510" spans="1:13">
      <c r="A510" s="268">
        <v>500</v>
      </c>
      <c r="B510" s="245" t="s">
        <v>572</v>
      </c>
      <c r="C510" s="289">
        <v>1771.6</v>
      </c>
      <c r="D510" s="289">
        <v>1777.8</v>
      </c>
      <c r="E510" s="289">
        <v>1753.85</v>
      </c>
      <c r="F510" s="289">
        <v>1736.1</v>
      </c>
      <c r="G510" s="289">
        <v>1712.1499999999999</v>
      </c>
      <c r="H510" s="289">
        <v>1795.55</v>
      </c>
      <c r="I510" s="289">
        <v>1819.5000000000002</v>
      </c>
      <c r="J510" s="289">
        <v>1837.25</v>
      </c>
      <c r="K510" s="289">
        <v>1801.75</v>
      </c>
      <c r="L510" s="289">
        <v>1760.05</v>
      </c>
      <c r="M510" s="289">
        <v>0.18490000000000001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C38" sqref="C38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0"/>
      <c r="B5" s="540"/>
      <c r="C5" s="541"/>
      <c r="D5" s="541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42" t="s">
        <v>574</v>
      </c>
      <c r="C7" s="542"/>
      <c r="D7" s="262">
        <f>Main!B10</f>
        <v>44118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44117</v>
      </c>
      <c r="B10" s="267">
        <v>511463</v>
      </c>
      <c r="C10" s="268" t="s">
        <v>3726</v>
      </c>
      <c r="D10" s="268" t="s">
        <v>3727</v>
      </c>
      <c r="E10" s="268" t="s">
        <v>583</v>
      </c>
      <c r="F10" s="381">
        <v>50000</v>
      </c>
      <c r="G10" s="267">
        <v>15.98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44117</v>
      </c>
      <c r="B11" s="267">
        <v>531673</v>
      </c>
      <c r="C11" s="268" t="s">
        <v>3728</v>
      </c>
      <c r="D11" s="268" t="s">
        <v>3729</v>
      </c>
      <c r="E11" s="268" t="s">
        <v>584</v>
      </c>
      <c r="F11" s="381">
        <v>33949</v>
      </c>
      <c r="G11" s="267">
        <v>8.3699999999999992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44117</v>
      </c>
      <c r="B12" s="267">
        <v>532767</v>
      </c>
      <c r="C12" s="268" t="s">
        <v>377</v>
      </c>
      <c r="D12" s="268" t="s">
        <v>3730</v>
      </c>
      <c r="E12" s="268" t="s">
        <v>584</v>
      </c>
      <c r="F12" s="381">
        <v>1388210</v>
      </c>
      <c r="G12" s="267">
        <v>17.3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44117</v>
      </c>
      <c r="B13" s="267">
        <v>512217</v>
      </c>
      <c r="C13" s="268" t="s">
        <v>3731</v>
      </c>
      <c r="D13" s="268" t="s">
        <v>3732</v>
      </c>
      <c r="E13" s="268" t="s">
        <v>583</v>
      </c>
      <c r="F13" s="381">
        <v>46195</v>
      </c>
      <c r="G13" s="267">
        <v>22.72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44117</v>
      </c>
      <c r="B14" s="267">
        <v>539673</v>
      </c>
      <c r="C14" s="268" t="s">
        <v>3710</v>
      </c>
      <c r="D14" s="268" t="s">
        <v>3733</v>
      </c>
      <c r="E14" s="268" t="s">
        <v>583</v>
      </c>
      <c r="F14" s="381">
        <v>26500</v>
      </c>
      <c r="G14" s="267">
        <v>18.850000000000001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44117</v>
      </c>
      <c r="B15" s="267">
        <v>539673</v>
      </c>
      <c r="C15" s="268" t="s">
        <v>3710</v>
      </c>
      <c r="D15" s="268" t="s">
        <v>3711</v>
      </c>
      <c r="E15" s="268" t="s">
        <v>583</v>
      </c>
      <c r="F15" s="381">
        <v>26500</v>
      </c>
      <c r="G15" s="267">
        <v>18.850000000000001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44117</v>
      </c>
      <c r="B16" s="267">
        <v>539673</v>
      </c>
      <c r="C16" s="268" t="s">
        <v>3710</v>
      </c>
      <c r="D16" s="268" t="s">
        <v>3734</v>
      </c>
      <c r="E16" s="268" t="s">
        <v>584</v>
      </c>
      <c r="F16" s="381">
        <v>53000</v>
      </c>
      <c r="G16" s="267">
        <v>18.850000000000001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44117</v>
      </c>
      <c r="B17" s="267">
        <v>542725</v>
      </c>
      <c r="C17" s="268" t="s">
        <v>3735</v>
      </c>
      <c r="D17" s="268" t="s">
        <v>3736</v>
      </c>
      <c r="E17" s="268" t="s">
        <v>584</v>
      </c>
      <c r="F17" s="381">
        <v>72000</v>
      </c>
      <c r="G17" s="267">
        <v>41.63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44117</v>
      </c>
      <c r="B18" s="267">
        <v>542725</v>
      </c>
      <c r="C18" s="268" t="s">
        <v>3735</v>
      </c>
      <c r="D18" s="268" t="s">
        <v>3737</v>
      </c>
      <c r="E18" s="268" t="s">
        <v>583</v>
      </c>
      <c r="F18" s="381">
        <v>54000</v>
      </c>
      <c r="G18" s="267">
        <v>41.56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44117</v>
      </c>
      <c r="B19" s="267">
        <v>542725</v>
      </c>
      <c r="C19" s="268" t="s">
        <v>3735</v>
      </c>
      <c r="D19" s="268" t="s">
        <v>3737</v>
      </c>
      <c r="E19" s="268" t="s">
        <v>584</v>
      </c>
      <c r="F19" s="381">
        <v>6000</v>
      </c>
      <c r="G19" s="267">
        <v>41.5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44117</v>
      </c>
      <c r="B20" s="267">
        <v>539402</v>
      </c>
      <c r="C20" s="268" t="s">
        <v>3738</v>
      </c>
      <c r="D20" s="268" t="s">
        <v>3739</v>
      </c>
      <c r="E20" s="268" t="s">
        <v>584</v>
      </c>
      <c r="F20" s="381">
        <v>108000</v>
      </c>
      <c r="G20" s="267">
        <v>30.15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44117</v>
      </c>
      <c r="B21" s="267">
        <v>539402</v>
      </c>
      <c r="C21" s="268" t="s">
        <v>3738</v>
      </c>
      <c r="D21" s="268" t="s">
        <v>3740</v>
      </c>
      <c r="E21" s="268" t="s">
        <v>583</v>
      </c>
      <c r="F21" s="381">
        <v>112000</v>
      </c>
      <c r="G21" s="267">
        <v>30.15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44117</v>
      </c>
      <c r="B22" s="267" t="s">
        <v>3741</v>
      </c>
      <c r="C22" s="268" t="s">
        <v>3742</v>
      </c>
      <c r="D22" s="268" t="s">
        <v>3743</v>
      </c>
      <c r="E22" s="268" t="s">
        <v>583</v>
      </c>
      <c r="F22" s="381">
        <v>216000</v>
      </c>
      <c r="G22" s="267">
        <v>43.39</v>
      </c>
      <c r="H22" s="345" t="s">
        <v>2952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44117</v>
      </c>
      <c r="B23" s="267" t="s">
        <v>377</v>
      </c>
      <c r="C23" s="268" t="s">
        <v>3744</v>
      </c>
      <c r="D23" s="268" t="s">
        <v>3745</v>
      </c>
      <c r="E23" s="268" t="s">
        <v>583</v>
      </c>
      <c r="F23" s="381">
        <v>1000000</v>
      </c>
      <c r="G23" s="267">
        <v>17.25</v>
      </c>
      <c r="H23" s="345" t="s">
        <v>2952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44117</v>
      </c>
      <c r="B24" s="267" t="s">
        <v>3263</v>
      </c>
      <c r="C24" s="268" t="s">
        <v>3746</v>
      </c>
      <c r="D24" s="268" t="s">
        <v>3747</v>
      </c>
      <c r="E24" s="268" t="s">
        <v>583</v>
      </c>
      <c r="F24" s="381">
        <v>107259</v>
      </c>
      <c r="G24" s="267">
        <v>240.35</v>
      </c>
      <c r="H24" s="345" t="s">
        <v>2952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44117</v>
      </c>
      <c r="B25" s="267" t="s">
        <v>2916</v>
      </c>
      <c r="C25" s="268" t="s">
        <v>3748</v>
      </c>
      <c r="D25" s="268" t="s">
        <v>3749</v>
      </c>
      <c r="E25" s="268" t="s">
        <v>583</v>
      </c>
      <c r="F25" s="381">
        <v>126000</v>
      </c>
      <c r="G25" s="267">
        <v>100</v>
      </c>
      <c r="H25" s="345" t="s">
        <v>2952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44117</v>
      </c>
      <c r="B26" s="267" t="s">
        <v>377</v>
      </c>
      <c r="C26" s="268" t="s">
        <v>3744</v>
      </c>
      <c r="D26" s="268" t="s">
        <v>3750</v>
      </c>
      <c r="E26" s="268" t="s">
        <v>584</v>
      </c>
      <c r="F26" s="381">
        <v>1574898</v>
      </c>
      <c r="G26" s="267">
        <v>17.28</v>
      </c>
      <c r="H26" s="345" t="s">
        <v>2952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44117</v>
      </c>
      <c r="B27" s="267" t="s">
        <v>377</v>
      </c>
      <c r="C27" s="268" t="s">
        <v>3744</v>
      </c>
      <c r="D27" s="268" t="s">
        <v>3751</v>
      </c>
      <c r="E27" s="268" t="s">
        <v>584</v>
      </c>
      <c r="F27" s="381">
        <v>3817578</v>
      </c>
      <c r="G27" s="267">
        <v>17.28</v>
      </c>
      <c r="H27" s="345" t="s">
        <v>2952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44117</v>
      </c>
      <c r="B28" s="267" t="s">
        <v>3263</v>
      </c>
      <c r="C28" s="268" t="s">
        <v>3746</v>
      </c>
      <c r="D28" s="268" t="s">
        <v>3747</v>
      </c>
      <c r="E28" s="268" t="s">
        <v>584</v>
      </c>
      <c r="F28" s="381">
        <v>108159</v>
      </c>
      <c r="G28" s="267">
        <v>241.86</v>
      </c>
      <c r="H28" s="345" t="s">
        <v>2952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44117</v>
      </c>
      <c r="B29" s="267" t="s">
        <v>2916</v>
      </c>
      <c r="C29" s="268" t="s">
        <v>3748</v>
      </c>
      <c r="D29" s="268" t="s">
        <v>3752</v>
      </c>
      <c r="E29" s="268" t="s">
        <v>584</v>
      </c>
      <c r="F29" s="381">
        <v>126000</v>
      </c>
      <c r="G29" s="267">
        <v>100</v>
      </c>
      <c r="H29" s="345" t="s">
        <v>2952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B30" s="267"/>
      <c r="C30" s="268"/>
      <c r="D30" s="268"/>
      <c r="E30" s="268"/>
      <c r="F30" s="381"/>
      <c r="G30" s="267"/>
      <c r="H30" s="345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B31" s="267"/>
      <c r="C31" s="268"/>
      <c r="D31" s="268"/>
      <c r="E31" s="268"/>
      <c r="F31" s="381"/>
      <c r="G31" s="267"/>
      <c r="H31" s="345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B32" s="267"/>
      <c r="C32" s="268"/>
      <c r="D32" s="268"/>
      <c r="E32" s="268"/>
      <c r="F32" s="381"/>
      <c r="G32" s="267"/>
      <c r="H32" s="345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2:35">
      <c r="B33" s="267"/>
      <c r="C33" s="268"/>
      <c r="D33" s="268"/>
      <c r="E33" s="268"/>
      <c r="F33" s="381"/>
      <c r="G33" s="267"/>
      <c r="H33" s="345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2:35">
      <c r="B34" s="267"/>
      <c r="C34" s="268"/>
      <c r="D34" s="268"/>
      <c r="E34" s="268"/>
      <c r="F34" s="381"/>
      <c r="G34" s="267"/>
      <c r="H34" s="345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2:35">
      <c r="B35" s="267"/>
      <c r="C35" s="268"/>
      <c r="D35" s="268"/>
      <c r="E35" s="268"/>
      <c r="F35" s="381"/>
      <c r="G35" s="267"/>
      <c r="H35" s="345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2:35">
      <c r="B36" s="267"/>
      <c r="C36" s="268"/>
      <c r="D36" s="268"/>
      <c r="E36" s="268"/>
      <c r="F36" s="381"/>
      <c r="G36" s="267"/>
      <c r="H36" s="345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2:35">
      <c r="B37" s="267"/>
      <c r="C37" s="268"/>
      <c r="D37" s="268"/>
      <c r="E37" s="268"/>
      <c r="F37" s="381"/>
      <c r="G37" s="267"/>
      <c r="H37" s="345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2:35">
      <c r="B38" s="267"/>
      <c r="C38" s="268"/>
      <c r="D38" s="268"/>
      <c r="E38" s="268"/>
      <c r="F38" s="381"/>
      <c r="G38" s="267"/>
      <c r="H38" s="345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2:35">
      <c r="B39" s="267"/>
      <c r="C39" s="268"/>
      <c r="D39" s="268"/>
      <c r="E39" s="268"/>
      <c r="F39" s="381"/>
      <c r="G39" s="267"/>
      <c r="H39" s="345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2:35">
      <c r="B40" s="267"/>
      <c r="C40" s="268"/>
      <c r="D40" s="268"/>
      <c r="E40" s="268"/>
      <c r="F40" s="381"/>
      <c r="G40" s="267"/>
      <c r="H40" s="345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2:35">
      <c r="B41" s="267"/>
      <c r="C41" s="268"/>
      <c r="D41" s="268"/>
      <c r="E41" s="268"/>
      <c r="F41" s="381"/>
      <c r="G41" s="267"/>
      <c r="H41" s="345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2:35">
      <c r="B42" s="267"/>
      <c r="C42" s="268"/>
      <c r="D42" s="268"/>
      <c r="E42" s="268"/>
      <c r="F42" s="381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2:35">
      <c r="B43" s="267"/>
      <c r="C43" s="268"/>
      <c r="D43" s="268"/>
      <c r="E43" s="268"/>
      <c r="F43" s="381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2:35">
      <c r="B44" s="267"/>
      <c r="C44" s="268"/>
      <c r="D44" s="268"/>
      <c r="E44" s="268"/>
      <c r="F44" s="381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2:35">
      <c r="B45" s="267"/>
      <c r="C45" s="268"/>
      <c r="D45" s="268"/>
      <c r="E45" s="268"/>
      <c r="F45" s="381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2:35">
      <c r="B46" s="267"/>
      <c r="C46" s="268"/>
      <c r="D46" s="268"/>
      <c r="E46" s="268"/>
      <c r="F46" s="381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2:35">
      <c r="B47" s="267"/>
      <c r="C47" s="268"/>
      <c r="D47" s="268"/>
      <c r="E47" s="268"/>
      <c r="F47" s="381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2:35">
      <c r="B48" s="267"/>
      <c r="C48" s="268"/>
      <c r="D48" s="268"/>
      <c r="E48" s="268"/>
      <c r="F48" s="381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1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0"/>
  <sheetViews>
    <sheetView topLeftCell="A2" zoomScale="70" zoomScaleNormal="70" workbookViewId="0">
      <selection activeCell="J100" sqref="J10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44118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8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8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0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27">
        <v>3</v>
      </c>
      <c r="B12" s="428">
        <v>44088</v>
      </c>
      <c r="C12" s="429"/>
      <c r="D12" s="430" t="s">
        <v>424</v>
      </c>
      <c r="E12" s="431" t="s">
        <v>600</v>
      </c>
      <c r="F12" s="432">
        <v>263.5</v>
      </c>
      <c r="G12" s="431">
        <v>248</v>
      </c>
      <c r="H12" s="431">
        <v>274</v>
      </c>
      <c r="I12" s="433">
        <v>290</v>
      </c>
      <c r="J12" s="434" t="s">
        <v>3642</v>
      </c>
      <c r="K12" s="434">
        <f t="shared" ref="K12" si="3">H12-F12</f>
        <v>10.5</v>
      </c>
      <c r="L12" s="458">
        <f t="shared" ref="L12" si="4">(F12*-0.8)/100</f>
        <v>-2.1080000000000001</v>
      </c>
      <c r="M12" s="435">
        <f t="shared" ref="M12" si="5">(K12+L12)/F12</f>
        <v>3.184819734345351E-2</v>
      </c>
      <c r="N12" s="436" t="s">
        <v>599</v>
      </c>
      <c r="O12" s="437">
        <v>44091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383">
        <v>4</v>
      </c>
      <c r="B13" s="408">
        <v>44088</v>
      </c>
      <c r="C13" s="415"/>
      <c r="D13" s="448" t="s">
        <v>380</v>
      </c>
      <c r="E13" s="416" t="s">
        <v>600</v>
      </c>
      <c r="F13" s="416" t="s">
        <v>3639</v>
      </c>
      <c r="G13" s="424">
        <v>870</v>
      </c>
      <c r="H13" s="416"/>
      <c r="I13" s="411" t="s">
        <v>3640</v>
      </c>
      <c r="J13" s="417" t="s">
        <v>601</v>
      </c>
      <c r="K13" s="417"/>
      <c r="L13" s="460"/>
      <c r="M13" s="417"/>
      <c r="N13" s="418"/>
      <c r="O13" s="419"/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3706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3641</v>
      </c>
      <c r="J15" s="434" t="s">
        <v>3691</v>
      </c>
      <c r="K15" s="434">
        <f t="shared" ref="K15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383">
        <v>7</v>
      </c>
      <c r="B16" s="408">
        <v>44096</v>
      </c>
      <c r="C16" s="415"/>
      <c r="D16" s="448" t="s">
        <v>802</v>
      </c>
      <c r="E16" s="416" t="s">
        <v>600</v>
      </c>
      <c r="F16" s="416" t="s">
        <v>3647</v>
      </c>
      <c r="G16" s="424">
        <v>980</v>
      </c>
      <c r="H16" s="416"/>
      <c r="I16" s="411">
        <v>1150</v>
      </c>
      <c r="J16" s="417" t="s">
        <v>601</v>
      </c>
      <c r="K16" s="417"/>
      <c r="L16" s="460"/>
      <c r="M16" s="417"/>
      <c r="N16" s="418"/>
      <c r="O16" s="419"/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3648</v>
      </c>
      <c r="G17" s="424">
        <v>166</v>
      </c>
      <c r="H17" s="416"/>
      <c r="I17" s="411" t="s">
        <v>3649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3650</v>
      </c>
      <c r="J18" s="434" t="s">
        <v>3657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3651</v>
      </c>
      <c r="J19" s="434" t="s">
        <v>3655</v>
      </c>
      <c r="K19" s="434">
        <f t="shared" ref="K19:K20" si="13">H19-F19</f>
        <v>14</v>
      </c>
      <c r="L19" s="458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27">
        <v>11</v>
      </c>
      <c r="B20" s="428">
        <v>44103</v>
      </c>
      <c r="C20" s="429"/>
      <c r="D20" s="430" t="s">
        <v>3636</v>
      </c>
      <c r="E20" s="431" t="s">
        <v>600</v>
      </c>
      <c r="F20" s="432">
        <v>174</v>
      </c>
      <c r="G20" s="431">
        <v>163</v>
      </c>
      <c r="H20" s="431">
        <v>181.5</v>
      </c>
      <c r="I20" s="433">
        <v>195</v>
      </c>
      <c r="J20" s="434" t="s">
        <v>3704</v>
      </c>
      <c r="K20" s="434">
        <f t="shared" si="13"/>
        <v>7.5</v>
      </c>
      <c r="L20" s="458">
        <f t="shared" ref="L20" si="14">(F20*-0.8)/100</f>
        <v>-1.3920000000000001</v>
      </c>
      <c r="M20" s="435">
        <f t="shared" ref="M20" si="15">(K20+L20)/F20</f>
        <v>3.5103448275862065E-2</v>
      </c>
      <c r="N20" s="436" t="s">
        <v>599</v>
      </c>
      <c r="O20" s="437">
        <v>44113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427">
        <v>12</v>
      </c>
      <c r="B21" s="428">
        <v>44103</v>
      </c>
      <c r="C21" s="429"/>
      <c r="D21" s="430" t="s">
        <v>3658</v>
      </c>
      <c r="E21" s="431" t="s">
        <v>600</v>
      </c>
      <c r="F21" s="432">
        <v>785</v>
      </c>
      <c r="G21" s="431">
        <v>735</v>
      </c>
      <c r="H21" s="431">
        <v>823</v>
      </c>
      <c r="I21" s="433" t="s">
        <v>3659</v>
      </c>
      <c r="J21" s="434" t="s">
        <v>3716</v>
      </c>
      <c r="K21" s="434">
        <f t="shared" ref="K21" si="16">H21-F21</f>
        <v>38</v>
      </c>
      <c r="L21" s="458">
        <f t="shared" ref="L21" si="17">(F21*-0.8)/100</f>
        <v>-6.28</v>
      </c>
      <c r="M21" s="435">
        <f t="shared" ref="M21" si="18">(K21+L21)/F21</f>
        <v>4.0407643312101907E-2</v>
      </c>
      <c r="N21" s="436" t="s">
        <v>599</v>
      </c>
      <c r="O21" s="437">
        <v>44117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3668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3669</v>
      </c>
      <c r="J22" s="443" t="s">
        <v>3680</v>
      </c>
      <c r="K22" s="443">
        <f t="shared" ref="K22:K23" si="19">H22-F22</f>
        <v>147.5</v>
      </c>
      <c r="L22" s="443">
        <f t="shared" ref="L22:L23" si="20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3705</v>
      </c>
      <c r="K23" s="434">
        <f t="shared" si="19"/>
        <v>27</v>
      </c>
      <c r="L23" s="458">
        <f t="shared" si="20"/>
        <v>-4.9520000000000008</v>
      </c>
      <c r="M23" s="435">
        <f t="shared" ref="M23" si="21">(K23+L23)/F23</f>
        <v>3.5618739903069463E-2</v>
      </c>
      <c r="N23" s="436" t="s">
        <v>599</v>
      </c>
      <c r="O23" s="437">
        <v>44113</v>
      </c>
      <c r="Q23" s="421"/>
      <c r="R23" s="422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8" t="s">
        <v>142</v>
      </c>
      <c r="E24" s="416" t="s">
        <v>600</v>
      </c>
      <c r="F24" s="416" t="s">
        <v>3679</v>
      </c>
      <c r="G24" s="424">
        <v>6600</v>
      </c>
      <c r="H24" s="416"/>
      <c r="I24" s="411">
        <v>7450</v>
      </c>
      <c r="J24" s="502" t="s">
        <v>601</v>
      </c>
      <c r="K24" s="502"/>
      <c r="L24" s="460"/>
      <c r="M24" s="502"/>
      <c r="N24" s="418"/>
      <c r="O24" s="419"/>
      <c r="Q24" s="421"/>
      <c r="R24" s="422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3697</v>
      </c>
      <c r="E25" s="416" t="s">
        <v>600</v>
      </c>
      <c r="F25" s="416" t="s">
        <v>3698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383">
        <v>17</v>
      </c>
      <c r="B26" s="408">
        <v>44113</v>
      </c>
      <c r="C26" s="415"/>
      <c r="D26" s="448" t="s">
        <v>136</v>
      </c>
      <c r="E26" s="416" t="s">
        <v>600</v>
      </c>
      <c r="F26" s="416" t="s">
        <v>3707</v>
      </c>
      <c r="G26" s="424">
        <v>840</v>
      </c>
      <c r="H26" s="416"/>
      <c r="I26" s="411" t="s">
        <v>3708</v>
      </c>
      <c r="J26" s="502" t="s">
        <v>601</v>
      </c>
      <c r="K26" s="502"/>
      <c r="L26" s="460"/>
      <c r="M26" s="502"/>
      <c r="N26" s="418"/>
      <c r="O26" s="419"/>
      <c r="Q26" s="421"/>
      <c r="R26" s="422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8"/>
      <c r="E27" s="416"/>
      <c r="F27" s="416"/>
      <c r="G27" s="424"/>
      <c r="H27" s="416"/>
      <c r="I27" s="411"/>
      <c r="J27" s="502"/>
      <c r="K27" s="502"/>
      <c r="L27" s="460"/>
      <c r="M27" s="502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8"/>
      <c r="E28" s="416"/>
      <c r="F28" s="416"/>
      <c r="G28" s="424"/>
      <c r="H28" s="416"/>
      <c r="I28" s="411"/>
      <c r="J28" s="502"/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3653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3654</v>
      </c>
      <c r="J40" s="478" t="s">
        <v>3692</v>
      </c>
      <c r="K40" s="478">
        <f t="shared" ref="K40" si="22">H40-F40</f>
        <v>-20</v>
      </c>
      <c r="L40" s="459">
        <f>(F40*-0.07)/100</f>
        <v>-0.43610000000000004</v>
      </c>
      <c r="M40" s="425">
        <f t="shared" ref="M40" si="23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3660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3670</v>
      </c>
      <c r="K41" s="478">
        <f t="shared" ref="K41:K43" si="24">H41-F41</f>
        <v>-27.5</v>
      </c>
      <c r="L41" s="459">
        <f t="shared" ref="L41:L42" si="25">(F41*-0.7)/100</f>
        <v>-6.7725</v>
      </c>
      <c r="M41" s="425">
        <f t="shared" ref="M41:M43" si="26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3661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3652</v>
      </c>
      <c r="J42" s="443" t="s">
        <v>3628</v>
      </c>
      <c r="K42" s="443">
        <f t="shared" si="24"/>
        <v>18.5</v>
      </c>
      <c r="L42" s="457">
        <f t="shared" si="25"/>
        <v>-5.6174999999999997</v>
      </c>
      <c r="M42" s="446">
        <f t="shared" si="26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3662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3645</v>
      </c>
      <c r="K43" s="443">
        <f t="shared" si="24"/>
        <v>5.5</v>
      </c>
      <c r="L43" s="457">
        <f>(F43*-0.07)/100</f>
        <v>-0.23380000000000004</v>
      </c>
      <c r="M43" s="446">
        <f t="shared" si="26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383">
        <v>5</v>
      </c>
      <c r="B44" s="408">
        <v>44105</v>
      </c>
      <c r="C44" s="415"/>
      <c r="D44" s="448" t="s">
        <v>3664</v>
      </c>
      <c r="E44" s="416" t="s">
        <v>600</v>
      </c>
      <c r="F44" s="500" t="s">
        <v>3665</v>
      </c>
      <c r="G44" s="424">
        <v>648</v>
      </c>
      <c r="H44" s="416"/>
      <c r="I44" s="411">
        <v>700</v>
      </c>
      <c r="J44" s="500" t="s">
        <v>601</v>
      </c>
      <c r="K44" s="500"/>
      <c r="L44" s="501"/>
      <c r="M44" s="496"/>
      <c r="N44" s="502"/>
      <c r="O44" s="474"/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3674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3677</v>
      </c>
      <c r="K45" s="443">
        <f t="shared" ref="K45:K48" si="27">H45-F45</f>
        <v>6.5</v>
      </c>
      <c r="L45" s="457">
        <f>(F45*-0.07)/100</f>
        <v>-0.2772</v>
      </c>
      <c r="M45" s="446">
        <f t="shared" ref="M45:M47" si="28">(K45+L45)/F45</f>
        <v>1.5714141414141417E-2</v>
      </c>
      <c r="N45" s="447" t="s">
        <v>599</v>
      </c>
      <c r="O45" s="449">
        <v>44109</v>
      </c>
      <c r="P45" s="7"/>
      <c r="Q45" s="7"/>
      <c r="R45" s="344"/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3681</v>
      </c>
      <c r="K46" s="443">
        <f t="shared" si="27"/>
        <v>62.5</v>
      </c>
      <c r="L46" s="457">
        <f t="shared" ref="L46:L47" si="29">(F46*-0.7)/100</f>
        <v>-17.850000000000001</v>
      </c>
      <c r="M46" s="446">
        <f t="shared" si="28"/>
        <v>1.7509803921568628E-2</v>
      </c>
      <c r="N46" s="447" t="s">
        <v>599</v>
      </c>
      <c r="O46" s="481">
        <v>44110</v>
      </c>
      <c r="P46" s="7"/>
      <c r="Q46" s="7"/>
      <c r="R46" s="344"/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3662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27"/>
        <v>9</v>
      </c>
      <c r="L47" s="457">
        <f t="shared" si="29"/>
        <v>-2.3449999999999998</v>
      </c>
      <c r="M47" s="446">
        <f t="shared" si="28"/>
        <v>1.9865671641791045E-2</v>
      </c>
      <c r="N47" s="447" t="s">
        <v>599</v>
      </c>
      <c r="O47" s="481">
        <v>44110</v>
      </c>
      <c r="P47" s="7"/>
      <c r="Q47" s="7"/>
      <c r="R47" s="344"/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3682</v>
      </c>
      <c r="K48" s="443">
        <f t="shared" si="27"/>
        <v>8</v>
      </c>
      <c r="L48" s="457">
        <f>(F48*-0.07)/100</f>
        <v>-0.19845000000000002</v>
      </c>
      <c r="M48" s="446">
        <f t="shared" ref="M48:M49" si="30">(K48+L48)/F48</f>
        <v>2.7518694885361551E-2</v>
      </c>
      <c r="N48" s="447" t="s">
        <v>599</v>
      </c>
      <c r="O48" s="449">
        <v>44110</v>
      </c>
      <c r="P48" s="7"/>
      <c r="Q48" s="7"/>
      <c r="R48" s="344"/>
      <c r="S48" s="40"/>
      <c r="T48" s="40"/>
      <c r="U48" s="40"/>
      <c r="V48" s="40"/>
      <c r="W48" s="40"/>
      <c r="X48" s="40"/>
      <c r="Y48" s="40"/>
      <c r="Z48" s="40"/>
      <c r="AA48" s="40"/>
    </row>
    <row r="49" spans="1:28" s="404" customFormat="1" ht="15" customHeight="1">
      <c r="A49" s="466">
        <v>10</v>
      </c>
      <c r="B49" s="444">
        <v>44111</v>
      </c>
      <c r="C49" s="467"/>
      <c r="D49" s="480" t="s">
        <v>3684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3685</v>
      </c>
      <c r="J49" s="443" t="s">
        <v>3693</v>
      </c>
      <c r="K49" s="443">
        <f t="shared" ref="K49" si="31">H49-F49</f>
        <v>15</v>
      </c>
      <c r="L49" s="457">
        <f t="shared" ref="L49" si="32">(F49*-0.7)/100</f>
        <v>-3.1989999999999998</v>
      </c>
      <c r="M49" s="446">
        <f t="shared" si="30"/>
        <v>2.5822757111597375E-2</v>
      </c>
      <c r="N49" s="447" t="s">
        <v>599</v>
      </c>
      <c r="O49" s="481">
        <v>44112</v>
      </c>
      <c r="P49" s="7"/>
      <c r="Q49" s="7"/>
      <c r="R49" s="344"/>
      <c r="S49" s="40"/>
      <c r="T49" s="40"/>
      <c r="U49" s="40"/>
      <c r="V49" s="40"/>
      <c r="W49" s="40"/>
      <c r="X49" s="40"/>
      <c r="Y49" s="40"/>
      <c r="Z49" s="40"/>
      <c r="AA49" s="40"/>
    </row>
    <row r="50" spans="1:28" s="404" customFormat="1" ht="15" customHeight="1">
      <c r="A50" s="466">
        <v>11</v>
      </c>
      <c r="B50" s="444">
        <v>44111</v>
      </c>
      <c r="C50" s="467"/>
      <c r="D50" s="480" t="s">
        <v>3686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3687</v>
      </c>
      <c r="K50" s="443">
        <f t="shared" ref="K50:K51" si="33">H50-F50</f>
        <v>7</v>
      </c>
      <c r="L50" s="457">
        <f>(F50*-0.07)/100</f>
        <v>-0.22330000000000003</v>
      </c>
      <c r="M50" s="446">
        <f t="shared" ref="M50:M51" si="34">(K50+L50)/F50</f>
        <v>2.12435736677116E-2</v>
      </c>
      <c r="N50" s="447" t="s">
        <v>599</v>
      </c>
      <c r="O50" s="449">
        <v>44111</v>
      </c>
      <c r="P50" s="7"/>
      <c r="Q50" s="7"/>
      <c r="R50" s="344"/>
      <c r="S50" s="40"/>
      <c r="T50" s="40"/>
      <c r="U50" s="40"/>
      <c r="V50" s="40"/>
      <c r="W50" s="40"/>
      <c r="X50" s="40"/>
      <c r="Y50" s="40"/>
      <c r="Z50" s="40"/>
      <c r="AA50" s="40"/>
    </row>
    <row r="51" spans="1:28" s="404" customFormat="1" ht="15" customHeight="1">
      <c r="A51" s="466">
        <v>12</v>
      </c>
      <c r="B51" s="444">
        <v>44112</v>
      </c>
      <c r="C51" s="467"/>
      <c r="D51" s="480" t="s">
        <v>3695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3723</v>
      </c>
      <c r="K51" s="443">
        <f t="shared" si="33"/>
        <v>80</v>
      </c>
      <c r="L51" s="457">
        <f t="shared" ref="L51" si="35">(F51*-0.7)/100</f>
        <v>-24.535</v>
      </c>
      <c r="M51" s="446">
        <f t="shared" si="34"/>
        <v>1.5824536376604852E-2</v>
      </c>
      <c r="N51" s="447" t="s">
        <v>599</v>
      </c>
      <c r="O51" s="481">
        <v>44117</v>
      </c>
      <c r="P51" s="7"/>
      <c r="Q51" s="7"/>
      <c r="R51" s="344"/>
      <c r="S51" s="40"/>
      <c r="T51" s="40"/>
      <c r="U51" s="40"/>
      <c r="V51" s="40"/>
      <c r="W51" s="40"/>
      <c r="X51" s="40"/>
      <c r="Y51" s="40"/>
      <c r="Z51" s="40"/>
      <c r="AA51" s="40"/>
    </row>
    <row r="52" spans="1:28" s="404" customFormat="1" ht="15" customHeight="1">
      <c r="A52" s="482">
        <v>13</v>
      </c>
      <c r="B52" s="438">
        <v>44112</v>
      </c>
      <c r="C52" s="441"/>
      <c r="D52" s="483" t="s">
        <v>3662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3714</v>
      </c>
      <c r="K52" s="478">
        <f t="shared" ref="K52" si="36">H52-F52</f>
        <v>-11</v>
      </c>
      <c r="L52" s="459">
        <f t="shared" ref="L52" si="37">(F52*-0.7)/100</f>
        <v>-2.3729999999999998</v>
      </c>
      <c r="M52" s="425">
        <f t="shared" ref="M52" si="38">(K52+L52)/F52</f>
        <v>-3.9448377581120943E-2</v>
      </c>
      <c r="N52" s="439" t="s">
        <v>663</v>
      </c>
      <c r="O52" s="426">
        <v>44116</v>
      </c>
      <c r="P52" s="7"/>
      <c r="Q52" s="7"/>
      <c r="R52" s="344"/>
      <c r="S52" s="40"/>
      <c r="T52" s="40"/>
      <c r="U52" s="40"/>
      <c r="V52" s="40"/>
      <c r="W52" s="40"/>
      <c r="X52" s="40"/>
      <c r="Y52" s="40"/>
      <c r="Z52" s="40"/>
      <c r="AA52" s="40"/>
    </row>
    <row r="53" spans="1:28" s="404" customFormat="1" ht="15" customHeight="1">
      <c r="A53" s="383">
        <v>14</v>
      </c>
      <c r="B53" s="408">
        <v>44117</v>
      </c>
      <c r="C53" s="415"/>
      <c r="D53" s="448" t="s">
        <v>3717</v>
      </c>
      <c r="E53" s="416" t="s">
        <v>600</v>
      </c>
      <c r="F53" s="500" t="s">
        <v>3718</v>
      </c>
      <c r="G53" s="424">
        <v>1315</v>
      </c>
      <c r="H53" s="416"/>
      <c r="I53" s="411" t="s">
        <v>3719</v>
      </c>
      <c r="J53" s="500" t="s">
        <v>601</v>
      </c>
      <c r="K53" s="500"/>
      <c r="L53" s="501"/>
      <c r="M53" s="496"/>
      <c r="N53" s="502"/>
      <c r="O53" s="474"/>
      <c r="P53" s="7"/>
      <c r="Q53" s="7"/>
      <c r="R53" s="344"/>
      <c r="S53" s="40"/>
      <c r="T53" s="40"/>
      <c r="U53" s="40"/>
      <c r="V53" s="40"/>
      <c r="W53" s="40"/>
      <c r="X53" s="40"/>
      <c r="Y53" s="40"/>
      <c r="Z53" s="40"/>
      <c r="AA53" s="40"/>
    </row>
    <row r="54" spans="1:28" s="9" customFormat="1" ht="15" customHeight="1">
      <c r="A54" s="475">
        <v>15</v>
      </c>
      <c r="B54" s="520">
        <v>44117</v>
      </c>
      <c r="C54" s="450"/>
      <c r="D54" s="451" t="s">
        <v>3720</v>
      </c>
      <c r="E54" s="452" t="s">
        <v>600</v>
      </c>
      <c r="F54" s="452" t="s">
        <v>3721</v>
      </c>
      <c r="G54" s="453">
        <v>336</v>
      </c>
      <c r="H54" s="453"/>
      <c r="I54" s="452" t="s">
        <v>3722</v>
      </c>
      <c r="J54" s="452" t="s">
        <v>601</v>
      </c>
      <c r="K54" s="452"/>
      <c r="L54" s="452"/>
      <c r="M54" s="452"/>
      <c r="N54" s="452"/>
      <c r="O54" s="452"/>
      <c r="P54" s="64"/>
      <c r="Q54" s="64"/>
      <c r="R54" s="414"/>
      <c r="S54" s="6"/>
      <c r="T54" s="6"/>
      <c r="U54" s="6"/>
      <c r="V54" s="6"/>
      <c r="W54" s="6"/>
      <c r="X54" s="6"/>
      <c r="Y54" s="6"/>
      <c r="Z54" s="6"/>
      <c r="AA54" s="6"/>
    </row>
    <row r="55" spans="1:28" s="9" customFormat="1" ht="15" customHeight="1">
      <c r="A55" s="475"/>
      <c r="B55" s="520"/>
      <c r="C55" s="450"/>
      <c r="D55" s="451"/>
      <c r="E55" s="452"/>
      <c r="F55" s="452"/>
      <c r="G55" s="453"/>
      <c r="H55" s="453"/>
      <c r="I55" s="452"/>
      <c r="J55" s="452"/>
      <c r="K55" s="452"/>
      <c r="L55" s="452"/>
      <c r="M55" s="452"/>
      <c r="N55" s="452"/>
      <c r="O55" s="452"/>
      <c r="P55" s="64"/>
      <c r="Q55" s="64"/>
      <c r="R55" s="414"/>
      <c r="S55" s="6"/>
      <c r="T55" s="6"/>
      <c r="U55" s="6"/>
      <c r="V55" s="6"/>
      <c r="W55" s="6"/>
      <c r="X55" s="6"/>
      <c r="Y55" s="6"/>
      <c r="Z55" s="6"/>
      <c r="AA55" s="6"/>
    </row>
    <row r="56" spans="1:28" s="9" customFormat="1" ht="15" customHeight="1">
      <c r="A56" s="475"/>
      <c r="B56" s="520"/>
      <c r="C56" s="450"/>
      <c r="D56" s="451"/>
      <c r="E56" s="452"/>
      <c r="F56" s="452"/>
      <c r="G56" s="453"/>
      <c r="H56" s="453"/>
      <c r="I56" s="452"/>
      <c r="J56" s="452"/>
      <c r="K56" s="452"/>
      <c r="L56" s="452"/>
      <c r="M56" s="452"/>
      <c r="N56" s="452"/>
      <c r="O56" s="452"/>
      <c r="P56" s="64"/>
      <c r="Q56" s="64"/>
      <c r="R56" s="414"/>
      <c r="S56" s="6"/>
      <c r="T56" s="6"/>
      <c r="U56" s="6"/>
      <c r="V56" s="6"/>
      <c r="W56" s="6"/>
      <c r="X56" s="6"/>
      <c r="Y56" s="6"/>
      <c r="Z56" s="6"/>
      <c r="AA56" s="6"/>
    </row>
    <row r="57" spans="1:28" s="9" customFormat="1" ht="15" customHeight="1">
      <c r="A57" s="475"/>
      <c r="B57" s="520"/>
      <c r="C57" s="450"/>
      <c r="D57" s="451"/>
      <c r="E57" s="452"/>
      <c r="F57" s="452"/>
      <c r="G57" s="453"/>
      <c r="H57" s="453"/>
      <c r="I57" s="452"/>
      <c r="J57" s="452"/>
      <c r="K57" s="452"/>
      <c r="L57" s="452"/>
      <c r="M57" s="452"/>
      <c r="N57" s="452"/>
      <c r="O57" s="452"/>
      <c r="P57" s="64"/>
      <c r="Q57" s="64"/>
      <c r="R57" s="414"/>
      <c r="S57" s="6"/>
      <c r="T57" s="6"/>
      <c r="U57" s="6"/>
      <c r="V57" s="6"/>
      <c r="W57" s="6"/>
      <c r="X57" s="6"/>
      <c r="Y57" s="6"/>
      <c r="Z57" s="6"/>
      <c r="AA57" s="6"/>
    </row>
    <row r="58" spans="1:28" s="9" customFormat="1" ht="15" customHeight="1">
      <c r="A58" s="475"/>
      <c r="B58" s="520"/>
      <c r="C58" s="450"/>
      <c r="D58" s="451"/>
      <c r="E58" s="452"/>
      <c r="F58" s="452"/>
      <c r="G58" s="453"/>
      <c r="H58" s="453"/>
      <c r="I58" s="452"/>
      <c r="J58" s="452"/>
      <c r="K58" s="452"/>
      <c r="L58" s="452"/>
      <c r="M58" s="452"/>
      <c r="N58" s="452"/>
      <c r="O58" s="452"/>
      <c r="P58" s="64"/>
      <c r="Q58" s="64"/>
      <c r="R58" s="414"/>
      <c r="S58" s="6"/>
      <c r="T58" s="6"/>
      <c r="U58" s="6"/>
      <c r="V58" s="6"/>
      <c r="W58" s="6"/>
      <c r="X58" s="6"/>
      <c r="Y58" s="6"/>
      <c r="Z58" s="6"/>
      <c r="AA58" s="6"/>
    </row>
    <row r="59" spans="1:28" s="9" customFormat="1" ht="15" customHeight="1">
      <c r="A59" s="475"/>
      <c r="B59" s="520"/>
      <c r="C59" s="450"/>
      <c r="D59" s="451"/>
      <c r="E59" s="452"/>
      <c r="F59" s="452"/>
      <c r="G59" s="453"/>
      <c r="H59" s="453"/>
      <c r="I59" s="452"/>
      <c r="J59" s="452"/>
      <c r="K59" s="452"/>
      <c r="L59" s="452"/>
      <c r="M59" s="452"/>
      <c r="N59" s="452"/>
      <c r="O59" s="452"/>
      <c r="P59" s="64"/>
      <c r="Q59" s="64"/>
      <c r="R59" s="414"/>
      <c r="S59" s="6"/>
      <c r="T59" s="6"/>
      <c r="U59" s="6"/>
      <c r="V59" s="6"/>
      <c r="W59" s="6"/>
      <c r="X59" s="6"/>
      <c r="Y59" s="6"/>
      <c r="Z59" s="6"/>
      <c r="AA59" s="6"/>
    </row>
    <row r="60" spans="1:28" s="9" customFormat="1" ht="15" customHeight="1">
      <c r="A60" s="475"/>
      <c r="B60" s="520"/>
      <c r="C60" s="450"/>
      <c r="D60" s="451"/>
      <c r="E60" s="452"/>
      <c r="F60" s="452"/>
      <c r="G60" s="453"/>
      <c r="H60" s="453"/>
      <c r="I60" s="452"/>
      <c r="J60" s="452"/>
      <c r="K60" s="452"/>
      <c r="L60" s="452"/>
      <c r="M60" s="452"/>
      <c r="N60" s="452"/>
      <c r="O60" s="452"/>
      <c r="P60" s="64"/>
      <c r="Q60" s="64"/>
      <c r="R60" s="414"/>
      <c r="S60" s="6"/>
      <c r="T60" s="6"/>
      <c r="U60" s="6"/>
      <c r="V60" s="6"/>
      <c r="W60" s="6"/>
      <c r="X60" s="6"/>
      <c r="Y60" s="6"/>
      <c r="Z60" s="6"/>
      <c r="AA60" s="6"/>
    </row>
    <row r="61" spans="1:28" s="9" customFormat="1" ht="15" customHeight="1">
      <c r="A61" s="475"/>
      <c r="B61" s="520"/>
      <c r="C61" s="450"/>
      <c r="D61" s="451"/>
      <c r="E61" s="452"/>
      <c r="F61" s="452"/>
      <c r="G61" s="453"/>
      <c r="H61" s="453"/>
      <c r="I61" s="452"/>
      <c r="J61" s="452"/>
      <c r="K61" s="452"/>
      <c r="L61" s="452"/>
      <c r="M61" s="452"/>
      <c r="N61" s="452"/>
      <c r="O61" s="452"/>
      <c r="P61" s="64"/>
      <c r="Q61" s="64"/>
      <c r="R61" s="414"/>
      <c r="S61" s="6"/>
      <c r="T61" s="6"/>
      <c r="U61" s="6"/>
      <c r="V61" s="6"/>
      <c r="W61" s="6"/>
      <c r="X61" s="6"/>
      <c r="Y61" s="6"/>
      <c r="Z61" s="6"/>
      <c r="AA61" s="6"/>
    </row>
    <row r="62" spans="1:28" s="9" customFormat="1" ht="15" customHeight="1">
      <c r="A62" s="475"/>
      <c r="B62" s="520"/>
      <c r="C62" s="450"/>
      <c r="D62" s="451"/>
      <c r="E62" s="452"/>
      <c r="F62" s="452"/>
      <c r="G62" s="453"/>
      <c r="H62" s="453"/>
      <c r="I62" s="452"/>
      <c r="J62" s="452"/>
      <c r="K62" s="452"/>
      <c r="L62" s="452"/>
      <c r="M62" s="452"/>
      <c r="N62" s="452"/>
      <c r="O62" s="452"/>
      <c r="P62" s="64"/>
      <c r="Q62" s="64"/>
      <c r="R62" s="414"/>
      <c r="S62" s="6"/>
      <c r="T62" s="6"/>
      <c r="U62" s="6"/>
      <c r="V62" s="6"/>
      <c r="W62" s="6"/>
      <c r="X62" s="6"/>
      <c r="Y62" s="6"/>
      <c r="Z62" s="6"/>
      <c r="AA62" s="6"/>
    </row>
    <row r="63" spans="1:28" ht="15" customHeight="1">
      <c r="A63" s="5"/>
      <c r="B63" s="476"/>
      <c r="C63" s="5"/>
      <c r="D63" s="5"/>
      <c r="E63" s="5"/>
      <c r="F63" s="82"/>
      <c r="G63" s="82"/>
      <c r="H63" s="82"/>
      <c r="I63" s="82"/>
      <c r="J63" s="42"/>
      <c r="K63" s="82"/>
      <c r="L63" s="82"/>
      <c r="M63" s="35"/>
      <c r="N63" s="477"/>
      <c r="O63" s="477"/>
      <c r="P63" s="7"/>
      <c r="Q63" s="11"/>
      <c r="R63" s="12"/>
      <c r="S63" s="16"/>
      <c r="T63" s="16"/>
      <c r="U63" s="16"/>
      <c r="V63" s="16"/>
      <c r="W63" s="16"/>
      <c r="X63" s="16"/>
      <c r="Y63" s="16"/>
      <c r="Z63" s="16"/>
      <c r="AA63" s="16"/>
    </row>
    <row r="64" spans="1:28" ht="44.25" customHeight="1">
      <c r="A64" s="23" t="s">
        <v>603</v>
      </c>
      <c r="B64" s="39"/>
      <c r="C64" s="39"/>
      <c r="D64" s="40"/>
      <c r="E64" s="36"/>
      <c r="F64" s="36"/>
      <c r="G64" s="35"/>
      <c r="H64" s="35" t="s">
        <v>3632</v>
      </c>
      <c r="I64" s="36"/>
      <c r="J64" s="17"/>
      <c r="K64" s="79"/>
      <c r="L64" s="80"/>
      <c r="M64" s="79"/>
      <c r="N64" s="81"/>
      <c r="O64" s="79"/>
      <c r="P64" s="7"/>
      <c r="Q64" s="16"/>
      <c r="R64" s="12"/>
      <c r="S64" s="16"/>
      <c r="T64" s="16"/>
      <c r="U64" s="16"/>
      <c r="V64" s="16"/>
      <c r="W64" s="16"/>
      <c r="X64" s="16"/>
      <c r="Y64" s="16"/>
      <c r="Z64" s="5"/>
      <c r="AA64" s="5"/>
      <c r="AB64" s="5"/>
    </row>
    <row r="65" spans="1:34" s="6" customFormat="1">
      <c r="A65" s="29" t="s">
        <v>604</v>
      </c>
      <c r="B65" s="23"/>
      <c r="C65" s="23"/>
      <c r="D65" s="23"/>
      <c r="E65" s="5"/>
      <c r="F65" s="30" t="s">
        <v>605</v>
      </c>
      <c r="G65" s="41"/>
      <c r="H65" s="42"/>
      <c r="I65" s="82"/>
      <c r="J65" s="17"/>
      <c r="K65" s="83"/>
      <c r="L65" s="84"/>
      <c r="M65" s="85"/>
      <c r="N65" s="86"/>
      <c r="O65" s="87"/>
      <c r="P65" s="5"/>
      <c r="Q65" s="4"/>
      <c r="R65" s="12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9" customFormat="1" ht="14.25" customHeight="1">
      <c r="A66" s="29"/>
      <c r="B66" s="23"/>
      <c r="C66" s="23"/>
      <c r="D66" s="23"/>
      <c r="E66" s="32"/>
      <c r="F66" s="30" t="s">
        <v>607</v>
      </c>
      <c r="G66" s="41"/>
      <c r="H66" s="42"/>
      <c r="I66" s="82"/>
      <c r="J66" s="17"/>
      <c r="K66" s="83"/>
      <c r="L66" s="84"/>
      <c r="M66" s="85"/>
      <c r="N66" s="86"/>
      <c r="O66" s="87"/>
      <c r="P66" s="5"/>
      <c r="Q66" s="4"/>
      <c r="R66" s="12"/>
      <c r="S66" s="6"/>
      <c r="Y66" s="6"/>
      <c r="Z66" s="6"/>
    </row>
    <row r="67" spans="1:34" s="9" customFormat="1" ht="14.25" customHeight="1">
      <c r="A67" s="23"/>
      <c r="B67" s="23"/>
      <c r="C67" s="23"/>
      <c r="D67" s="23"/>
      <c r="E67" s="32"/>
      <c r="F67" s="17"/>
      <c r="G67" s="17"/>
      <c r="H67" s="31"/>
      <c r="I67" s="36"/>
      <c r="J67" s="71"/>
      <c r="K67" s="68"/>
      <c r="L67" s="69"/>
      <c r="M67" s="17"/>
      <c r="N67" s="72"/>
      <c r="O67" s="57"/>
      <c r="P67" s="8"/>
      <c r="Q67" s="4"/>
      <c r="R67" s="12"/>
      <c r="S67" s="6"/>
      <c r="Y67" s="6"/>
      <c r="Z67" s="6"/>
    </row>
    <row r="68" spans="1:34" s="9" customFormat="1" ht="15">
      <c r="A68" s="43" t="s">
        <v>614</v>
      </c>
      <c r="B68" s="43"/>
      <c r="C68" s="43"/>
      <c r="D68" s="43"/>
      <c r="E68" s="32"/>
      <c r="F68" s="17"/>
      <c r="G68" s="12"/>
      <c r="H68" s="17"/>
      <c r="I68" s="12"/>
      <c r="J68" s="88"/>
      <c r="K68" s="12"/>
      <c r="L68" s="12"/>
      <c r="M68" s="12"/>
      <c r="N68" s="12"/>
      <c r="O68" s="89"/>
      <c r="P68"/>
      <c r="Q68" s="4"/>
      <c r="R68" s="12"/>
      <c r="S68" s="6"/>
      <c r="Y68" s="6"/>
      <c r="Z68" s="6"/>
    </row>
    <row r="69" spans="1:34" s="9" customFormat="1" ht="38.25">
      <c r="A69" s="21" t="s">
        <v>16</v>
      </c>
      <c r="B69" s="21" t="s">
        <v>575</v>
      </c>
      <c r="C69" s="21"/>
      <c r="D69" s="22" t="s">
        <v>588</v>
      </c>
      <c r="E69" s="21" t="s">
        <v>589</v>
      </c>
      <c r="F69" s="21" t="s">
        <v>590</v>
      </c>
      <c r="G69" s="21" t="s">
        <v>609</v>
      </c>
      <c r="H69" s="21" t="s">
        <v>592</v>
      </c>
      <c r="I69" s="21" t="s">
        <v>593</v>
      </c>
      <c r="J69" s="20" t="s">
        <v>594</v>
      </c>
      <c r="K69" s="77" t="s">
        <v>615</v>
      </c>
      <c r="L69" s="63" t="s">
        <v>3630</v>
      </c>
      <c r="M69" s="77" t="s">
        <v>611</v>
      </c>
      <c r="N69" s="21" t="s">
        <v>612</v>
      </c>
      <c r="O69" s="20" t="s">
        <v>597</v>
      </c>
      <c r="P69" s="90" t="s">
        <v>598</v>
      </c>
      <c r="Q69" s="4"/>
      <c r="R69" s="17"/>
      <c r="S69" s="6"/>
      <c r="Y69" s="6"/>
      <c r="Z69" s="6"/>
    </row>
    <row r="70" spans="1:34" s="404" customFormat="1" ht="14.25" customHeight="1">
      <c r="A70" s="466">
        <v>1</v>
      </c>
      <c r="B70" s="444">
        <v>44105</v>
      </c>
      <c r="C70" s="473"/>
      <c r="D70" s="489" t="s">
        <v>3666</v>
      </c>
      <c r="E70" s="472" t="s">
        <v>600</v>
      </c>
      <c r="F70" s="445">
        <v>1435.5</v>
      </c>
      <c r="G70" s="445">
        <v>1415</v>
      </c>
      <c r="H70" s="445">
        <v>1446</v>
      </c>
      <c r="I70" s="445" t="s">
        <v>3667</v>
      </c>
      <c r="J70" s="443" t="s">
        <v>707</v>
      </c>
      <c r="K70" s="443">
        <f t="shared" ref="K70:K75" si="39">H70-F70</f>
        <v>10.5</v>
      </c>
      <c r="L70" s="457">
        <f t="shared" ref="L70:L75" si="40">(H70*N70)*0.035%</f>
        <v>354.27000000000004</v>
      </c>
      <c r="M70" s="519">
        <f t="shared" ref="M70" si="41">(K70*N70)-L70</f>
        <v>6995.73</v>
      </c>
      <c r="N70" s="443">
        <v>700</v>
      </c>
      <c r="O70" s="447" t="s">
        <v>599</v>
      </c>
      <c r="P70" s="449">
        <v>44105</v>
      </c>
      <c r="Q70" s="391"/>
      <c r="R70" s="344" t="s">
        <v>3186</v>
      </c>
      <c r="S70" s="40"/>
      <c r="Y70" s="40"/>
      <c r="Z70" s="40"/>
    </row>
    <row r="71" spans="1:34" s="404" customFormat="1" ht="14.25" customHeight="1">
      <c r="A71" s="466">
        <v>2</v>
      </c>
      <c r="B71" s="444">
        <v>44109</v>
      </c>
      <c r="C71" s="473"/>
      <c r="D71" s="489" t="s">
        <v>3675</v>
      </c>
      <c r="E71" s="472" t="s">
        <v>600</v>
      </c>
      <c r="F71" s="445">
        <v>2021.5</v>
      </c>
      <c r="G71" s="445">
        <v>1975</v>
      </c>
      <c r="H71" s="445">
        <v>2052.5</v>
      </c>
      <c r="I71" s="445">
        <v>2100</v>
      </c>
      <c r="J71" s="443" t="s">
        <v>3683</v>
      </c>
      <c r="K71" s="443">
        <f t="shared" si="39"/>
        <v>31</v>
      </c>
      <c r="L71" s="457">
        <f t="shared" si="40"/>
        <v>215.51250000000002</v>
      </c>
      <c r="M71" s="519">
        <f t="shared" ref="M71:M72" si="42">(K71*N71)-L71</f>
        <v>9084.4874999999993</v>
      </c>
      <c r="N71" s="443">
        <v>300</v>
      </c>
      <c r="O71" s="447" t="s">
        <v>599</v>
      </c>
      <c r="P71" s="481">
        <v>44110</v>
      </c>
      <c r="Q71" s="391"/>
      <c r="R71" s="344"/>
      <c r="S71" s="40"/>
      <c r="Y71" s="40"/>
      <c r="Z71" s="40"/>
    </row>
    <row r="72" spans="1:34" s="404" customFormat="1" ht="14.25" customHeight="1">
      <c r="A72" s="466">
        <v>3</v>
      </c>
      <c r="B72" s="444">
        <v>44111</v>
      </c>
      <c r="C72" s="473"/>
      <c r="D72" s="489" t="s">
        <v>3666</v>
      </c>
      <c r="E72" s="472" t="s">
        <v>600</v>
      </c>
      <c r="F72" s="445">
        <v>1433.5</v>
      </c>
      <c r="G72" s="445">
        <v>1415</v>
      </c>
      <c r="H72" s="445">
        <v>1444</v>
      </c>
      <c r="I72" s="445" t="s">
        <v>3667</v>
      </c>
      <c r="J72" s="443" t="s">
        <v>707</v>
      </c>
      <c r="K72" s="443">
        <f t="shared" si="39"/>
        <v>10.5</v>
      </c>
      <c r="L72" s="457">
        <f t="shared" si="40"/>
        <v>353.78000000000003</v>
      </c>
      <c r="M72" s="519">
        <f t="shared" si="42"/>
        <v>6996.22</v>
      </c>
      <c r="N72" s="443">
        <v>700</v>
      </c>
      <c r="O72" s="447" t="s">
        <v>599</v>
      </c>
      <c r="P72" s="449">
        <v>44111</v>
      </c>
      <c r="Q72" s="391"/>
      <c r="R72" s="344"/>
      <c r="S72" s="40"/>
      <c r="Y72" s="40"/>
      <c r="Z72" s="40"/>
    </row>
    <row r="73" spans="1:34" s="404" customFormat="1" ht="14.25" customHeight="1">
      <c r="A73" s="466">
        <v>4</v>
      </c>
      <c r="B73" s="444">
        <v>44112</v>
      </c>
      <c r="C73" s="473"/>
      <c r="D73" s="489" t="s">
        <v>3675</v>
      </c>
      <c r="E73" s="472" t="s">
        <v>600</v>
      </c>
      <c r="F73" s="445">
        <v>2087.5</v>
      </c>
      <c r="G73" s="445">
        <v>2048</v>
      </c>
      <c r="H73" s="445">
        <v>2112.5</v>
      </c>
      <c r="I73" s="445" t="s">
        <v>3696</v>
      </c>
      <c r="J73" s="443" t="s">
        <v>743</v>
      </c>
      <c r="K73" s="443">
        <f t="shared" si="39"/>
        <v>25</v>
      </c>
      <c r="L73" s="457">
        <f t="shared" si="40"/>
        <v>221.81250000000003</v>
      </c>
      <c r="M73" s="519">
        <f t="shared" ref="M73" si="43">(K73*N73)-L73</f>
        <v>7278.1875</v>
      </c>
      <c r="N73" s="443">
        <v>300</v>
      </c>
      <c r="O73" s="447" t="s">
        <v>599</v>
      </c>
      <c r="P73" s="481">
        <v>44113</v>
      </c>
      <c r="Q73" s="391"/>
      <c r="R73" s="344"/>
      <c r="S73" s="40"/>
      <c r="Y73" s="40"/>
      <c r="Z73" s="40"/>
    </row>
    <row r="74" spans="1:34" s="404" customFormat="1" ht="14.25" customHeight="1">
      <c r="A74" s="466">
        <v>5</v>
      </c>
      <c r="B74" s="444">
        <v>44112</v>
      </c>
      <c r="C74" s="473"/>
      <c r="D74" s="489" t="s">
        <v>3699</v>
      </c>
      <c r="E74" s="472" t="s">
        <v>600</v>
      </c>
      <c r="F74" s="445">
        <v>1028</v>
      </c>
      <c r="G74" s="445">
        <v>1013</v>
      </c>
      <c r="H74" s="445">
        <v>1040</v>
      </c>
      <c r="I74" s="445" t="s">
        <v>3700</v>
      </c>
      <c r="J74" s="443" t="s">
        <v>3701</v>
      </c>
      <c r="K74" s="443">
        <f t="shared" si="39"/>
        <v>12</v>
      </c>
      <c r="L74" s="457">
        <f t="shared" si="40"/>
        <v>309.40000000000003</v>
      </c>
      <c r="M74" s="519">
        <f t="shared" ref="M74" si="44">(K74*N74)-L74</f>
        <v>9890.6</v>
      </c>
      <c r="N74" s="443">
        <v>850</v>
      </c>
      <c r="O74" s="447" t="s">
        <v>599</v>
      </c>
      <c r="P74" s="449">
        <v>44112</v>
      </c>
      <c r="Q74" s="391"/>
      <c r="R74" s="344"/>
      <c r="S74" s="40"/>
      <c r="Y74" s="40"/>
      <c r="Z74" s="40"/>
    </row>
    <row r="75" spans="1:34" s="404" customFormat="1" ht="14.25" customHeight="1">
      <c r="A75" s="466">
        <v>6</v>
      </c>
      <c r="B75" s="444">
        <v>44112</v>
      </c>
      <c r="C75" s="473"/>
      <c r="D75" s="489" t="s">
        <v>3702</v>
      </c>
      <c r="E75" s="472" t="s">
        <v>600</v>
      </c>
      <c r="F75" s="445">
        <v>1450</v>
      </c>
      <c r="G75" s="445">
        <v>1432</v>
      </c>
      <c r="H75" s="445">
        <v>1460</v>
      </c>
      <c r="I75" s="445">
        <v>1480</v>
      </c>
      <c r="J75" s="443" t="s">
        <v>3703</v>
      </c>
      <c r="K75" s="443">
        <f t="shared" si="39"/>
        <v>10</v>
      </c>
      <c r="L75" s="457">
        <f t="shared" si="40"/>
        <v>357.70000000000005</v>
      </c>
      <c r="M75" s="519">
        <f t="shared" ref="M75:M76" si="45">(K75*N75)-L75</f>
        <v>6642.3</v>
      </c>
      <c r="N75" s="443">
        <v>700</v>
      </c>
      <c r="O75" s="447" t="s">
        <v>599</v>
      </c>
      <c r="P75" s="449">
        <v>44112</v>
      </c>
      <c r="Q75" s="391"/>
      <c r="R75" s="344"/>
      <c r="S75" s="40"/>
      <c r="Y75" s="40"/>
      <c r="Z75" s="40"/>
    </row>
    <row r="76" spans="1:34" s="404" customFormat="1" ht="14.25" customHeight="1">
      <c r="A76" s="466">
        <v>7</v>
      </c>
      <c r="B76" s="444">
        <v>44113</v>
      </c>
      <c r="C76" s="473"/>
      <c r="D76" s="489" t="s">
        <v>3675</v>
      </c>
      <c r="E76" s="472" t="s">
        <v>600</v>
      </c>
      <c r="F76" s="445">
        <v>2064.5</v>
      </c>
      <c r="G76" s="445">
        <v>2020</v>
      </c>
      <c r="H76" s="445">
        <v>2091.5</v>
      </c>
      <c r="I76" s="445" t="s">
        <v>3709</v>
      </c>
      <c r="J76" s="443" t="s">
        <v>3712</v>
      </c>
      <c r="K76" s="443">
        <f t="shared" ref="K76" si="46">H76-F76</f>
        <v>27</v>
      </c>
      <c r="L76" s="457">
        <f t="shared" ref="L76" si="47">(H76*N76)*0.035%</f>
        <v>219.60750000000004</v>
      </c>
      <c r="M76" s="519">
        <f t="shared" si="45"/>
        <v>7880.3924999999999</v>
      </c>
      <c r="N76" s="443">
        <v>300</v>
      </c>
      <c r="O76" s="447" t="s">
        <v>599</v>
      </c>
      <c r="P76" s="481">
        <v>44116</v>
      </c>
      <c r="Q76" s="391"/>
      <c r="R76" s="344"/>
      <c r="S76" s="40"/>
      <c r="Y76" s="40"/>
      <c r="Z76" s="40"/>
    </row>
    <row r="77" spans="1:34" s="404" customFormat="1" ht="14.25" customHeight="1">
      <c r="A77" s="524">
        <v>8</v>
      </c>
      <c r="B77" s="525">
        <v>44116</v>
      </c>
      <c r="C77" s="526"/>
      <c r="D77" s="527" t="s">
        <v>3666</v>
      </c>
      <c r="E77" s="517" t="s">
        <v>600</v>
      </c>
      <c r="F77" s="488">
        <v>1457</v>
      </c>
      <c r="G77" s="488">
        <v>1440</v>
      </c>
      <c r="H77" s="488">
        <v>1440</v>
      </c>
      <c r="I77" s="488">
        <v>1490</v>
      </c>
      <c r="J77" s="478" t="s">
        <v>3713</v>
      </c>
      <c r="K77" s="478">
        <f t="shared" ref="K77:K78" si="48">H77-F77</f>
        <v>-17</v>
      </c>
      <c r="L77" s="459">
        <f t="shared" ref="L77:L78" si="49">(H77*N77)*0.035%</f>
        <v>352.80000000000007</v>
      </c>
      <c r="M77" s="528">
        <f t="shared" ref="M77:M78" si="50">(K77*N77)-L77</f>
        <v>-12252.8</v>
      </c>
      <c r="N77" s="478">
        <v>700</v>
      </c>
      <c r="O77" s="439" t="s">
        <v>663</v>
      </c>
      <c r="P77" s="518">
        <v>44116</v>
      </c>
      <c r="Q77" s="391"/>
      <c r="R77" s="344"/>
      <c r="S77" s="40"/>
      <c r="Y77" s="40"/>
      <c r="Z77" s="40"/>
    </row>
    <row r="78" spans="1:34" s="404" customFormat="1" ht="14.25" customHeight="1">
      <c r="A78" s="466">
        <v>9</v>
      </c>
      <c r="B78" s="444">
        <v>44116</v>
      </c>
      <c r="C78" s="473"/>
      <c r="D78" s="489" t="s">
        <v>3715</v>
      </c>
      <c r="E78" s="472" t="s">
        <v>600</v>
      </c>
      <c r="F78" s="445">
        <v>161.75</v>
      </c>
      <c r="G78" s="445">
        <v>157.5</v>
      </c>
      <c r="H78" s="445">
        <v>164.25</v>
      </c>
      <c r="I78" s="445">
        <v>168</v>
      </c>
      <c r="J78" s="443" t="s">
        <v>3724</v>
      </c>
      <c r="K78" s="443">
        <f t="shared" si="48"/>
        <v>2.5</v>
      </c>
      <c r="L78" s="457">
        <f t="shared" si="49"/>
        <v>206.95500000000004</v>
      </c>
      <c r="M78" s="519">
        <f t="shared" si="50"/>
        <v>8793.0450000000001</v>
      </c>
      <c r="N78" s="443">
        <v>3600</v>
      </c>
      <c r="O78" s="447" t="s">
        <v>599</v>
      </c>
      <c r="P78" s="481">
        <v>44117</v>
      </c>
      <c r="Q78" s="391"/>
      <c r="R78" s="344"/>
      <c r="S78" s="40"/>
      <c r="Y78" s="40"/>
      <c r="Z78" s="40"/>
    </row>
    <row r="79" spans="1:34" s="404" customFormat="1" ht="14.25" customHeight="1">
      <c r="A79" s="523">
        <v>10</v>
      </c>
      <c r="B79" s="520">
        <v>44117</v>
      </c>
      <c r="C79" s="521"/>
      <c r="D79" s="509" t="s">
        <v>3675</v>
      </c>
      <c r="E79" s="510" t="s">
        <v>600</v>
      </c>
      <c r="F79" s="456" t="s">
        <v>3725</v>
      </c>
      <c r="G79" s="456">
        <v>2020</v>
      </c>
      <c r="H79" s="456"/>
      <c r="I79" s="456" t="s">
        <v>3709</v>
      </c>
      <c r="J79" s="511" t="s">
        <v>601</v>
      </c>
      <c r="K79" s="511"/>
      <c r="L79" s="511"/>
      <c r="M79" s="512"/>
      <c r="N79" s="456"/>
      <c r="O79" s="417"/>
      <c r="P79" s="474"/>
      <c r="Q79" s="391"/>
      <c r="R79" s="344"/>
      <c r="S79" s="40"/>
      <c r="Y79" s="40"/>
      <c r="Z79" s="40"/>
    </row>
    <row r="80" spans="1:34" s="404" customFormat="1" ht="13.9" customHeight="1">
      <c r="A80" s="511"/>
      <c r="B80" s="520"/>
      <c r="C80" s="521"/>
      <c r="D80" s="390"/>
      <c r="E80" s="510"/>
      <c r="F80" s="522"/>
      <c r="G80" s="456"/>
      <c r="H80" s="456"/>
      <c r="I80" s="456"/>
      <c r="J80" s="511"/>
      <c r="K80" s="511"/>
      <c r="L80" s="512"/>
      <c r="M80" s="512"/>
      <c r="N80" s="456"/>
      <c r="O80" s="417"/>
      <c r="P80" s="474"/>
      <c r="Q80" s="391"/>
      <c r="R80" s="344"/>
      <c r="S80" s="40"/>
      <c r="Y80" s="40"/>
      <c r="Z80" s="40"/>
    </row>
    <row r="81" spans="1:34" s="404" customFormat="1" ht="13.9" customHeight="1">
      <c r="A81" s="523"/>
      <c r="B81" s="520"/>
      <c r="C81" s="521"/>
      <c r="D81" s="509"/>
      <c r="E81" s="510"/>
      <c r="F81" s="456"/>
      <c r="G81" s="456"/>
      <c r="H81" s="456"/>
      <c r="I81" s="456"/>
      <c r="J81" s="511"/>
      <c r="K81" s="511"/>
      <c r="L81" s="513"/>
      <c r="M81" s="512"/>
      <c r="N81" s="456"/>
      <c r="O81" s="417"/>
      <c r="P81" s="474"/>
      <c r="Q81" s="391"/>
      <c r="R81" s="344"/>
      <c r="S81" s="40"/>
      <c r="Y81" s="40"/>
      <c r="Z81" s="40"/>
    </row>
    <row r="82" spans="1:34" s="404" customFormat="1" ht="13.9" customHeight="1">
      <c r="A82" s="523"/>
      <c r="B82" s="520"/>
      <c r="C82" s="521"/>
      <c r="D82" s="509"/>
      <c r="E82" s="510"/>
      <c r="F82" s="456"/>
      <c r="G82" s="456"/>
      <c r="H82" s="456"/>
      <c r="I82" s="456"/>
      <c r="J82" s="511"/>
      <c r="K82" s="511"/>
      <c r="L82" s="512"/>
      <c r="M82" s="512"/>
      <c r="N82" s="456"/>
      <c r="O82" s="417"/>
      <c r="P82" s="504"/>
      <c r="Q82" s="391"/>
      <c r="R82" s="344"/>
      <c r="S82" s="40"/>
      <c r="Y82" s="40"/>
      <c r="Z82" s="40"/>
    </row>
    <row r="83" spans="1:34" s="404" customFormat="1" ht="13.9" customHeight="1">
      <c r="A83" s="511"/>
      <c r="B83" s="520"/>
      <c r="C83" s="521"/>
      <c r="D83" s="390"/>
      <c r="E83" s="510"/>
      <c r="F83" s="522"/>
      <c r="G83" s="456"/>
      <c r="H83" s="456"/>
      <c r="I83" s="456"/>
      <c r="J83" s="511"/>
      <c r="K83" s="511"/>
      <c r="L83" s="512"/>
      <c r="M83" s="512"/>
      <c r="N83" s="456"/>
      <c r="O83" s="417"/>
      <c r="P83" s="474"/>
      <c r="Q83" s="391"/>
      <c r="R83" s="344"/>
      <c r="S83" s="40"/>
      <c r="Y83" s="40"/>
      <c r="Z83" s="40"/>
    </row>
    <row r="84" spans="1:34" s="404" customFormat="1" ht="13.9" customHeight="1">
      <c r="A84" s="511"/>
      <c r="B84" s="520"/>
      <c r="C84" s="521"/>
      <c r="D84" s="390"/>
      <c r="E84" s="510"/>
      <c r="F84" s="522"/>
      <c r="G84" s="456"/>
      <c r="H84" s="456"/>
      <c r="I84" s="456"/>
      <c r="J84" s="511"/>
      <c r="K84" s="511"/>
      <c r="L84" s="512"/>
      <c r="M84" s="512"/>
      <c r="N84" s="456"/>
      <c r="O84" s="417"/>
      <c r="P84" s="504"/>
      <c r="Q84" s="391"/>
      <c r="R84" s="344"/>
      <c r="S84" s="40"/>
      <c r="Y84" s="40"/>
      <c r="Z84" s="40"/>
    </row>
    <row r="85" spans="1:34" s="404" customFormat="1" ht="13.9" customHeight="1">
      <c r="A85" s="523"/>
      <c r="B85" s="520"/>
      <c r="C85" s="521"/>
      <c r="D85" s="509"/>
      <c r="E85" s="510"/>
      <c r="F85" s="456"/>
      <c r="G85" s="456"/>
      <c r="H85" s="456"/>
      <c r="I85" s="511"/>
      <c r="J85" s="511"/>
      <c r="K85" s="511"/>
      <c r="L85" s="511"/>
      <c r="M85" s="511"/>
      <c r="N85" s="511"/>
      <c r="O85" s="511"/>
      <c r="P85" s="511"/>
      <c r="Q85" s="391"/>
      <c r="R85" s="344"/>
      <c r="S85" s="40"/>
      <c r="Y85" s="40"/>
      <c r="Z85" s="40"/>
    </row>
    <row r="86" spans="1:34" s="404" customFormat="1" ht="13.9" customHeight="1">
      <c r="A86" s="523"/>
      <c r="B86" s="520"/>
      <c r="C86" s="521"/>
      <c r="D86" s="509"/>
      <c r="E86" s="510"/>
      <c r="F86" s="456"/>
      <c r="G86" s="456"/>
      <c r="H86" s="456"/>
      <c r="I86" s="511"/>
      <c r="J86" s="511"/>
      <c r="K86" s="511"/>
      <c r="L86" s="511"/>
      <c r="M86" s="511"/>
      <c r="N86" s="511"/>
      <c r="O86" s="511"/>
      <c r="P86" s="511"/>
      <c r="Q86" s="391"/>
      <c r="R86" s="344"/>
      <c r="S86" s="40"/>
      <c r="Y86" s="40"/>
      <c r="Z86" s="40"/>
    </row>
    <row r="87" spans="1:34" s="404" customFormat="1" ht="13.9" customHeight="1">
      <c r="A87" s="523"/>
      <c r="B87" s="520"/>
      <c r="C87" s="521"/>
      <c r="D87" s="509"/>
      <c r="E87" s="510"/>
      <c r="F87" s="456"/>
      <c r="G87" s="456"/>
      <c r="H87" s="456"/>
      <c r="I87" s="377"/>
      <c r="J87" s="377"/>
      <c r="K87" s="377"/>
      <c r="L87" s="377"/>
      <c r="M87" s="377"/>
      <c r="N87" s="377"/>
      <c r="O87" s="377"/>
      <c r="P87" s="377"/>
      <c r="Q87" s="391"/>
      <c r="R87" s="344"/>
      <c r="S87" s="40"/>
      <c r="Y87" s="40"/>
      <c r="Z87" s="40"/>
    </row>
    <row r="88" spans="1:34" s="9" customFormat="1" ht="15">
      <c r="A88" s="378"/>
      <c r="B88" s="379"/>
      <c r="C88" s="379"/>
      <c r="D88" s="380"/>
      <c r="E88" s="378"/>
      <c r="F88" s="386"/>
      <c r="G88" s="378"/>
      <c r="H88" s="378"/>
      <c r="I88" s="378"/>
      <c r="J88" s="379"/>
      <c r="K88" s="79"/>
      <c r="L88" s="378"/>
      <c r="M88" s="378"/>
      <c r="N88" s="378"/>
      <c r="O88" s="387"/>
      <c r="P88" s="4"/>
      <c r="Q88" s="4"/>
      <c r="R88" s="93"/>
      <c r="S88" s="6"/>
      <c r="Y88" s="6"/>
      <c r="Z88" s="6"/>
    </row>
    <row r="89" spans="1:34" s="6" customFormat="1">
      <c r="A89" s="44"/>
      <c r="B89" s="45"/>
      <c r="C89" s="46"/>
      <c r="D89" s="47"/>
      <c r="E89" s="48"/>
      <c r="F89" s="49"/>
      <c r="G89" s="49"/>
      <c r="H89" s="49"/>
      <c r="I89" s="49"/>
      <c r="J89" s="17"/>
      <c r="K89" s="91"/>
      <c r="L89" s="91"/>
      <c r="M89" s="17"/>
      <c r="N89" s="16"/>
      <c r="O89" s="92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5">
      <c r="A90" s="50" t="s">
        <v>616</v>
      </c>
      <c r="B90" s="50"/>
      <c r="C90" s="50"/>
      <c r="D90" s="50"/>
      <c r="E90" s="51"/>
      <c r="F90" s="49"/>
      <c r="G90" s="49"/>
      <c r="H90" s="49"/>
      <c r="I90" s="49"/>
      <c r="J90" s="53"/>
      <c r="K90" s="12"/>
      <c r="L90" s="12"/>
      <c r="M90" s="12"/>
      <c r="N90" s="11"/>
      <c r="O90" s="53"/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38.25">
      <c r="A91" s="21" t="s">
        <v>16</v>
      </c>
      <c r="B91" s="21" t="s">
        <v>575</v>
      </c>
      <c r="C91" s="21"/>
      <c r="D91" s="22" t="s">
        <v>588</v>
      </c>
      <c r="E91" s="21" t="s">
        <v>589</v>
      </c>
      <c r="F91" s="21" t="s">
        <v>590</v>
      </c>
      <c r="G91" s="52" t="s">
        <v>609</v>
      </c>
      <c r="H91" s="21" t="s">
        <v>592</v>
      </c>
      <c r="I91" s="21" t="s">
        <v>593</v>
      </c>
      <c r="J91" s="20" t="s">
        <v>594</v>
      </c>
      <c r="K91" s="20" t="s">
        <v>617</v>
      </c>
      <c r="L91" s="63" t="s">
        <v>3630</v>
      </c>
      <c r="M91" s="77" t="s">
        <v>611</v>
      </c>
      <c r="N91" s="21" t="s">
        <v>612</v>
      </c>
      <c r="O91" s="21" t="s">
        <v>597</v>
      </c>
      <c r="P91" s="22" t="s">
        <v>598</v>
      </c>
      <c r="Q91" s="4"/>
      <c r="R91" s="17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40" customFormat="1" ht="14.25">
      <c r="A92" s="470">
        <v>1</v>
      </c>
      <c r="B92" s="486">
        <v>44103</v>
      </c>
      <c r="C92" s="486"/>
      <c r="D92" s="487" t="s">
        <v>3656</v>
      </c>
      <c r="E92" s="488" t="s">
        <v>600</v>
      </c>
      <c r="F92" s="488">
        <v>57</v>
      </c>
      <c r="G92" s="484"/>
      <c r="H92" s="484">
        <v>0</v>
      </c>
      <c r="I92" s="488">
        <v>120</v>
      </c>
      <c r="J92" s="478" t="s">
        <v>3671</v>
      </c>
      <c r="K92" s="478">
        <f t="shared" ref="K92" si="51">H92-F92</f>
        <v>-57</v>
      </c>
      <c r="L92" s="478">
        <v>100</v>
      </c>
      <c r="M92" s="478">
        <f t="shared" ref="M92" si="52">(K92*N92)-100</f>
        <v>-4375</v>
      </c>
      <c r="N92" s="478">
        <v>75</v>
      </c>
      <c r="O92" s="439" t="s">
        <v>663</v>
      </c>
      <c r="P92" s="426">
        <v>44105</v>
      </c>
      <c r="Q92" s="391"/>
      <c r="R92" s="344" t="s">
        <v>3186</v>
      </c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4" customFormat="1" ht="14.25" customHeight="1">
      <c r="A93" s="466">
        <v>2</v>
      </c>
      <c r="B93" s="444">
        <v>44109</v>
      </c>
      <c r="C93" s="473"/>
      <c r="D93" s="489" t="s">
        <v>3676</v>
      </c>
      <c r="E93" s="472" t="s">
        <v>600</v>
      </c>
      <c r="F93" s="445">
        <v>76.5</v>
      </c>
      <c r="G93" s="445">
        <v>35</v>
      </c>
      <c r="H93" s="445">
        <v>91</v>
      </c>
      <c r="I93" s="445">
        <v>150</v>
      </c>
      <c r="J93" s="443" t="s">
        <v>3689</v>
      </c>
      <c r="K93" s="443">
        <f t="shared" ref="K93" si="53">H93-F93</f>
        <v>14.5</v>
      </c>
      <c r="L93" s="457">
        <v>100</v>
      </c>
      <c r="M93" s="443">
        <f t="shared" ref="M93" si="54">(K93*N93)-100</f>
        <v>987.5</v>
      </c>
      <c r="N93" s="443">
        <v>75</v>
      </c>
      <c r="O93" s="447" t="s">
        <v>599</v>
      </c>
      <c r="P93" s="449">
        <v>44109</v>
      </c>
      <c r="Q93" s="391"/>
      <c r="R93" s="344"/>
      <c r="S93" s="40"/>
      <c r="Y93" s="40"/>
      <c r="Z93" s="40"/>
    </row>
    <row r="94" spans="1:34" s="404" customFormat="1" ht="14.25" customHeight="1">
      <c r="A94" s="466">
        <v>3</v>
      </c>
      <c r="B94" s="444">
        <v>44111</v>
      </c>
      <c r="C94" s="473"/>
      <c r="D94" s="489" t="s">
        <v>3688</v>
      </c>
      <c r="E94" s="472" t="s">
        <v>600</v>
      </c>
      <c r="F94" s="445">
        <v>49</v>
      </c>
      <c r="G94" s="445"/>
      <c r="H94" s="445">
        <v>62</v>
      </c>
      <c r="I94" s="445">
        <v>100</v>
      </c>
      <c r="J94" s="443" t="s">
        <v>3690</v>
      </c>
      <c r="K94" s="443">
        <f t="shared" ref="K94:K95" si="55">H94-F94</f>
        <v>13</v>
      </c>
      <c r="L94" s="457">
        <v>100</v>
      </c>
      <c r="M94" s="443">
        <f t="shared" ref="M94:M95" si="56">(K94*N94)-100</f>
        <v>875</v>
      </c>
      <c r="N94" s="443">
        <v>75</v>
      </c>
      <c r="O94" s="447" t="s">
        <v>599</v>
      </c>
      <c r="P94" s="449">
        <v>44111</v>
      </c>
      <c r="Q94" s="391"/>
      <c r="R94" s="344"/>
      <c r="S94" s="40"/>
      <c r="Y94" s="40"/>
      <c r="Z94" s="40"/>
    </row>
    <row r="95" spans="1:34" s="40" customFormat="1" ht="14.25">
      <c r="A95" s="470">
        <v>4</v>
      </c>
      <c r="B95" s="486">
        <v>44111</v>
      </c>
      <c r="C95" s="486"/>
      <c r="D95" s="487" t="s">
        <v>3688</v>
      </c>
      <c r="E95" s="488" t="s">
        <v>600</v>
      </c>
      <c r="F95" s="488">
        <v>40</v>
      </c>
      <c r="G95" s="484"/>
      <c r="H95" s="484">
        <v>0</v>
      </c>
      <c r="I95" s="488">
        <v>80</v>
      </c>
      <c r="J95" s="478" t="s">
        <v>3694</v>
      </c>
      <c r="K95" s="478">
        <f t="shared" si="55"/>
        <v>-40</v>
      </c>
      <c r="L95" s="478">
        <v>100</v>
      </c>
      <c r="M95" s="478">
        <f t="shared" si="56"/>
        <v>-3100</v>
      </c>
      <c r="N95" s="478">
        <v>75</v>
      </c>
      <c r="O95" s="439" t="s">
        <v>663</v>
      </c>
      <c r="P95" s="426">
        <v>44112</v>
      </c>
      <c r="Q95" s="391"/>
      <c r="R95" s="344"/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479"/>
      <c r="B96" s="454"/>
      <c r="C96" s="454"/>
      <c r="D96" s="455"/>
      <c r="E96" s="456"/>
      <c r="F96" s="456"/>
      <c r="G96" s="424"/>
      <c r="H96" s="424"/>
      <c r="I96" s="456"/>
      <c r="J96" s="377"/>
      <c r="K96" s="377"/>
      <c r="L96" s="377"/>
      <c r="M96" s="377"/>
      <c r="N96" s="377"/>
      <c r="O96" s="377"/>
      <c r="P96" s="377"/>
      <c r="Q96" s="391"/>
      <c r="R96" s="344"/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479"/>
      <c r="B97" s="454"/>
      <c r="C97" s="454"/>
      <c r="D97" s="455"/>
      <c r="E97" s="456"/>
      <c r="F97" s="456"/>
      <c r="G97" s="424"/>
      <c r="H97" s="424"/>
      <c r="I97" s="456"/>
      <c r="J97" s="377"/>
      <c r="K97" s="377"/>
      <c r="L97" s="377"/>
      <c r="M97" s="377"/>
      <c r="N97" s="377"/>
      <c r="O97" s="377"/>
      <c r="P97" s="377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36"/>
      <c r="B98" s="491"/>
      <c r="C98" s="491"/>
      <c r="D98" s="492"/>
      <c r="E98" s="493"/>
      <c r="F98" s="493"/>
      <c r="G98" s="494"/>
      <c r="H98" s="494"/>
      <c r="I98" s="493"/>
      <c r="J98" s="477"/>
      <c r="K98" s="477"/>
      <c r="L98" s="477"/>
      <c r="M98" s="477"/>
      <c r="N98" s="477"/>
      <c r="O98" s="477"/>
      <c r="P98" s="477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36"/>
      <c r="B99" s="491"/>
      <c r="C99" s="491"/>
      <c r="D99" s="492"/>
      <c r="E99" s="493"/>
      <c r="F99" s="493"/>
      <c r="G99" s="494"/>
      <c r="H99" s="494"/>
      <c r="I99" s="493"/>
      <c r="J99" s="477"/>
      <c r="K99" s="477"/>
      <c r="L99" s="477"/>
      <c r="M99" s="477"/>
      <c r="N99" s="477"/>
      <c r="O99" s="477"/>
      <c r="P99" s="477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36"/>
      <c r="B100" s="491"/>
      <c r="C100" s="491"/>
      <c r="D100" s="492"/>
      <c r="E100" s="493"/>
      <c r="F100" s="493"/>
      <c r="G100" s="494"/>
      <c r="H100" s="494"/>
      <c r="I100" s="493"/>
      <c r="J100" s="477"/>
      <c r="K100" s="477"/>
      <c r="L100" s="477"/>
      <c r="M100" s="477"/>
      <c r="N100" s="477"/>
      <c r="O100" s="477"/>
      <c r="P100" s="477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6"/>
      <c r="B101" s="491"/>
      <c r="C101" s="491"/>
      <c r="D101" s="492"/>
      <c r="E101" s="493"/>
      <c r="F101" s="493"/>
      <c r="G101" s="494"/>
      <c r="H101" s="494"/>
      <c r="I101" s="493"/>
      <c r="J101" s="477"/>
      <c r="K101" s="477"/>
      <c r="L101" s="477"/>
      <c r="M101" s="477"/>
      <c r="N101" s="477"/>
      <c r="O101" s="477"/>
      <c r="P101" s="477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36"/>
      <c r="B102" s="491"/>
      <c r="C102" s="491"/>
      <c r="D102" s="492"/>
      <c r="E102" s="493"/>
      <c r="F102" s="493"/>
      <c r="G102" s="494"/>
      <c r="H102" s="494"/>
      <c r="I102" s="493"/>
      <c r="J102" s="477"/>
      <c r="K102" s="477"/>
      <c r="L102" s="477"/>
      <c r="M102" s="477"/>
      <c r="N102" s="477"/>
      <c r="O102" s="477"/>
      <c r="P102" s="477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36"/>
      <c r="B103" s="491"/>
      <c r="C103" s="491"/>
      <c r="D103" s="492"/>
      <c r="E103" s="493"/>
      <c r="F103" s="493"/>
      <c r="G103" s="494"/>
      <c r="H103" s="494"/>
      <c r="I103" s="493"/>
      <c r="J103" s="477"/>
      <c r="K103" s="477"/>
      <c r="L103" s="477"/>
      <c r="M103" s="477"/>
      <c r="N103" s="477"/>
      <c r="O103" s="477"/>
      <c r="P103" s="477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36"/>
      <c r="B104" s="491"/>
      <c r="C104" s="491"/>
      <c r="D104" s="492"/>
      <c r="E104" s="493"/>
      <c r="F104" s="493"/>
      <c r="G104" s="494"/>
      <c r="H104" s="494"/>
      <c r="I104" s="493"/>
      <c r="J104" s="477"/>
      <c r="K104" s="477"/>
      <c r="L104" s="477"/>
      <c r="M104" s="477"/>
      <c r="N104" s="477"/>
      <c r="O104" s="477"/>
      <c r="P104" s="477"/>
      <c r="Q104" s="391"/>
      <c r="R104" s="344"/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36"/>
      <c r="B105" s="491"/>
      <c r="C105" s="491"/>
      <c r="D105" s="492"/>
      <c r="E105" s="493"/>
      <c r="F105" s="493"/>
      <c r="G105" s="494"/>
      <c r="H105" s="494"/>
      <c r="I105" s="493"/>
      <c r="J105" s="477"/>
      <c r="K105" s="477"/>
      <c r="L105" s="477"/>
      <c r="M105" s="477"/>
      <c r="N105" s="477"/>
      <c r="O105" s="477"/>
      <c r="P105" s="477"/>
      <c r="Q105" s="391"/>
      <c r="R105" s="344"/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s="40" customFormat="1" ht="14.25">
      <c r="A106" s="36"/>
      <c r="B106" s="491"/>
      <c r="C106" s="491"/>
      <c r="D106" s="492"/>
      <c r="E106" s="493"/>
      <c r="F106" s="493"/>
      <c r="G106" s="494"/>
      <c r="H106" s="494"/>
      <c r="I106" s="493"/>
      <c r="J106" s="477"/>
      <c r="K106" s="477"/>
      <c r="L106" s="477"/>
      <c r="M106" s="477"/>
      <c r="N106" s="477"/>
      <c r="O106" s="477"/>
      <c r="P106" s="477"/>
      <c r="Q106" s="391"/>
      <c r="R106" s="344"/>
      <c r="Z106" s="404"/>
      <c r="AA106" s="404"/>
      <c r="AB106" s="404"/>
      <c r="AC106" s="404"/>
      <c r="AD106" s="404"/>
      <c r="AE106" s="404"/>
      <c r="AF106" s="404"/>
      <c r="AG106" s="404"/>
      <c r="AH106" s="404"/>
    </row>
    <row r="107" spans="1:34" s="40" customFormat="1" ht="14.25">
      <c r="A107" s="36"/>
      <c r="B107" s="491"/>
      <c r="C107" s="491"/>
      <c r="D107" s="492"/>
      <c r="E107" s="493"/>
      <c r="F107" s="493"/>
      <c r="G107" s="494"/>
      <c r="H107" s="494"/>
      <c r="I107" s="493"/>
      <c r="J107" s="477"/>
      <c r="K107" s="477"/>
      <c r="L107" s="477"/>
      <c r="M107" s="477"/>
      <c r="N107" s="477"/>
      <c r="O107" s="477"/>
      <c r="P107" s="477"/>
      <c r="Q107" s="391"/>
      <c r="R107" s="344"/>
      <c r="Z107" s="404"/>
      <c r="AA107" s="404"/>
      <c r="AB107" s="404"/>
      <c r="AC107" s="404"/>
      <c r="AD107" s="404"/>
      <c r="AE107" s="404"/>
      <c r="AF107" s="404"/>
      <c r="AG107" s="404"/>
      <c r="AH107" s="404"/>
    </row>
    <row r="108" spans="1:34" s="40" customFormat="1" ht="14.25">
      <c r="A108" s="36"/>
      <c r="B108" s="491"/>
      <c r="C108" s="491"/>
      <c r="D108" s="492"/>
      <c r="E108" s="493"/>
      <c r="F108" s="493"/>
      <c r="G108" s="494"/>
      <c r="H108" s="494"/>
      <c r="I108" s="493"/>
      <c r="J108" s="477"/>
      <c r="K108" s="477"/>
      <c r="L108" s="477"/>
      <c r="M108" s="477"/>
      <c r="N108" s="477"/>
      <c r="O108" s="477"/>
      <c r="P108" s="477"/>
      <c r="Q108" s="391"/>
      <c r="R108" s="344"/>
      <c r="Z108" s="404"/>
      <c r="AA108" s="404"/>
      <c r="AB108" s="404"/>
      <c r="AC108" s="404"/>
      <c r="AD108" s="404"/>
      <c r="AE108" s="404"/>
      <c r="AF108" s="404"/>
      <c r="AG108" s="404"/>
      <c r="AH108" s="404"/>
    </row>
    <row r="109" spans="1:34" s="40" customFormat="1" ht="14.25">
      <c r="A109" s="36"/>
      <c r="B109" s="491"/>
      <c r="C109" s="491"/>
      <c r="D109" s="492"/>
      <c r="E109" s="493"/>
      <c r="F109" s="493"/>
      <c r="G109" s="494"/>
      <c r="H109" s="494"/>
      <c r="I109" s="493"/>
      <c r="J109" s="477"/>
      <c r="K109" s="477"/>
      <c r="L109" s="477"/>
      <c r="M109" s="477"/>
      <c r="N109" s="477"/>
      <c r="O109" s="495"/>
      <c r="P109" s="477"/>
      <c r="Q109" s="391"/>
      <c r="R109" s="344"/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378"/>
      <c r="B110" s="379"/>
      <c r="C110" s="379"/>
      <c r="D110" s="380"/>
      <c r="E110" s="378"/>
      <c r="F110" s="405"/>
      <c r="G110" s="378"/>
      <c r="H110" s="378"/>
      <c r="I110" s="378"/>
      <c r="J110" s="379"/>
      <c r="K110" s="406"/>
      <c r="L110" s="378"/>
      <c r="M110" s="378"/>
      <c r="N110" s="378"/>
      <c r="O110" s="407"/>
      <c r="P110" s="391"/>
      <c r="Q110" s="391"/>
      <c r="R110" s="344"/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ht="15">
      <c r="A111" s="100" t="s">
        <v>618</v>
      </c>
      <c r="B111" s="101"/>
      <c r="C111" s="101"/>
      <c r="D111" s="102"/>
      <c r="E111" s="34"/>
      <c r="F111" s="32"/>
      <c r="G111" s="32"/>
      <c r="H111" s="73"/>
      <c r="I111" s="120"/>
      <c r="J111" s="121"/>
      <c r="K111" s="17"/>
      <c r="L111" s="17"/>
      <c r="M111" s="17"/>
      <c r="N111" s="11"/>
      <c r="O111" s="53"/>
      <c r="Q111" s="9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591</v>
      </c>
      <c r="H112" s="21" t="s">
        <v>592</v>
      </c>
      <c r="I112" s="21" t="s">
        <v>593</v>
      </c>
      <c r="J112" s="20" t="s">
        <v>594</v>
      </c>
      <c r="K112" s="62" t="s">
        <v>610</v>
      </c>
      <c r="L112" s="465" t="s">
        <v>3630</v>
      </c>
      <c r="M112" s="63" t="s">
        <v>3629</v>
      </c>
      <c r="N112" s="21" t="s">
        <v>597</v>
      </c>
      <c r="O112" s="78" t="s">
        <v>598</v>
      </c>
      <c r="P112" s="98"/>
      <c r="Q112" s="11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9" s="404" customFormat="1" ht="14.25">
      <c r="A113" s="479"/>
      <c r="B113" s="454"/>
      <c r="C113" s="454"/>
      <c r="D113" s="455"/>
      <c r="E113" s="456"/>
      <c r="F113" s="456"/>
      <c r="G113" s="424"/>
      <c r="H113" s="424"/>
      <c r="I113" s="456"/>
      <c r="J113" s="511"/>
      <c r="K113" s="511"/>
      <c r="L113" s="512"/>
      <c r="M113" s="496"/>
      <c r="N113" s="417"/>
      <c r="O113" s="504"/>
      <c r="P113" s="99"/>
      <c r="Q113" s="514"/>
      <c r="R113" s="31"/>
      <c r="S113" s="505"/>
      <c r="T113" s="505"/>
      <c r="U113" s="505"/>
      <c r="V113" s="505"/>
      <c r="W113" s="505"/>
      <c r="X113" s="505"/>
      <c r="Y113" s="505"/>
      <c r="Z113" s="505"/>
    </row>
    <row r="114" spans="1:29" s="8" customFormat="1">
      <c r="A114" s="392"/>
      <c r="B114" s="393"/>
      <c r="C114" s="394"/>
      <c r="D114" s="395"/>
      <c r="E114" s="396"/>
      <c r="F114" s="396"/>
      <c r="G114" s="397"/>
      <c r="H114" s="397"/>
      <c r="I114" s="396"/>
      <c r="J114" s="398"/>
      <c r="K114" s="399"/>
      <c r="L114" s="400"/>
      <c r="M114" s="401"/>
      <c r="N114" s="402"/>
      <c r="O114" s="403"/>
      <c r="P114" s="124"/>
      <c r="Q114"/>
      <c r="R114" s="95"/>
      <c r="T114" s="57"/>
      <c r="U114" s="57"/>
      <c r="V114" s="57"/>
      <c r="W114" s="57"/>
      <c r="X114" s="57"/>
      <c r="Y114" s="57"/>
      <c r="Z114" s="57"/>
    </row>
    <row r="115" spans="1:29">
      <c r="A115" s="23" t="s">
        <v>603</v>
      </c>
      <c r="B115" s="23"/>
      <c r="C115" s="23"/>
      <c r="D115" s="23"/>
      <c r="E115" s="5"/>
      <c r="F115" s="30" t="s">
        <v>605</v>
      </c>
      <c r="G115" s="82"/>
      <c r="H115" s="82"/>
      <c r="I115" s="38"/>
      <c r="J115" s="85"/>
      <c r="K115" s="83"/>
      <c r="L115" s="84"/>
      <c r="M115" s="85"/>
      <c r="N115" s="86"/>
      <c r="O115" s="125"/>
      <c r="P115" s="11"/>
      <c r="Q115" s="16"/>
      <c r="R115" s="97"/>
      <c r="S115" s="16"/>
      <c r="T115" s="16"/>
      <c r="U115" s="16"/>
      <c r="V115" s="16"/>
      <c r="W115" s="16"/>
      <c r="X115" s="16"/>
      <c r="Y115" s="16"/>
    </row>
    <row r="116" spans="1:29">
      <c r="A116" s="29" t="s">
        <v>604</v>
      </c>
      <c r="B116" s="23"/>
      <c r="C116" s="23"/>
      <c r="D116" s="23"/>
      <c r="E116" s="32"/>
      <c r="F116" s="30" t="s">
        <v>607</v>
      </c>
      <c r="G116" s="12"/>
      <c r="H116" s="12"/>
      <c r="I116" s="12"/>
      <c r="J116" s="53"/>
      <c r="K116" s="12"/>
      <c r="L116" s="12"/>
      <c r="M116" s="12"/>
      <c r="N116" s="11"/>
      <c r="O116" s="53"/>
      <c r="Q116" s="7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9">
      <c r="A117" s="29"/>
      <c r="B117" s="23"/>
      <c r="C117" s="23"/>
      <c r="D117" s="23"/>
      <c r="E117" s="32"/>
      <c r="F117" s="30"/>
      <c r="G117" s="12"/>
      <c r="H117" s="12"/>
      <c r="I117" s="12"/>
      <c r="J117" s="53"/>
      <c r="K117" s="12"/>
      <c r="L117" s="12"/>
      <c r="M117" s="12"/>
      <c r="N117" s="11"/>
      <c r="O117" s="53"/>
      <c r="Q117" s="7"/>
      <c r="R117" s="82"/>
      <c r="S117" s="16"/>
      <c r="T117" s="16"/>
      <c r="U117" s="16"/>
      <c r="V117" s="16"/>
      <c r="W117" s="16"/>
      <c r="X117" s="16"/>
      <c r="Y117" s="16"/>
      <c r="Z117" s="16"/>
    </row>
    <row r="118" spans="1:29" ht="15">
      <c r="A118" s="11"/>
      <c r="B118" s="33" t="s">
        <v>3643</v>
      </c>
      <c r="C118" s="33"/>
      <c r="D118" s="33"/>
      <c r="E118" s="33"/>
      <c r="F118" s="34"/>
      <c r="G118" s="32"/>
      <c r="H118" s="32"/>
      <c r="I118" s="73"/>
      <c r="J118" s="74"/>
      <c r="K118" s="75"/>
      <c r="L118" s="464"/>
      <c r="M118" s="12"/>
      <c r="N118" s="11"/>
      <c r="O118" s="53"/>
      <c r="Q118" s="7"/>
      <c r="R118" s="82"/>
      <c r="S118" s="16"/>
      <c r="T118" s="16"/>
      <c r="U118" s="16"/>
      <c r="V118" s="16"/>
      <c r="W118" s="16"/>
      <c r="X118" s="16"/>
      <c r="Y118" s="16"/>
      <c r="Z118" s="16"/>
    </row>
    <row r="119" spans="1:29" ht="38.25">
      <c r="A119" s="20" t="s">
        <v>16</v>
      </c>
      <c r="B119" s="21" t="s">
        <v>575</v>
      </c>
      <c r="C119" s="21"/>
      <c r="D119" s="22" t="s">
        <v>588</v>
      </c>
      <c r="E119" s="21" t="s">
        <v>589</v>
      </c>
      <c r="F119" s="21" t="s">
        <v>590</v>
      </c>
      <c r="G119" s="21" t="s">
        <v>609</v>
      </c>
      <c r="H119" s="21" t="s">
        <v>592</v>
      </c>
      <c r="I119" s="21" t="s">
        <v>593</v>
      </c>
      <c r="J119" s="76" t="s">
        <v>594</v>
      </c>
      <c r="K119" s="62" t="s">
        <v>610</v>
      </c>
      <c r="L119" s="77" t="s">
        <v>611</v>
      </c>
      <c r="M119" s="21" t="s">
        <v>612</v>
      </c>
      <c r="N119" s="465" t="s">
        <v>3630</v>
      </c>
      <c r="O119" s="63" t="s">
        <v>3629</v>
      </c>
      <c r="P119" s="21" t="s">
        <v>597</v>
      </c>
      <c r="Q119" s="78" t="s">
        <v>598</v>
      </c>
      <c r="R119" s="82"/>
      <c r="S119" s="16"/>
      <c r="T119" s="16"/>
      <c r="U119" s="16"/>
      <c r="V119" s="16"/>
      <c r="W119" s="16"/>
      <c r="X119" s="16"/>
      <c r="Y119" s="16"/>
      <c r="Z119" s="16"/>
    </row>
    <row r="120" spans="1:29" ht="14.25">
      <c r="A120" s="466">
        <v>1</v>
      </c>
      <c r="B120" s="444">
        <v>44105</v>
      </c>
      <c r="C120" s="467"/>
      <c r="D120" s="480" t="s">
        <v>93</v>
      </c>
      <c r="E120" s="468" t="s">
        <v>3627</v>
      </c>
      <c r="F120" s="507">
        <v>158</v>
      </c>
      <c r="G120" s="471">
        <v>163</v>
      </c>
      <c r="H120" s="468">
        <v>155.5</v>
      </c>
      <c r="I120" s="469">
        <v>148</v>
      </c>
      <c r="J120" s="443" t="s">
        <v>3646</v>
      </c>
      <c r="K120" s="443">
        <f>F120-H120</f>
        <v>2.5</v>
      </c>
      <c r="L120" s="457"/>
      <c r="M120" s="472"/>
      <c r="N120" s="457">
        <f t="shared" ref="N120:N121" si="57">(H120*-0.07)/100</f>
        <v>-0.10885000000000002</v>
      </c>
      <c r="O120" s="446">
        <f t="shared" ref="O120:O121" si="58">(K120+N120)/F120</f>
        <v>1.5133860759493672E-2</v>
      </c>
      <c r="P120" s="447" t="s">
        <v>599</v>
      </c>
      <c r="Q120" s="449">
        <v>44105</v>
      </c>
      <c r="R120" s="506" t="s">
        <v>3186</v>
      </c>
      <c r="S120" s="495"/>
      <c r="T120" s="16"/>
      <c r="U120" s="505"/>
      <c r="V120" s="505"/>
      <c r="W120" s="505"/>
      <c r="X120" s="505"/>
      <c r="Y120" s="505"/>
      <c r="Z120" s="505"/>
      <c r="AA120" s="404"/>
      <c r="AB120" s="404"/>
      <c r="AC120" s="404"/>
    </row>
    <row r="121" spans="1:29" ht="14.25">
      <c r="A121" s="466">
        <v>2</v>
      </c>
      <c r="B121" s="444">
        <v>44105</v>
      </c>
      <c r="C121" s="467"/>
      <c r="D121" s="480" t="s">
        <v>122</v>
      </c>
      <c r="E121" s="468" t="s">
        <v>600</v>
      </c>
      <c r="F121" s="507">
        <v>394</v>
      </c>
      <c r="G121" s="471">
        <v>385</v>
      </c>
      <c r="H121" s="468">
        <v>398.5</v>
      </c>
      <c r="I121" s="469" t="s">
        <v>3663</v>
      </c>
      <c r="J121" s="443" t="s">
        <v>3672</v>
      </c>
      <c r="K121" s="443">
        <f>H121-F121</f>
        <v>4.5</v>
      </c>
      <c r="L121" s="457"/>
      <c r="M121" s="472"/>
      <c r="N121" s="457">
        <f t="shared" si="57"/>
        <v>-0.27895000000000003</v>
      </c>
      <c r="O121" s="446">
        <f t="shared" si="58"/>
        <v>1.0713324873096447E-2</v>
      </c>
      <c r="P121" s="447" t="s">
        <v>599</v>
      </c>
      <c r="Q121" s="449">
        <v>44105</v>
      </c>
      <c r="R121" s="506" t="s">
        <v>3186</v>
      </c>
      <c r="S121" s="495"/>
      <c r="T121" s="16"/>
      <c r="U121" s="505"/>
      <c r="V121" s="505"/>
      <c r="W121" s="505"/>
      <c r="X121" s="505"/>
      <c r="Y121" s="505"/>
      <c r="Z121" s="505"/>
      <c r="AA121" s="404"/>
      <c r="AB121" s="404"/>
      <c r="AC121" s="404"/>
    </row>
    <row r="122" spans="1:29" s="404" customFormat="1" ht="14.25">
      <c r="A122" s="482">
        <v>3</v>
      </c>
      <c r="B122" s="438">
        <v>44109</v>
      </c>
      <c r="C122" s="441"/>
      <c r="D122" s="483" t="s">
        <v>93</v>
      </c>
      <c r="E122" s="442" t="s">
        <v>3627</v>
      </c>
      <c r="F122" s="516">
        <v>158</v>
      </c>
      <c r="G122" s="484">
        <v>163</v>
      </c>
      <c r="H122" s="442">
        <v>159.75</v>
      </c>
      <c r="I122" s="485">
        <v>148</v>
      </c>
      <c r="J122" s="478" t="s">
        <v>3678</v>
      </c>
      <c r="K122" s="478">
        <f>F122-H122</f>
        <v>-1.75</v>
      </c>
      <c r="L122" s="459"/>
      <c r="M122" s="517"/>
      <c r="N122" s="459">
        <f t="shared" ref="N122" si="59">(H122*-0.07)/100</f>
        <v>-0.11182500000000001</v>
      </c>
      <c r="O122" s="425">
        <f t="shared" ref="O122" si="60">(K122+N122)/F122</f>
        <v>-1.178370253164557E-2</v>
      </c>
      <c r="P122" s="439" t="s">
        <v>663</v>
      </c>
      <c r="Q122" s="518">
        <v>44109</v>
      </c>
      <c r="R122" s="503"/>
      <c r="S122" s="505"/>
      <c r="T122" s="505"/>
      <c r="U122" s="505"/>
      <c r="V122" s="505"/>
      <c r="W122" s="505"/>
      <c r="X122" s="505"/>
      <c r="Y122" s="505"/>
      <c r="Z122" s="505"/>
    </row>
    <row r="123" spans="1:29" s="404" customFormat="1" ht="14.25">
      <c r="A123" s="383"/>
      <c r="B123" s="408"/>
      <c r="C123" s="415"/>
      <c r="D123" s="448"/>
      <c r="E123" s="416"/>
      <c r="F123" s="511"/>
      <c r="G123" s="456"/>
      <c r="H123" s="416"/>
      <c r="I123" s="411"/>
      <c r="J123" s="511"/>
      <c r="K123" s="511"/>
      <c r="L123" s="512"/>
      <c r="M123" s="510"/>
      <c r="N123" s="512"/>
      <c r="O123" s="496"/>
      <c r="P123" s="417"/>
      <c r="Q123" s="474"/>
      <c r="R123" s="503"/>
      <c r="S123" s="505"/>
      <c r="T123" s="505"/>
      <c r="U123" s="505"/>
      <c r="V123" s="505"/>
      <c r="W123" s="505"/>
      <c r="X123" s="505"/>
      <c r="Y123" s="505"/>
      <c r="Z123" s="505"/>
    </row>
    <row r="124" spans="1:29" s="404" customFormat="1" ht="14.25">
      <c r="A124" s="383"/>
      <c r="B124" s="408"/>
      <c r="C124" s="415"/>
      <c r="D124" s="448"/>
      <c r="E124" s="416"/>
      <c r="F124" s="511"/>
      <c r="G124" s="456"/>
      <c r="H124" s="416"/>
      <c r="I124" s="411"/>
      <c r="J124" s="511"/>
      <c r="K124" s="511"/>
      <c r="L124" s="512"/>
      <c r="M124" s="510"/>
      <c r="N124" s="512"/>
      <c r="O124" s="496"/>
      <c r="P124" s="417"/>
      <c r="Q124" s="474"/>
      <c r="R124" s="503"/>
      <c r="S124" s="505"/>
      <c r="T124" s="505"/>
      <c r="U124" s="505"/>
      <c r="V124" s="505"/>
      <c r="W124" s="505"/>
      <c r="X124" s="505"/>
      <c r="Y124" s="505"/>
      <c r="Z124" s="505"/>
    </row>
    <row r="125" spans="1:29" s="404" customFormat="1" ht="14.25">
      <c r="A125" s="383"/>
      <c r="B125" s="408"/>
      <c r="C125" s="415"/>
      <c r="D125" s="448"/>
      <c r="E125" s="416"/>
      <c r="F125" s="498"/>
      <c r="G125" s="424"/>
      <c r="H125" s="416"/>
      <c r="I125" s="411"/>
      <c r="J125" s="511"/>
      <c r="K125" s="500"/>
      <c r="L125" s="512"/>
      <c r="M125" s="510"/>
      <c r="N125" s="512"/>
      <c r="O125" s="496"/>
      <c r="P125" s="502"/>
      <c r="Q125" s="474"/>
      <c r="R125" s="503"/>
      <c r="S125" s="505"/>
      <c r="T125" s="505"/>
      <c r="U125" s="505"/>
      <c r="V125" s="505"/>
      <c r="W125" s="505"/>
      <c r="X125" s="505"/>
      <c r="Y125" s="505"/>
      <c r="Z125" s="505"/>
    </row>
    <row r="126" spans="1:29" s="404" customFormat="1" ht="14.25">
      <c r="A126" s="383"/>
      <c r="B126" s="408"/>
      <c r="C126" s="415"/>
      <c r="D126" s="448"/>
      <c r="E126" s="416"/>
      <c r="F126" s="498"/>
      <c r="G126" s="424"/>
      <c r="H126" s="416"/>
      <c r="I126" s="411"/>
      <c r="J126" s="500"/>
      <c r="K126" s="500"/>
      <c r="L126" s="500"/>
      <c r="M126" s="500"/>
      <c r="N126" s="501"/>
      <c r="O126" s="515"/>
      <c r="P126" s="502"/>
      <c r="Q126" s="474"/>
      <c r="R126" s="503"/>
      <c r="S126" s="505"/>
      <c r="T126" s="505"/>
      <c r="U126" s="505"/>
      <c r="V126" s="505"/>
      <c r="W126" s="505"/>
      <c r="X126" s="505"/>
      <c r="Y126" s="505"/>
      <c r="Z126" s="505"/>
    </row>
    <row r="127" spans="1:29" s="404" customFormat="1" ht="14.25">
      <c r="A127" s="383"/>
      <c r="B127" s="408"/>
      <c r="C127" s="415"/>
      <c r="D127" s="448"/>
      <c r="E127" s="416"/>
      <c r="F127" s="511"/>
      <c r="G127" s="456"/>
      <c r="H127" s="416"/>
      <c r="I127" s="411"/>
      <c r="J127" s="511"/>
      <c r="K127" s="511"/>
      <c r="L127" s="512"/>
      <c r="M127" s="510"/>
      <c r="N127" s="512"/>
      <c r="O127" s="496"/>
      <c r="P127" s="417"/>
      <c r="Q127" s="474"/>
      <c r="R127" s="506"/>
      <c r="S127" s="495"/>
      <c r="T127" s="505"/>
      <c r="U127" s="505"/>
      <c r="V127" s="505"/>
      <c r="W127" s="505"/>
      <c r="X127" s="505"/>
      <c r="Y127" s="505"/>
      <c r="Z127" s="505"/>
    </row>
    <row r="128" spans="1:29" s="404" customFormat="1" ht="14.25">
      <c r="A128" s="383"/>
      <c r="B128" s="408"/>
      <c r="C128" s="415"/>
      <c r="D128" s="448"/>
      <c r="E128" s="416"/>
      <c r="F128" s="498"/>
      <c r="G128" s="424"/>
      <c r="H128" s="416"/>
      <c r="I128" s="411"/>
      <c r="J128" s="500"/>
      <c r="K128" s="500"/>
      <c r="L128" s="500"/>
      <c r="M128" s="500"/>
      <c r="N128" s="501"/>
      <c r="O128" s="515"/>
      <c r="P128" s="502"/>
      <c r="Q128" s="474"/>
      <c r="R128" s="506"/>
      <c r="S128" s="495"/>
      <c r="T128" s="505"/>
      <c r="U128" s="505"/>
      <c r="V128" s="505"/>
      <c r="W128" s="505"/>
      <c r="X128" s="505"/>
      <c r="Y128" s="505"/>
      <c r="Z128" s="505"/>
    </row>
    <row r="129" spans="1:26" s="404" customFormat="1" ht="14.25">
      <c r="A129" s="383"/>
      <c r="B129" s="408"/>
      <c r="C129" s="415"/>
      <c r="D129" s="448"/>
      <c r="E129" s="416"/>
      <c r="F129" s="498"/>
      <c r="G129" s="424"/>
      <c r="H129" s="416"/>
      <c r="I129" s="411"/>
      <c r="J129" s="500"/>
      <c r="K129" s="500"/>
      <c r="L129" s="500"/>
      <c r="M129" s="500"/>
      <c r="N129" s="501"/>
      <c r="O129" s="515"/>
      <c r="P129" s="502"/>
      <c r="Q129" s="474"/>
      <c r="R129" s="506"/>
      <c r="S129" s="495"/>
      <c r="T129" s="505"/>
      <c r="U129" s="505"/>
      <c r="V129" s="505"/>
      <c r="W129" s="505"/>
      <c r="X129" s="505"/>
      <c r="Y129" s="505"/>
      <c r="Z129" s="505"/>
    </row>
    <row r="130" spans="1:26" s="404" customFormat="1" ht="14.25">
      <c r="A130" s="383"/>
      <c r="B130" s="408"/>
      <c r="C130" s="415"/>
      <c r="D130" s="448"/>
      <c r="E130" s="416"/>
      <c r="F130" s="498"/>
      <c r="G130" s="424"/>
      <c r="H130" s="416"/>
      <c r="I130" s="411"/>
      <c r="J130" s="511"/>
      <c r="K130" s="500"/>
      <c r="L130" s="512"/>
      <c r="M130" s="510"/>
      <c r="N130" s="512"/>
      <c r="O130" s="496"/>
      <c r="P130" s="417"/>
      <c r="Q130" s="474"/>
      <c r="R130" s="506"/>
      <c r="S130" s="495"/>
      <c r="T130" s="505"/>
      <c r="U130" s="505"/>
      <c r="V130" s="505"/>
      <c r="W130" s="505"/>
      <c r="X130" s="505"/>
      <c r="Y130" s="505"/>
      <c r="Z130" s="505"/>
    </row>
    <row r="131" spans="1:26" s="404" customFormat="1" ht="14.25">
      <c r="A131" s="383"/>
      <c r="B131" s="408"/>
      <c r="C131" s="415"/>
      <c r="D131" s="448"/>
      <c r="E131" s="416"/>
      <c r="F131" s="511"/>
      <c r="G131" s="456"/>
      <c r="H131" s="416"/>
      <c r="I131" s="411"/>
      <c r="J131" s="511"/>
      <c r="K131" s="511"/>
      <c r="L131" s="512"/>
      <c r="M131" s="510"/>
      <c r="N131" s="512"/>
      <c r="O131" s="496"/>
      <c r="P131" s="417"/>
      <c r="Q131" s="474"/>
      <c r="R131" s="506"/>
      <c r="S131" s="495"/>
      <c r="T131" s="505"/>
      <c r="U131" s="505"/>
      <c r="V131" s="505"/>
      <c r="W131" s="505"/>
      <c r="X131" s="505"/>
      <c r="Y131" s="505"/>
      <c r="Z131" s="505"/>
    </row>
    <row r="132" spans="1:26" s="404" customFormat="1" ht="14.25">
      <c r="A132" s="383"/>
      <c r="B132" s="408"/>
      <c r="C132" s="415"/>
      <c r="D132" s="448"/>
      <c r="E132" s="416"/>
      <c r="F132" s="498"/>
      <c r="G132" s="424"/>
      <c r="H132" s="416"/>
      <c r="I132" s="411"/>
      <c r="J132" s="500"/>
      <c r="K132" s="500"/>
      <c r="L132" s="500"/>
      <c r="M132" s="500"/>
      <c r="N132" s="501"/>
      <c r="O132" s="515"/>
      <c r="P132" s="502"/>
      <c r="Q132" s="474"/>
      <c r="R132" s="506"/>
      <c r="S132" s="495"/>
      <c r="T132" s="505"/>
      <c r="U132" s="505"/>
      <c r="V132" s="505"/>
      <c r="W132" s="505"/>
      <c r="X132" s="505"/>
      <c r="Y132" s="505"/>
      <c r="Z132" s="505"/>
    </row>
    <row r="133" spans="1:26" s="404" customFormat="1" ht="14.25">
      <c r="A133" s="383"/>
      <c r="B133" s="408"/>
      <c r="C133" s="415"/>
      <c r="D133" s="448"/>
      <c r="E133" s="416"/>
      <c r="F133" s="498"/>
      <c r="G133" s="424"/>
      <c r="H133" s="416"/>
      <c r="I133" s="411"/>
      <c r="J133" s="500"/>
      <c r="K133" s="500"/>
      <c r="L133" s="500"/>
      <c r="M133" s="500"/>
      <c r="N133" s="501"/>
      <c r="O133" s="515"/>
      <c r="P133" s="502"/>
      <c r="Q133" s="474"/>
      <c r="R133" s="506"/>
      <c r="S133" s="495"/>
      <c r="T133" s="505"/>
      <c r="U133" s="505"/>
      <c r="V133" s="505"/>
      <c r="W133" s="505"/>
      <c r="X133" s="505"/>
      <c r="Y133" s="505"/>
      <c r="Z133" s="505"/>
    </row>
    <row r="134" spans="1:26" s="404" customFormat="1" ht="14.25">
      <c r="A134" s="383"/>
      <c r="B134" s="408"/>
      <c r="C134" s="415"/>
      <c r="D134" s="448"/>
      <c r="E134" s="416"/>
      <c r="F134" s="498"/>
      <c r="G134" s="424"/>
      <c r="H134" s="416"/>
      <c r="I134" s="411"/>
      <c r="J134" s="500"/>
      <c r="K134" s="500"/>
      <c r="L134" s="500"/>
      <c r="M134" s="500"/>
      <c r="N134" s="501"/>
      <c r="O134" s="515"/>
      <c r="P134" s="502"/>
      <c r="Q134" s="474"/>
      <c r="R134" s="506"/>
      <c r="S134" s="495"/>
      <c r="T134" s="505"/>
      <c r="U134" s="505"/>
      <c r="V134" s="505"/>
      <c r="W134" s="505"/>
      <c r="X134" s="505"/>
      <c r="Y134" s="505"/>
      <c r="Z134" s="505"/>
    </row>
    <row r="135" spans="1:26" s="404" customFormat="1" ht="14.25">
      <c r="A135" s="383"/>
      <c r="B135" s="408"/>
      <c r="C135" s="415"/>
      <c r="D135" s="448"/>
      <c r="E135" s="416"/>
      <c r="F135" s="498"/>
      <c r="G135" s="424"/>
      <c r="H135" s="416"/>
      <c r="I135" s="411"/>
      <c r="J135" s="511"/>
      <c r="K135" s="511"/>
      <c r="L135" s="512"/>
      <c r="M135" s="510"/>
      <c r="N135" s="512"/>
      <c r="O135" s="496"/>
      <c r="P135" s="417"/>
      <c r="Q135" s="474"/>
      <c r="R135" s="506"/>
      <c r="S135" s="495"/>
      <c r="T135" s="505"/>
      <c r="U135" s="505"/>
      <c r="V135" s="505"/>
      <c r="W135" s="505"/>
      <c r="X135" s="505"/>
      <c r="Y135" s="505"/>
      <c r="Z135" s="505"/>
    </row>
    <row r="136" spans="1:26" s="404" customFormat="1" ht="14.25">
      <c r="A136" s="383"/>
      <c r="B136" s="408"/>
      <c r="C136" s="415"/>
      <c r="D136" s="448"/>
      <c r="E136" s="416"/>
      <c r="F136" s="498"/>
      <c r="G136" s="424"/>
      <c r="H136" s="416"/>
      <c r="I136" s="411"/>
      <c r="J136" s="511"/>
      <c r="K136" s="511"/>
      <c r="L136" s="512"/>
      <c r="M136" s="510"/>
      <c r="N136" s="512"/>
      <c r="O136" s="496"/>
      <c r="P136" s="417"/>
      <c r="Q136" s="474"/>
      <c r="R136" s="506"/>
      <c r="S136" s="495"/>
      <c r="T136" s="505"/>
      <c r="U136" s="505"/>
      <c r="V136" s="505"/>
      <c r="W136" s="505"/>
      <c r="X136" s="505"/>
      <c r="Y136" s="505"/>
      <c r="Z136" s="505"/>
    </row>
    <row r="137" spans="1:26" s="404" customFormat="1" ht="14.25">
      <c r="A137" s="383"/>
      <c r="B137" s="408"/>
      <c r="C137" s="415"/>
      <c r="D137" s="448"/>
      <c r="E137" s="416"/>
      <c r="F137" s="498"/>
      <c r="G137" s="424"/>
      <c r="H137" s="416"/>
      <c r="I137" s="411"/>
      <c r="J137" s="500"/>
      <c r="K137" s="500"/>
      <c r="L137" s="500"/>
      <c r="M137" s="500"/>
      <c r="N137" s="501"/>
      <c r="O137" s="515"/>
      <c r="P137" s="502"/>
      <c r="Q137" s="474"/>
      <c r="R137" s="506"/>
      <c r="S137" s="495"/>
      <c r="T137" s="505"/>
      <c r="U137" s="505"/>
      <c r="V137" s="505"/>
      <c r="W137" s="505"/>
      <c r="X137" s="505"/>
      <c r="Y137" s="505"/>
      <c r="Z137" s="505"/>
    </row>
    <row r="138" spans="1:26" s="404" customFormat="1" ht="14.25">
      <c r="A138" s="383"/>
      <c r="B138" s="408"/>
      <c r="C138" s="415"/>
      <c r="D138" s="448"/>
      <c r="E138" s="416"/>
      <c r="F138" s="498"/>
      <c r="G138" s="424"/>
      <c r="H138" s="416"/>
      <c r="I138" s="411"/>
      <c r="J138" s="500"/>
      <c r="K138" s="500"/>
      <c r="L138" s="500"/>
      <c r="M138" s="500"/>
      <c r="N138" s="501"/>
      <c r="O138" s="515"/>
      <c r="P138" s="502"/>
      <c r="Q138" s="474"/>
      <c r="R138" s="506"/>
      <c r="S138" s="495"/>
      <c r="T138" s="505"/>
      <c r="U138" s="505"/>
      <c r="V138" s="505"/>
      <c r="W138" s="505"/>
      <c r="X138" s="505"/>
      <c r="Y138" s="505"/>
      <c r="Z138" s="505"/>
    </row>
    <row r="139" spans="1:26" ht="14.25">
      <c r="A139" s="383"/>
      <c r="B139" s="408"/>
      <c r="C139" s="415"/>
      <c r="D139" s="448"/>
      <c r="E139" s="416"/>
      <c r="F139" s="498"/>
      <c r="G139" s="424"/>
      <c r="H139" s="416"/>
      <c r="I139" s="411"/>
      <c r="J139" s="377"/>
      <c r="K139" s="377"/>
      <c r="L139" s="377"/>
      <c r="M139" s="377"/>
      <c r="N139" s="499"/>
      <c r="O139" s="496"/>
      <c r="P139" s="418"/>
      <c r="Q139" s="504"/>
      <c r="R139" s="142"/>
      <c r="S139" s="16"/>
      <c r="T139" s="16"/>
      <c r="U139" s="16"/>
      <c r="V139" s="16"/>
      <c r="W139" s="16"/>
      <c r="X139" s="16"/>
      <c r="Y139" s="16"/>
      <c r="Z139" s="16"/>
    </row>
    <row r="140" spans="1:26" ht="14.25">
      <c r="A140" s="383"/>
      <c r="B140" s="408"/>
      <c r="C140" s="415"/>
      <c r="D140" s="448"/>
      <c r="E140" s="416"/>
      <c r="F140" s="498"/>
      <c r="G140" s="424"/>
      <c r="H140" s="416"/>
      <c r="I140" s="411"/>
      <c r="J140" s="377"/>
      <c r="K140" s="377"/>
      <c r="L140" s="377"/>
      <c r="M140" s="377"/>
      <c r="N140" s="499"/>
      <c r="O140" s="496"/>
      <c r="P140" s="418"/>
      <c r="Q140" s="504"/>
      <c r="R140" s="142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9"/>
      <c r="B141" s="23"/>
      <c r="C141" s="23"/>
      <c r="D141" s="23"/>
      <c r="E141" s="32"/>
      <c r="F141" s="30"/>
      <c r="G141" s="12"/>
      <c r="H141" s="12"/>
      <c r="I141" s="12"/>
      <c r="J141" s="53"/>
      <c r="K141" s="12"/>
      <c r="L141" s="12"/>
      <c r="M141" s="12"/>
      <c r="N141" s="11"/>
      <c r="O141" s="53"/>
      <c r="P141" s="7"/>
      <c r="Q141" s="11"/>
      <c r="R141" s="142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9"/>
      <c r="B142" s="23"/>
      <c r="C142" s="23"/>
      <c r="D142" s="23"/>
      <c r="E142" s="32"/>
      <c r="F142" s="30"/>
      <c r="G142" s="41"/>
      <c r="H142" s="42"/>
      <c r="I142" s="82"/>
      <c r="J142" s="17"/>
      <c r="K142" s="83"/>
      <c r="L142" s="84"/>
      <c r="M142" s="85"/>
      <c r="N142" s="86"/>
      <c r="O142" s="87"/>
      <c r="P142" s="11"/>
      <c r="Q142" s="16"/>
      <c r="R142" s="142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37"/>
      <c r="B143" s="45"/>
      <c r="C143" s="103"/>
      <c r="D143" s="6"/>
      <c r="E143" s="38"/>
      <c r="F143" s="82"/>
      <c r="G143" s="41"/>
      <c r="H143" s="42"/>
      <c r="I143" s="82"/>
      <c r="J143" s="17"/>
      <c r="K143" s="83"/>
      <c r="L143" s="84"/>
      <c r="M143" s="85"/>
      <c r="N143" s="86"/>
      <c r="O143" s="87"/>
      <c r="P143" s="11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 ht="15">
      <c r="A144" s="5"/>
      <c r="B144" s="104" t="s">
        <v>619</v>
      </c>
      <c r="C144" s="104"/>
      <c r="D144" s="104"/>
      <c r="E144" s="104"/>
      <c r="F144" s="17"/>
      <c r="G144" s="17"/>
      <c r="H144" s="105"/>
      <c r="I144" s="17"/>
      <c r="J144" s="74"/>
      <c r="K144" s="75"/>
      <c r="L144" s="17"/>
      <c r="M144" s="17"/>
      <c r="N144" s="16"/>
      <c r="O144" s="99"/>
      <c r="P144" s="11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 ht="38.25">
      <c r="A145" s="20" t="s">
        <v>16</v>
      </c>
      <c r="B145" s="21" t="s">
        <v>575</v>
      </c>
      <c r="C145" s="21"/>
      <c r="D145" s="22" t="s">
        <v>588</v>
      </c>
      <c r="E145" s="21" t="s">
        <v>589</v>
      </c>
      <c r="F145" s="21" t="s">
        <v>590</v>
      </c>
      <c r="G145" s="21" t="s">
        <v>620</v>
      </c>
      <c r="H145" s="21" t="s">
        <v>621</v>
      </c>
      <c r="I145" s="21" t="s">
        <v>593</v>
      </c>
      <c r="J145" s="61" t="s">
        <v>594</v>
      </c>
      <c r="K145" s="21" t="s">
        <v>595</v>
      </c>
      <c r="L145" s="21" t="s">
        <v>596</v>
      </c>
      <c r="M145" s="21" t="s">
        <v>597</v>
      </c>
      <c r="N145" s="22" t="s">
        <v>598</v>
      </c>
      <c r="O145" s="99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1</v>
      </c>
      <c r="B146" s="106">
        <v>41579</v>
      </c>
      <c r="C146" s="106"/>
      <c r="D146" s="107" t="s">
        <v>622</v>
      </c>
      <c r="E146" s="108" t="s">
        <v>623</v>
      </c>
      <c r="F146" s="109">
        <v>82</v>
      </c>
      <c r="G146" s="108" t="s">
        <v>624</v>
      </c>
      <c r="H146" s="108">
        <v>100</v>
      </c>
      <c r="I146" s="126">
        <v>100</v>
      </c>
      <c r="J146" s="127" t="s">
        <v>625</v>
      </c>
      <c r="K146" s="128">
        <f t="shared" ref="K146:K177" si="61">H146-F146</f>
        <v>18</v>
      </c>
      <c r="L146" s="129">
        <f t="shared" ref="L146:L177" si="62">K146/F146</f>
        <v>0.21951219512195122</v>
      </c>
      <c r="M146" s="130" t="s">
        <v>599</v>
      </c>
      <c r="N146" s="131">
        <v>42657</v>
      </c>
      <c r="O146" s="53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2</v>
      </c>
      <c r="B147" s="106">
        <v>41794</v>
      </c>
      <c r="C147" s="106"/>
      <c r="D147" s="107" t="s">
        <v>626</v>
      </c>
      <c r="E147" s="108" t="s">
        <v>600</v>
      </c>
      <c r="F147" s="109">
        <v>257</v>
      </c>
      <c r="G147" s="108" t="s">
        <v>624</v>
      </c>
      <c r="H147" s="108">
        <v>300</v>
      </c>
      <c r="I147" s="126">
        <v>300</v>
      </c>
      <c r="J147" s="127" t="s">
        <v>625</v>
      </c>
      <c r="K147" s="128">
        <f t="shared" si="61"/>
        <v>43</v>
      </c>
      <c r="L147" s="129">
        <f t="shared" si="62"/>
        <v>0.16731517509727625</v>
      </c>
      <c r="M147" s="130" t="s">
        <v>599</v>
      </c>
      <c r="N147" s="131">
        <v>41822</v>
      </c>
      <c r="O147" s="53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</v>
      </c>
      <c r="B148" s="106">
        <v>41828</v>
      </c>
      <c r="C148" s="106"/>
      <c r="D148" s="107" t="s">
        <v>627</v>
      </c>
      <c r="E148" s="108" t="s">
        <v>600</v>
      </c>
      <c r="F148" s="109">
        <v>393</v>
      </c>
      <c r="G148" s="108" t="s">
        <v>624</v>
      </c>
      <c r="H148" s="108">
        <v>468</v>
      </c>
      <c r="I148" s="126">
        <v>468</v>
      </c>
      <c r="J148" s="127" t="s">
        <v>625</v>
      </c>
      <c r="K148" s="128">
        <f t="shared" si="61"/>
        <v>75</v>
      </c>
      <c r="L148" s="129">
        <f t="shared" si="62"/>
        <v>0.19083969465648856</v>
      </c>
      <c r="M148" s="130" t="s">
        <v>599</v>
      </c>
      <c r="N148" s="131">
        <v>41863</v>
      </c>
      <c r="O148" s="53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4</v>
      </c>
      <c r="B149" s="106">
        <v>41857</v>
      </c>
      <c r="C149" s="106"/>
      <c r="D149" s="107" t="s">
        <v>628</v>
      </c>
      <c r="E149" s="108" t="s">
        <v>600</v>
      </c>
      <c r="F149" s="109">
        <v>205</v>
      </c>
      <c r="G149" s="108" t="s">
        <v>624</v>
      </c>
      <c r="H149" s="108">
        <v>275</v>
      </c>
      <c r="I149" s="126">
        <v>250</v>
      </c>
      <c r="J149" s="127" t="s">
        <v>625</v>
      </c>
      <c r="K149" s="128">
        <f t="shared" si="61"/>
        <v>70</v>
      </c>
      <c r="L149" s="129">
        <f t="shared" si="62"/>
        <v>0.34146341463414637</v>
      </c>
      <c r="M149" s="130" t="s">
        <v>599</v>
      </c>
      <c r="N149" s="131">
        <v>41962</v>
      </c>
      <c r="O149" s="53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5</v>
      </c>
      <c r="B150" s="106">
        <v>41886</v>
      </c>
      <c r="C150" s="106"/>
      <c r="D150" s="107" t="s">
        <v>629</v>
      </c>
      <c r="E150" s="108" t="s">
        <v>600</v>
      </c>
      <c r="F150" s="109">
        <v>162</v>
      </c>
      <c r="G150" s="108" t="s">
        <v>624</v>
      </c>
      <c r="H150" s="108">
        <v>190</v>
      </c>
      <c r="I150" s="126">
        <v>190</v>
      </c>
      <c r="J150" s="127" t="s">
        <v>625</v>
      </c>
      <c r="K150" s="128">
        <f t="shared" si="61"/>
        <v>28</v>
      </c>
      <c r="L150" s="129">
        <f t="shared" si="62"/>
        <v>0.1728395061728395</v>
      </c>
      <c r="M150" s="130" t="s">
        <v>599</v>
      </c>
      <c r="N150" s="131">
        <v>42006</v>
      </c>
      <c r="O150" s="53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6</v>
      </c>
      <c r="B151" s="106">
        <v>41886</v>
      </c>
      <c r="C151" s="106"/>
      <c r="D151" s="107" t="s">
        <v>630</v>
      </c>
      <c r="E151" s="108" t="s">
        <v>600</v>
      </c>
      <c r="F151" s="109">
        <v>75</v>
      </c>
      <c r="G151" s="108" t="s">
        <v>624</v>
      </c>
      <c r="H151" s="108">
        <v>91.5</v>
      </c>
      <c r="I151" s="126" t="s">
        <v>631</v>
      </c>
      <c r="J151" s="127" t="s">
        <v>632</v>
      </c>
      <c r="K151" s="128">
        <f t="shared" si="61"/>
        <v>16.5</v>
      </c>
      <c r="L151" s="129">
        <f t="shared" si="62"/>
        <v>0.22</v>
      </c>
      <c r="M151" s="130" t="s">
        <v>599</v>
      </c>
      <c r="N151" s="131">
        <v>41954</v>
      </c>
      <c r="O151" s="53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7</v>
      </c>
      <c r="B152" s="106">
        <v>41913</v>
      </c>
      <c r="C152" s="106"/>
      <c r="D152" s="107" t="s">
        <v>633</v>
      </c>
      <c r="E152" s="108" t="s">
        <v>600</v>
      </c>
      <c r="F152" s="109">
        <v>850</v>
      </c>
      <c r="G152" s="108" t="s">
        <v>624</v>
      </c>
      <c r="H152" s="108">
        <v>982.5</v>
      </c>
      <c r="I152" s="126">
        <v>1050</v>
      </c>
      <c r="J152" s="127" t="s">
        <v>634</v>
      </c>
      <c r="K152" s="128">
        <f t="shared" si="61"/>
        <v>132.5</v>
      </c>
      <c r="L152" s="129">
        <f t="shared" si="62"/>
        <v>0.15588235294117647</v>
      </c>
      <c r="M152" s="130" t="s">
        <v>599</v>
      </c>
      <c r="N152" s="131">
        <v>42039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8</v>
      </c>
      <c r="B153" s="106">
        <v>41913</v>
      </c>
      <c r="C153" s="106"/>
      <c r="D153" s="107" t="s">
        <v>635</v>
      </c>
      <c r="E153" s="108" t="s">
        <v>600</v>
      </c>
      <c r="F153" s="109">
        <v>475</v>
      </c>
      <c r="G153" s="108" t="s">
        <v>624</v>
      </c>
      <c r="H153" s="108">
        <v>515</v>
      </c>
      <c r="I153" s="126">
        <v>600</v>
      </c>
      <c r="J153" s="127" t="s">
        <v>636</v>
      </c>
      <c r="K153" s="128">
        <f t="shared" si="61"/>
        <v>40</v>
      </c>
      <c r="L153" s="129">
        <f t="shared" si="62"/>
        <v>8.4210526315789472E-2</v>
      </c>
      <c r="M153" s="130" t="s">
        <v>599</v>
      </c>
      <c r="N153" s="131">
        <v>41939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9</v>
      </c>
      <c r="B154" s="106">
        <v>41913</v>
      </c>
      <c r="C154" s="106"/>
      <c r="D154" s="107" t="s">
        <v>637</v>
      </c>
      <c r="E154" s="108" t="s">
        <v>600</v>
      </c>
      <c r="F154" s="109">
        <v>86</v>
      </c>
      <c r="G154" s="108" t="s">
        <v>624</v>
      </c>
      <c r="H154" s="108">
        <v>99</v>
      </c>
      <c r="I154" s="126">
        <v>140</v>
      </c>
      <c r="J154" s="127" t="s">
        <v>638</v>
      </c>
      <c r="K154" s="128">
        <f t="shared" si="61"/>
        <v>13</v>
      </c>
      <c r="L154" s="129">
        <f t="shared" si="62"/>
        <v>0.15116279069767441</v>
      </c>
      <c r="M154" s="130" t="s">
        <v>599</v>
      </c>
      <c r="N154" s="131">
        <v>41939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10</v>
      </c>
      <c r="B155" s="106">
        <v>41926</v>
      </c>
      <c r="C155" s="106"/>
      <c r="D155" s="107" t="s">
        <v>639</v>
      </c>
      <c r="E155" s="108" t="s">
        <v>600</v>
      </c>
      <c r="F155" s="109">
        <v>496.6</v>
      </c>
      <c r="G155" s="108" t="s">
        <v>624</v>
      </c>
      <c r="H155" s="108">
        <v>621</v>
      </c>
      <c r="I155" s="126">
        <v>580</v>
      </c>
      <c r="J155" s="127" t="s">
        <v>625</v>
      </c>
      <c r="K155" s="128">
        <f t="shared" si="61"/>
        <v>124.39999999999998</v>
      </c>
      <c r="L155" s="129">
        <f t="shared" si="62"/>
        <v>0.25050342327829234</v>
      </c>
      <c r="M155" s="130" t="s">
        <v>599</v>
      </c>
      <c r="N155" s="131">
        <v>42605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11</v>
      </c>
      <c r="B156" s="106">
        <v>41926</v>
      </c>
      <c r="C156" s="106"/>
      <c r="D156" s="107" t="s">
        <v>640</v>
      </c>
      <c r="E156" s="108" t="s">
        <v>600</v>
      </c>
      <c r="F156" s="109">
        <v>2481.9</v>
      </c>
      <c r="G156" s="108" t="s">
        <v>624</v>
      </c>
      <c r="H156" s="108">
        <v>2840</v>
      </c>
      <c r="I156" s="126">
        <v>2870</v>
      </c>
      <c r="J156" s="127" t="s">
        <v>641</v>
      </c>
      <c r="K156" s="128">
        <f t="shared" si="61"/>
        <v>358.09999999999991</v>
      </c>
      <c r="L156" s="129">
        <f t="shared" si="62"/>
        <v>0.14428462065353154</v>
      </c>
      <c r="M156" s="130" t="s">
        <v>599</v>
      </c>
      <c r="N156" s="131">
        <v>42017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12</v>
      </c>
      <c r="B157" s="106">
        <v>41928</v>
      </c>
      <c r="C157" s="106"/>
      <c r="D157" s="107" t="s">
        <v>642</v>
      </c>
      <c r="E157" s="108" t="s">
        <v>600</v>
      </c>
      <c r="F157" s="109">
        <v>84.5</v>
      </c>
      <c r="G157" s="108" t="s">
        <v>624</v>
      </c>
      <c r="H157" s="108">
        <v>93</v>
      </c>
      <c r="I157" s="126">
        <v>110</v>
      </c>
      <c r="J157" s="127" t="s">
        <v>643</v>
      </c>
      <c r="K157" s="128">
        <f t="shared" si="61"/>
        <v>8.5</v>
      </c>
      <c r="L157" s="129">
        <f t="shared" si="62"/>
        <v>0.10059171597633136</v>
      </c>
      <c r="M157" s="130" t="s">
        <v>599</v>
      </c>
      <c r="N157" s="131">
        <v>41939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13</v>
      </c>
      <c r="B158" s="106">
        <v>41928</v>
      </c>
      <c r="C158" s="106"/>
      <c r="D158" s="107" t="s">
        <v>644</v>
      </c>
      <c r="E158" s="108" t="s">
        <v>600</v>
      </c>
      <c r="F158" s="109">
        <v>401</v>
      </c>
      <c r="G158" s="108" t="s">
        <v>624</v>
      </c>
      <c r="H158" s="108">
        <v>428</v>
      </c>
      <c r="I158" s="126">
        <v>450</v>
      </c>
      <c r="J158" s="127" t="s">
        <v>645</v>
      </c>
      <c r="K158" s="128">
        <f t="shared" si="61"/>
        <v>27</v>
      </c>
      <c r="L158" s="129">
        <f t="shared" si="62"/>
        <v>6.7331670822942641E-2</v>
      </c>
      <c r="M158" s="130" t="s">
        <v>599</v>
      </c>
      <c r="N158" s="131">
        <v>42020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14</v>
      </c>
      <c r="B159" s="106">
        <v>41928</v>
      </c>
      <c r="C159" s="106"/>
      <c r="D159" s="107" t="s">
        <v>646</v>
      </c>
      <c r="E159" s="108" t="s">
        <v>600</v>
      </c>
      <c r="F159" s="109">
        <v>101</v>
      </c>
      <c r="G159" s="108" t="s">
        <v>624</v>
      </c>
      <c r="H159" s="108">
        <v>112</v>
      </c>
      <c r="I159" s="126">
        <v>120</v>
      </c>
      <c r="J159" s="127" t="s">
        <v>647</v>
      </c>
      <c r="K159" s="128">
        <f t="shared" si="61"/>
        <v>11</v>
      </c>
      <c r="L159" s="129">
        <f t="shared" si="62"/>
        <v>0.10891089108910891</v>
      </c>
      <c r="M159" s="130" t="s">
        <v>599</v>
      </c>
      <c r="N159" s="131">
        <v>41939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15</v>
      </c>
      <c r="B160" s="106">
        <v>41954</v>
      </c>
      <c r="C160" s="106"/>
      <c r="D160" s="107" t="s">
        <v>648</v>
      </c>
      <c r="E160" s="108" t="s">
        <v>600</v>
      </c>
      <c r="F160" s="109">
        <v>59</v>
      </c>
      <c r="G160" s="108" t="s">
        <v>624</v>
      </c>
      <c r="H160" s="108">
        <v>76</v>
      </c>
      <c r="I160" s="126">
        <v>76</v>
      </c>
      <c r="J160" s="127" t="s">
        <v>625</v>
      </c>
      <c r="K160" s="128">
        <f t="shared" si="61"/>
        <v>17</v>
      </c>
      <c r="L160" s="129">
        <f t="shared" si="62"/>
        <v>0.28813559322033899</v>
      </c>
      <c r="M160" s="130" t="s">
        <v>599</v>
      </c>
      <c r="N160" s="131">
        <v>43032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16</v>
      </c>
      <c r="B161" s="106">
        <v>41954</v>
      </c>
      <c r="C161" s="106"/>
      <c r="D161" s="107" t="s">
        <v>637</v>
      </c>
      <c r="E161" s="108" t="s">
        <v>600</v>
      </c>
      <c r="F161" s="109">
        <v>99</v>
      </c>
      <c r="G161" s="108" t="s">
        <v>624</v>
      </c>
      <c r="H161" s="108">
        <v>120</v>
      </c>
      <c r="I161" s="126">
        <v>120</v>
      </c>
      <c r="J161" s="127" t="s">
        <v>649</v>
      </c>
      <c r="K161" s="128">
        <f t="shared" si="61"/>
        <v>21</v>
      </c>
      <c r="L161" s="129">
        <f t="shared" si="62"/>
        <v>0.21212121212121213</v>
      </c>
      <c r="M161" s="130" t="s">
        <v>599</v>
      </c>
      <c r="N161" s="131">
        <v>41960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17</v>
      </c>
      <c r="B162" s="106">
        <v>41956</v>
      </c>
      <c r="C162" s="106"/>
      <c r="D162" s="107" t="s">
        <v>650</v>
      </c>
      <c r="E162" s="108" t="s">
        <v>600</v>
      </c>
      <c r="F162" s="109">
        <v>22</v>
      </c>
      <c r="G162" s="108" t="s">
        <v>624</v>
      </c>
      <c r="H162" s="108">
        <v>33.549999999999997</v>
      </c>
      <c r="I162" s="126">
        <v>32</v>
      </c>
      <c r="J162" s="127" t="s">
        <v>651</v>
      </c>
      <c r="K162" s="128">
        <f t="shared" si="61"/>
        <v>11.549999999999997</v>
      </c>
      <c r="L162" s="129">
        <f t="shared" si="62"/>
        <v>0.52499999999999991</v>
      </c>
      <c r="M162" s="130" t="s">
        <v>599</v>
      </c>
      <c r="N162" s="131">
        <v>42188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18</v>
      </c>
      <c r="B163" s="106">
        <v>41976</v>
      </c>
      <c r="C163" s="106"/>
      <c r="D163" s="107" t="s">
        <v>652</v>
      </c>
      <c r="E163" s="108" t="s">
        <v>600</v>
      </c>
      <c r="F163" s="109">
        <v>440</v>
      </c>
      <c r="G163" s="108" t="s">
        <v>624</v>
      </c>
      <c r="H163" s="108">
        <v>520</v>
      </c>
      <c r="I163" s="126">
        <v>520</v>
      </c>
      <c r="J163" s="127" t="s">
        <v>653</v>
      </c>
      <c r="K163" s="128">
        <f t="shared" si="61"/>
        <v>80</v>
      </c>
      <c r="L163" s="129">
        <f t="shared" si="62"/>
        <v>0.18181818181818182</v>
      </c>
      <c r="M163" s="130" t="s">
        <v>599</v>
      </c>
      <c r="N163" s="131">
        <v>42208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19</v>
      </c>
      <c r="B164" s="106">
        <v>41976</v>
      </c>
      <c r="C164" s="106"/>
      <c r="D164" s="107" t="s">
        <v>654</v>
      </c>
      <c r="E164" s="108" t="s">
        <v>600</v>
      </c>
      <c r="F164" s="109">
        <v>360</v>
      </c>
      <c r="G164" s="108" t="s">
        <v>624</v>
      </c>
      <c r="H164" s="108">
        <v>427</v>
      </c>
      <c r="I164" s="126">
        <v>425</v>
      </c>
      <c r="J164" s="127" t="s">
        <v>655</v>
      </c>
      <c r="K164" s="128">
        <f t="shared" si="61"/>
        <v>67</v>
      </c>
      <c r="L164" s="129">
        <f t="shared" si="62"/>
        <v>0.18611111111111112</v>
      </c>
      <c r="M164" s="130" t="s">
        <v>599</v>
      </c>
      <c r="N164" s="131">
        <v>42058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20</v>
      </c>
      <c r="B165" s="106">
        <v>42012</v>
      </c>
      <c r="C165" s="106"/>
      <c r="D165" s="107" t="s">
        <v>656</v>
      </c>
      <c r="E165" s="108" t="s">
        <v>600</v>
      </c>
      <c r="F165" s="109">
        <v>360</v>
      </c>
      <c r="G165" s="108" t="s">
        <v>624</v>
      </c>
      <c r="H165" s="108">
        <v>455</v>
      </c>
      <c r="I165" s="126">
        <v>420</v>
      </c>
      <c r="J165" s="127" t="s">
        <v>657</v>
      </c>
      <c r="K165" s="128">
        <f t="shared" si="61"/>
        <v>95</v>
      </c>
      <c r="L165" s="129">
        <f t="shared" si="62"/>
        <v>0.2638888888888889</v>
      </c>
      <c r="M165" s="130" t="s">
        <v>599</v>
      </c>
      <c r="N165" s="131">
        <v>42024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21</v>
      </c>
      <c r="B166" s="106">
        <v>42012</v>
      </c>
      <c r="C166" s="106"/>
      <c r="D166" s="107" t="s">
        <v>658</v>
      </c>
      <c r="E166" s="108" t="s">
        <v>600</v>
      </c>
      <c r="F166" s="109">
        <v>130</v>
      </c>
      <c r="G166" s="108"/>
      <c r="H166" s="108">
        <v>175.5</v>
      </c>
      <c r="I166" s="126">
        <v>165</v>
      </c>
      <c r="J166" s="127" t="s">
        <v>659</v>
      </c>
      <c r="K166" s="128">
        <f t="shared" si="61"/>
        <v>45.5</v>
      </c>
      <c r="L166" s="129">
        <f t="shared" si="62"/>
        <v>0.35</v>
      </c>
      <c r="M166" s="130" t="s">
        <v>599</v>
      </c>
      <c r="N166" s="131">
        <v>43088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22</v>
      </c>
      <c r="B167" s="106">
        <v>42040</v>
      </c>
      <c r="C167" s="106"/>
      <c r="D167" s="107" t="s">
        <v>390</v>
      </c>
      <c r="E167" s="108" t="s">
        <v>623</v>
      </c>
      <c r="F167" s="109">
        <v>98</v>
      </c>
      <c r="G167" s="108"/>
      <c r="H167" s="108">
        <v>120</v>
      </c>
      <c r="I167" s="126">
        <v>120</v>
      </c>
      <c r="J167" s="127" t="s">
        <v>625</v>
      </c>
      <c r="K167" s="128">
        <f t="shared" si="61"/>
        <v>22</v>
      </c>
      <c r="L167" s="129">
        <f t="shared" si="62"/>
        <v>0.22448979591836735</v>
      </c>
      <c r="M167" s="130" t="s">
        <v>599</v>
      </c>
      <c r="N167" s="131">
        <v>42753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23</v>
      </c>
      <c r="B168" s="106">
        <v>42040</v>
      </c>
      <c r="C168" s="106"/>
      <c r="D168" s="107" t="s">
        <v>660</v>
      </c>
      <c r="E168" s="108" t="s">
        <v>623</v>
      </c>
      <c r="F168" s="109">
        <v>196</v>
      </c>
      <c r="G168" s="108"/>
      <c r="H168" s="108">
        <v>262</v>
      </c>
      <c r="I168" s="126">
        <v>255</v>
      </c>
      <c r="J168" s="127" t="s">
        <v>625</v>
      </c>
      <c r="K168" s="128">
        <f t="shared" si="61"/>
        <v>66</v>
      </c>
      <c r="L168" s="129">
        <f t="shared" si="62"/>
        <v>0.33673469387755101</v>
      </c>
      <c r="M168" s="130" t="s">
        <v>599</v>
      </c>
      <c r="N168" s="131">
        <v>42599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24</v>
      </c>
      <c r="B169" s="110">
        <v>42067</v>
      </c>
      <c r="C169" s="110"/>
      <c r="D169" s="111" t="s">
        <v>389</v>
      </c>
      <c r="E169" s="112" t="s">
        <v>623</v>
      </c>
      <c r="F169" s="113">
        <v>235</v>
      </c>
      <c r="G169" s="113"/>
      <c r="H169" s="114">
        <v>77</v>
      </c>
      <c r="I169" s="132" t="s">
        <v>661</v>
      </c>
      <c r="J169" s="133" t="s">
        <v>662</v>
      </c>
      <c r="K169" s="134">
        <f t="shared" si="61"/>
        <v>-158</v>
      </c>
      <c r="L169" s="135">
        <f t="shared" si="62"/>
        <v>-0.67234042553191486</v>
      </c>
      <c r="M169" s="136" t="s">
        <v>663</v>
      </c>
      <c r="N169" s="137">
        <v>43522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25</v>
      </c>
      <c r="B170" s="106">
        <v>42067</v>
      </c>
      <c r="C170" s="106"/>
      <c r="D170" s="107" t="s">
        <v>481</v>
      </c>
      <c r="E170" s="108" t="s">
        <v>623</v>
      </c>
      <c r="F170" s="109">
        <v>185</v>
      </c>
      <c r="G170" s="108"/>
      <c r="H170" s="108">
        <v>224</v>
      </c>
      <c r="I170" s="126" t="s">
        <v>664</v>
      </c>
      <c r="J170" s="127" t="s">
        <v>625</v>
      </c>
      <c r="K170" s="128">
        <f t="shared" si="61"/>
        <v>39</v>
      </c>
      <c r="L170" s="129">
        <f t="shared" si="62"/>
        <v>0.21081081081081082</v>
      </c>
      <c r="M170" s="130" t="s">
        <v>599</v>
      </c>
      <c r="N170" s="131">
        <v>42647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364">
        <v>26</v>
      </c>
      <c r="B171" s="115">
        <v>42090</v>
      </c>
      <c r="C171" s="115"/>
      <c r="D171" s="116" t="s">
        <v>665</v>
      </c>
      <c r="E171" s="117" t="s">
        <v>623</v>
      </c>
      <c r="F171" s="118">
        <v>49.5</v>
      </c>
      <c r="G171" s="119"/>
      <c r="H171" s="119">
        <v>15.85</v>
      </c>
      <c r="I171" s="119">
        <v>67</v>
      </c>
      <c r="J171" s="138" t="s">
        <v>666</v>
      </c>
      <c r="K171" s="119">
        <f t="shared" si="61"/>
        <v>-33.65</v>
      </c>
      <c r="L171" s="139">
        <f t="shared" si="62"/>
        <v>-0.67979797979797973</v>
      </c>
      <c r="M171" s="136" t="s">
        <v>663</v>
      </c>
      <c r="N171" s="140">
        <v>43627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27</v>
      </c>
      <c r="B172" s="106">
        <v>42093</v>
      </c>
      <c r="C172" s="106"/>
      <c r="D172" s="107" t="s">
        <v>667</v>
      </c>
      <c r="E172" s="108" t="s">
        <v>623</v>
      </c>
      <c r="F172" s="109">
        <v>183.5</v>
      </c>
      <c r="G172" s="108"/>
      <c r="H172" s="108">
        <v>219</v>
      </c>
      <c r="I172" s="126">
        <v>218</v>
      </c>
      <c r="J172" s="127" t="s">
        <v>668</v>
      </c>
      <c r="K172" s="128">
        <f t="shared" si="61"/>
        <v>35.5</v>
      </c>
      <c r="L172" s="129">
        <f t="shared" si="62"/>
        <v>0.19346049046321526</v>
      </c>
      <c r="M172" s="130" t="s">
        <v>599</v>
      </c>
      <c r="N172" s="131">
        <v>42103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28</v>
      </c>
      <c r="B173" s="106">
        <v>42114</v>
      </c>
      <c r="C173" s="106"/>
      <c r="D173" s="107" t="s">
        <v>669</v>
      </c>
      <c r="E173" s="108" t="s">
        <v>623</v>
      </c>
      <c r="F173" s="109">
        <f>(227+237)/2</f>
        <v>232</v>
      </c>
      <c r="G173" s="108"/>
      <c r="H173" s="108">
        <v>298</v>
      </c>
      <c r="I173" s="126">
        <v>298</v>
      </c>
      <c r="J173" s="127" t="s">
        <v>625</v>
      </c>
      <c r="K173" s="128">
        <f t="shared" si="61"/>
        <v>66</v>
      </c>
      <c r="L173" s="129">
        <f t="shared" si="62"/>
        <v>0.28448275862068967</v>
      </c>
      <c r="M173" s="130" t="s">
        <v>599</v>
      </c>
      <c r="N173" s="131">
        <v>42823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29</v>
      </c>
      <c r="B174" s="106">
        <v>42128</v>
      </c>
      <c r="C174" s="106"/>
      <c r="D174" s="107" t="s">
        <v>670</v>
      </c>
      <c r="E174" s="108" t="s">
        <v>600</v>
      </c>
      <c r="F174" s="109">
        <v>385</v>
      </c>
      <c r="G174" s="108"/>
      <c r="H174" s="108">
        <f>212.5+331</f>
        <v>543.5</v>
      </c>
      <c r="I174" s="126">
        <v>510</v>
      </c>
      <c r="J174" s="127" t="s">
        <v>671</v>
      </c>
      <c r="K174" s="128">
        <f t="shared" si="61"/>
        <v>158.5</v>
      </c>
      <c r="L174" s="129">
        <f t="shared" si="62"/>
        <v>0.41168831168831171</v>
      </c>
      <c r="M174" s="130" t="s">
        <v>599</v>
      </c>
      <c r="N174" s="131">
        <v>42235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30</v>
      </c>
      <c r="B175" s="106">
        <v>42128</v>
      </c>
      <c r="C175" s="106"/>
      <c r="D175" s="107" t="s">
        <v>672</v>
      </c>
      <c r="E175" s="108" t="s">
        <v>600</v>
      </c>
      <c r="F175" s="109">
        <v>115.5</v>
      </c>
      <c r="G175" s="108"/>
      <c r="H175" s="108">
        <v>146</v>
      </c>
      <c r="I175" s="126">
        <v>142</v>
      </c>
      <c r="J175" s="127" t="s">
        <v>673</v>
      </c>
      <c r="K175" s="128">
        <f t="shared" si="61"/>
        <v>30.5</v>
      </c>
      <c r="L175" s="129">
        <f t="shared" si="62"/>
        <v>0.26406926406926406</v>
      </c>
      <c r="M175" s="130" t="s">
        <v>599</v>
      </c>
      <c r="N175" s="131">
        <v>42202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31</v>
      </c>
      <c r="B176" s="106">
        <v>42151</v>
      </c>
      <c r="C176" s="106"/>
      <c r="D176" s="107" t="s">
        <v>674</v>
      </c>
      <c r="E176" s="108" t="s">
        <v>600</v>
      </c>
      <c r="F176" s="109">
        <v>237.5</v>
      </c>
      <c r="G176" s="108"/>
      <c r="H176" s="108">
        <v>279.5</v>
      </c>
      <c r="I176" s="126">
        <v>278</v>
      </c>
      <c r="J176" s="127" t="s">
        <v>625</v>
      </c>
      <c r="K176" s="128">
        <f t="shared" si="61"/>
        <v>42</v>
      </c>
      <c r="L176" s="129">
        <f t="shared" si="62"/>
        <v>0.17684210526315788</v>
      </c>
      <c r="M176" s="130" t="s">
        <v>599</v>
      </c>
      <c r="N176" s="131">
        <v>42222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32</v>
      </c>
      <c r="B177" s="106">
        <v>42174</v>
      </c>
      <c r="C177" s="106"/>
      <c r="D177" s="107" t="s">
        <v>644</v>
      </c>
      <c r="E177" s="108" t="s">
        <v>623</v>
      </c>
      <c r="F177" s="109">
        <v>340</v>
      </c>
      <c r="G177" s="108"/>
      <c r="H177" s="108">
        <v>448</v>
      </c>
      <c r="I177" s="126">
        <v>448</v>
      </c>
      <c r="J177" s="127" t="s">
        <v>625</v>
      </c>
      <c r="K177" s="128">
        <f t="shared" si="61"/>
        <v>108</v>
      </c>
      <c r="L177" s="129">
        <f t="shared" si="62"/>
        <v>0.31764705882352939</v>
      </c>
      <c r="M177" s="130" t="s">
        <v>599</v>
      </c>
      <c r="N177" s="131">
        <v>43018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33</v>
      </c>
      <c r="B178" s="106">
        <v>42191</v>
      </c>
      <c r="C178" s="106"/>
      <c r="D178" s="107" t="s">
        <v>675</v>
      </c>
      <c r="E178" s="108" t="s">
        <v>623</v>
      </c>
      <c r="F178" s="109">
        <v>390</v>
      </c>
      <c r="G178" s="108"/>
      <c r="H178" s="108">
        <v>460</v>
      </c>
      <c r="I178" s="126">
        <v>460</v>
      </c>
      <c r="J178" s="127" t="s">
        <v>625</v>
      </c>
      <c r="K178" s="128">
        <f t="shared" ref="K178:K198" si="63">H178-F178</f>
        <v>70</v>
      </c>
      <c r="L178" s="129">
        <f t="shared" ref="L178:L198" si="64">K178/F178</f>
        <v>0.17948717948717949</v>
      </c>
      <c r="M178" s="130" t="s">
        <v>599</v>
      </c>
      <c r="N178" s="131">
        <v>42478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34</v>
      </c>
      <c r="B179" s="110">
        <v>42195</v>
      </c>
      <c r="C179" s="110"/>
      <c r="D179" s="111" t="s">
        <v>676</v>
      </c>
      <c r="E179" s="112" t="s">
        <v>623</v>
      </c>
      <c r="F179" s="113">
        <v>122.5</v>
      </c>
      <c r="G179" s="113"/>
      <c r="H179" s="114">
        <v>61</v>
      </c>
      <c r="I179" s="132">
        <v>172</v>
      </c>
      <c r="J179" s="133" t="s">
        <v>677</v>
      </c>
      <c r="K179" s="134">
        <f t="shared" si="63"/>
        <v>-61.5</v>
      </c>
      <c r="L179" s="135">
        <f t="shared" si="64"/>
        <v>-0.50204081632653064</v>
      </c>
      <c r="M179" s="136" t="s">
        <v>663</v>
      </c>
      <c r="N179" s="137">
        <v>43333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35</v>
      </c>
      <c r="B180" s="106">
        <v>42219</v>
      </c>
      <c r="C180" s="106"/>
      <c r="D180" s="107" t="s">
        <v>678</v>
      </c>
      <c r="E180" s="108" t="s">
        <v>623</v>
      </c>
      <c r="F180" s="109">
        <v>297.5</v>
      </c>
      <c r="G180" s="108"/>
      <c r="H180" s="108">
        <v>350</v>
      </c>
      <c r="I180" s="126">
        <v>360</v>
      </c>
      <c r="J180" s="127" t="s">
        <v>679</v>
      </c>
      <c r="K180" s="128">
        <f t="shared" si="63"/>
        <v>52.5</v>
      </c>
      <c r="L180" s="129">
        <f t="shared" si="64"/>
        <v>0.17647058823529413</v>
      </c>
      <c r="M180" s="130" t="s">
        <v>599</v>
      </c>
      <c r="N180" s="131">
        <v>42232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36</v>
      </c>
      <c r="B181" s="106">
        <v>42219</v>
      </c>
      <c r="C181" s="106"/>
      <c r="D181" s="107" t="s">
        <v>680</v>
      </c>
      <c r="E181" s="108" t="s">
        <v>623</v>
      </c>
      <c r="F181" s="109">
        <v>115.5</v>
      </c>
      <c r="G181" s="108"/>
      <c r="H181" s="108">
        <v>149</v>
      </c>
      <c r="I181" s="126">
        <v>140</v>
      </c>
      <c r="J181" s="141" t="s">
        <v>681</v>
      </c>
      <c r="K181" s="128">
        <f t="shared" si="63"/>
        <v>33.5</v>
      </c>
      <c r="L181" s="129">
        <f t="shared" si="64"/>
        <v>0.29004329004329005</v>
      </c>
      <c r="M181" s="130" t="s">
        <v>599</v>
      </c>
      <c r="N181" s="131">
        <v>42740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37</v>
      </c>
      <c r="B182" s="106">
        <v>42251</v>
      </c>
      <c r="C182" s="106"/>
      <c r="D182" s="107" t="s">
        <v>674</v>
      </c>
      <c r="E182" s="108" t="s">
        <v>623</v>
      </c>
      <c r="F182" s="109">
        <v>226</v>
      </c>
      <c r="G182" s="108"/>
      <c r="H182" s="108">
        <v>292</v>
      </c>
      <c r="I182" s="126">
        <v>292</v>
      </c>
      <c r="J182" s="127" t="s">
        <v>682</v>
      </c>
      <c r="K182" s="128">
        <f t="shared" si="63"/>
        <v>66</v>
      </c>
      <c r="L182" s="129">
        <f t="shared" si="64"/>
        <v>0.29203539823008851</v>
      </c>
      <c r="M182" s="130" t="s">
        <v>599</v>
      </c>
      <c r="N182" s="131">
        <v>42286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38</v>
      </c>
      <c r="B183" s="106">
        <v>42254</v>
      </c>
      <c r="C183" s="106"/>
      <c r="D183" s="107" t="s">
        <v>669</v>
      </c>
      <c r="E183" s="108" t="s">
        <v>623</v>
      </c>
      <c r="F183" s="109">
        <v>232.5</v>
      </c>
      <c r="G183" s="108"/>
      <c r="H183" s="108">
        <v>312.5</v>
      </c>
      <c r="I183" s="126">
        <v>310</v>
      </c>
      <c r="J183" s="127" t="s">
        <v>625</v>
      </c>
      <c r="K183" s="128">
        <f t="shared" si="63"/>
        <v>80</v>
      </c>
      <c r="L183" s="129">
        <f t="shared" si="64"/>
        <v>0.34408602150537637</v>
      </c>
      <c r="M183" s="130" t="s">
        <v>599</v>
      </c>
      <c r="N183" s="131">
        <v>42823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39</v>
      </c>
      <c r="B184" s="106">
        <v>42268</v>
      </c>
      <c r="C184" s="106"/>
      <c r="D184" s="107" t="s">
        <v>683</v>
      </c>
      <c r="E184" s="108" t="s">
        <v>623</v>
      </c>
      <c r="F184" s="109">
        <v>196.5</v>
      </c>
      <c r="G184" s="108"/>
      <c r="H184" s="108">
        <v>238</v>
      </c>
      <c r="I184" s="126">
        <v>238</v>
      </c>
      <c r="J184" s="127" t="s">
        <v>682</v>
      </c>
      <c r="K184" s="128">
        <f t="shared" si="63"/>
        <v>41.5</v>
      </c>
      <c r="L184" s="129">
        <f t="shared" si="64"/>
        <v>0.21119592875318066</v>
      </c>
      <c r="M184" s="130" t="s">
        <v>599</v>
      </c>
      <c r="N184" s="131">
        <v>42291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40</v>
      </c>
      <c r="B185" s="106">
        <v>42271</v>
      </c>
      <c r="C185" s="106"/>
      <c r="D185" s="107" t="s">
        <v>622</v>
      </c>
      <c r="E185" s="108" t="s">
        <v>623</v>
      </c>
      <c r="F185" s="109">
        <v>65</v>
      </c>
      <c r="G185" s="108"/>
      <c r="H185" s="108">
        <v>82</v>
      </c>
      <c r="I185" s="126">
        <v>82</v>
      </c>
      <c r="J185" s="127" t="s">
        <v>682</v>
      </c>
      <c r="K185" s="128">
        <f t="shared" si="63"/>
        <v>17</v>
      </c>
      <c r="L185" s="129">
        <f t="shared" si="64"/>
        <v>0.26153846153846155</v>
      </c>
      <c r="M185" s="130" t="s">
        <v>599</v>
      </c>
      <c r="N185" s="131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41</v>
      </c>
      <c r="B186" s="106">
        <v>42291</v>
      </c>
      <c r="C186" s="106"/>
      <c r="D186" s="107" t="s">
        <v>684</v>
      </c>
      <c r="E186" s="108" t="s">
        <v>623</v>
      </c>
      <c r="F186" s="109">
        <v>144</v>
      </c>
      <c r="G186" s="108"/>
      <c r="H186" s="108">
        <v>182.5</v>
      </c>
      <c r="I186" s="126">
        <v>181</v>
      </c>
      <c r="J186" s="127" t="s">
        <v>682</v>
      </c>
      <c r="K186" s="128">
        <f t="shared" si="63"/>
        <v>38.5</v>
      </c>
      <c r="L186" s="129">
        <f t="shared" si="64"/>
        <v>0.2673611111111111</v>
      </c>
      <c r="M186" s="130" t="s">
        <v>599</v>
      </c>
      <c r="N186" s="131">
        <v>42817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42</v>
      </c>
      <c r="B187" s="106">
        <v>42291</v>
      </c>
      <c r="C187" s="106"/>
      <c r="D187" s="107" t="s">
        <v>685</v>
      </c>
      <c r="E187" s="108" t="s">
        <v>623</v>
      </c>
      <c r="F187" s="109">
        <v>264</v>
      </c>
      <c r="G187" s="108"/>
      <c r="H187" s="108">
        <v>311</v>
      </c>
      <c r="I187" s="126">
        <v>311</v>
      </c>
      <c r="J187" s="127" t="s">
        <v>682</v>
      </c>
      <c r="K187" s="128">
        <f t="shared" si="63"/>
        <v>47</v>
      </c>
      <c r="L187" s="129">
        <f t="shared" si="64"/>
        <v>0.17803030303030304</v>
      </c>
      <c r="M187" s="130" t="s">
        <v>599</v>
      </c>
      <c r="N187" s="131">
        <v>42604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43</v>
      </c>
      <c r="B188" s="106">
        <v>42318</v>
      </c>
      <c r="C188" s="106"/>
      <c r="D188" s="107" t="s">
        <v>686</v>
      </c>
      <c r="E188" s="108" t="s">
        <v>600</v>
      </c>
      <c r="F188" s="109">
        <v>549.5</v>
      </c>
      <c r="G188" s="108"/>
      <c r="H188" s="108">
        <v>630</v>
      </c>
      <c r="I188" s="126">
        <v>630</v>
      </c>
      <c r="J188" s="127" t="s">
        <v>682</v>
      </c>
      <c r="K188" s="128">
        <f t="shared" si="63"/>
        <v>80.5</v>
      </c>
      <c r="L188" s="129">
        <f t="shared" si="64"/>
        <v>0.1464968152866242</v>
      </c>
      <c r="M188" s="130" t="s">
        <v>599</v>
      </c>
      <c r="N188" s="131">
        <v>42419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44</v>
      </c>
      <c r="B189" s="106">
        <v>42342</v>
      </c>
      <c r="C189" s="106"/>
      <c r="D189" s="107" t="s">
        <v>687</v>
      </c>
      <c r="E189" s="108" t="s">
        <v>623</v>
      </c>
      <c r="F189" s="109">
        <v>1027.5</v>
      </c>
      <c r="G189" s="108"/>
      <c r="H189" s="108">
        <v>1315</v>
      </c>
      <c r="I189" s="126">
        <v>1250</v>
      </c>
      <c r="J189" s="127" t="s">
        <v>682</v>
      </c>
      <c r="K189" s="128">
        <f t="shared" si="63"/>
        <v>287.5</v>
      </c>
      <c r="L189" s="129">
        <f t="shared" si="64"/>
        <v>0.27980535279805352</v>
      </c>
      <c r="M189" s="130" t="s">
        <v>599</v>
      </c>
      <c r="N189" s="131">
        <v>43244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45</v>
      </c>
      <c r="B190" s="106">
        <v>42367</v>
      </c>
      <c r="C190" s="106"/>
      <c r="D190" s="107" t="s">
        <v>688</v>
      </c>
      <c r="E190" s="108" t="s">
        <v>623</v>
      </c>
      <c r="F190" s="109">
        <v>465</v>
      </c>
      <c r="G190" s="108"/>
      <c r="H190" s="108">
        <v>540</v>
      </c>
      <c r="I190" s="126">
        <v>540</v>
      </c>
      <c r="J190" s="127" t="s">
        <v>682</v>
      </c>
      <c r="K190" s="128">
        <f t="shared" si="63"/>
        <v>75</v>
      </c>
      <c r="L190" s="129">
        <f t="shared" si="64"/>
        <v>0.16129032258064516</v>
      </c>
      <c r="M190" s="130" t="s">
        <v>599</v>
      </c>
      <c r="N190" s="131">
        <v>42530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46</v>
      </c>
      <c r="B191" s="106">
        <v>42380</v>
      </c>
      <c r="C191" s="106"/>
      <c r="D191" s="107" t="s">
        <v>390</v>
      </c>
      <c r="E191" s="108" t="s">
        <v>600</v>
      </c>
      <c r="F191" s="109">
        <v>81</v>
      </c>
      <c r="G191" s="108"/>
      <c r="H191" s="108">
        <v>110</v>
      </c>
      <c r="I191" s="126">
        <v>110</v>
      </c>
      <c r="J191" s="127" t="s">
        <v>682</v>
      </c>
      <c r="K191" s="128">
        <f t="shared" si="63"/>
        <v>29</v>
      </c>
      <c r="L191" s="129">
        <f t="shared" si="64"/>
        <v>0.35802469135802467</v>
      </c>
      <c r="M191" s="130" t="s">
        <v>599</v>
      </c>
      <c r="N191" s="131">
        <v>42745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47</v>
      </c>
      <c r="B192" s="106">
        <v>42382</v>
      </c>
      <c r="C192" s="106"/>
      <c r="D192" s="107" t="s">
        <v>689</v>
      </c>
      <c r="E192" s="108" t="s">
        <v>600</v>
      </c>
      <c r="F192" s="109">
        <v>417.5</v>
      </c>
      <c r="G192" s="108"/>
      <c r="H192" s="108">
        <v>547</v>
      </c>
      <c r="I192" s="126">
        <v>535</v>
      </c>
      <c r="J192" s="127" t="s">
        <v>682</v>
      </c>
      <c r="K192" s="128">
        <f t="shared" si="63"/>
        <v>129.5</v>
      </c>
      <c r="L192" s="129">
        <f t="shared" si="64"/>
        <v>0.31017964071856285</v>
      </c>
      <c r="M192" s="130" t="s">
        <v>599</v>
      </c>
      <c r="N192" s="131">
        <v>42578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48</v>
      </c>
      <c r="B193" s="106">
        <v>42408</v>
      </c>
      <c r="C193" s="106"/>
      <c r="D193" s="107" t="s">
        <v>690</v>
      </c>
      <c r="E193" s="108" t="s">
        <v>623</v>
      </c>
      <c r="F193" s="109">
        <v>650</v>
      </c>
      <c r="G193" s="108"/>
      <c r="H193" s="108">
        <v>800</v>
      </c>
      <c r="I193" s="126">
        <v>800</v>
      </c>
      <c r="J193" s="127" t="s">
        <v>682</v>
      </c>
      <c r="K193" s="128">
        <f t="shared" si="63"/>
        <v>150</v>
      </c>
      <c r="L193" s="129">
        <f t="shared" si="64"/>
        <v>0.23076923076923078</v>
      </c>
      <c r="M193" s="130" t="s">
        <v>599</v>
      </c>
      <c r="N193" s="131">
        <v>43154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49</v>
      </c>
      <c r="B194" s="106">
        <v>42433</v>
      </c>
      <c r="C194" s="106"/>
      <c r="D194" s="107" t="s">
        <v>197</v>
      </c>
      <c r="E194" s="108" t="s">
        <v>623</v>
      </c>
      <c r="F194" s="109">
        <v>437.5</v>
      </c>
      <c r="G194" s="108"/>
      <c r="H194" s="108">
        <v>504.5</v>
      </c>
      <c r="I194" s="126">
        <v>522</v>
      </c>
      <c r="J194" s="127" t="s">
        <v>691</v>
      </c>
      <c r="K194" s="128">
        <f t="shared" si="63"/>
        <v>67</v>
      </c>
      <c r="L194" s="129">
        <f t="shared" si="64"/>
        <v>0.15314285714285714</v>
      </c>
      <c r="M194" s="130" t="s">
        <v>599</v>
      </c>
      <c r="N194" s="131">
        <v>42480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50</v>
      </c>
      <c r="B195" s="106">
        <v>42438</v>
      </c>
      <c r="C195" s="106"/>
      <c r="D195" s="107" t="s">
        <v>692</v>
      </c>
      <c r="E195" s="108" t="s">
        <v>623</v>
      </c>
      <c r="F195" s="109">
        <v>189.5</v>
      </c>
      <c r="G195" s="108"/>
      <c r="H195" s="108">
        <v>218</v>
      </c>
      <c r="I195" s="126">
        <v>218</v>
      </c>
      <c r="J195" s="127" t="s">
        <v>682</v>
      </c>
      <c r="K195" s="128">
        <f t="shared" si="63"/>
        <v>28.5</v>
      </c>
      <c r="L195" s="129">
        <f t="shared" si="64"/>
        <v>0.15039577836411611</v>
      </c>
      <c r="M195" s="130" t="s">
        <v>599</v>
      </c>
      <c r="N195" s="131">
        <v>43034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4">
        <v>51</v>
      </c>
      <c r="B196" s="115">
        <v>42471</v>
      </c>
      <c r="C196" s="115"/>
      <c r="D196" s="116" t="s">
        <v>693</v>
      </c>
      <c r="E196" s="117" t="s">
        <v>623</v>
      </c>
      <c r="F196" s="118">
        <v>36.5</v>
      </c>
      <c r="G196" s="119"/>
      <c r="H196" s="119">
        <v>15.85</v>
      </c>
      <c r="I196" s="119">
        <v>60</v>
      </c>
      <c r="J196" s="138" t="s">
        <v>694</v>
      </c>
      <c r="K196" s="134">
        <f t="shared" si="63"/>
        <v>-20.65</v>
      </c>
      <c r="L196" s="168">
        <f t="shared" si="64"/>
        <v>-0.5657534246575342</v>
      </c>
      <c r="M196" s="136" t="s">
        <v>663</v>
      </c>
      <c r="N196" s="169">
        <v>43627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52</v>
      </c>
      <c r="B197" s="106">
        <v>42472</v>
      </c>
      <c r="C197" s="106"/>
      <c r="D197" s="107" t="s">
        <v>695</v>
      </c>
      <c r="E197" s="108" t="s">
        <v>623</v>
      </c>
      <c r="F197" s="109">
        <v>93</v>
      </c>
      <c r="G197" s="108"/>
      <c r="H197" s="108">
        <v>149</v>
      </c>
      <c r="I197" s="126">
        <v>140</v>
      </c>
      <c r="J197" s="141" t="s">
        <v>696</v>
      </c>
      <c r="K197" s="128">
        <f t="shared" si="63"/>
        <v>56</v>
      </c>
      <c r="L197" s="129">
        <f t="shared" si="64"/>
        <v>0.60215053763440862</v>
      </c>
      <c r="M197" s="130" t="s">
        <v>599</v>
      </c>
      <c r="N197" s="131">
        <v>42740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53</v>
      </c>
      <c r="B198" s="106">
        <v>42472</v>
      </c>
      <c r="C198" s="106"/>
      <c r="D198" s="107" t="s">
        <v>697</v>
      </c>
      <c r="E198" s="108" t="s">
        <v>623</v>
      </c>
      <c r="F198" s="109">
        <v>130</v>
      </c>
      <c r="G198" s="108"/>
      <c r="H198" s="108">
        <v>150</v>
      </c>
      <c r="I198" s="126" t="s">
        <v>698</v>
      </c>
      <c r="J198" s="127" t="s">
        <v>682</v>
      </c>
      <c r="K198" s="128">
        <f t="shared" si="63"/>
        <v>20</v>
      </c>
      <c r="L198" s="129">
        <f t="shared" si="64"/>
        <v>0.15384615384615385</v>
      </c>
      <c r="M198" s="130" t="s">
        <v>599</v>
      </c>
      <c r="N198" s="131">
        <v>42564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54</v>
      </c>
      <c r="B199" s="106">
        <v>42473</v>
      </c>
      <c r="C199" s="106"/>
      <c r="D199" s="107" t="s">
        <v>354</v>
      </c>
      <c r="E199" s="108" t="s">
        <v>623</v>
      </c>
      <c r="F199" s="109">
        <v>196</v>
      </c>
      <c r="G199" s="108"/>
      <c r="H199" s="108">
        <v>299</v>
      </c>
      <c r="I199" s="126">
        <v>299</v>
      </c>
      <c r="J199" s="127" t="s">
        <v>682</v>
      </c>
      <c r="K199" s="128">
        <v>103</v>
      </c>
      <c r="L199" s="129">
        <v>0.52551020408163296</v>
      </c>
      <c r="M199" s="130" t="s">
        <v>599</v>
      </c>
      <c r="N199" s="131">
        <v>42620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55</v>
      </c>
      <c r="B200" s="106">
        <v>42473</v>
      </c>
      <c r="C200" s="106"/>
      <c r="D200" s="107" t="s">
        <v>756</v>
      </c>
      <c r="E200" s="108" t="s">
        <v>623</v>
      </c>
      <c r="F200" s="109">
        <v>88</v>
      </c>
      <c r="G200" s="108"/>
      <c r="H200" s="108">
        <v>103</v>
      </c>
      <c r="I200" s="126">
        <v>103</v>
      </c>
      <c r="J200" s="127" t="s">
        <v>682</v>
      </c>
      <c r="K200" s="128">
        <v>15</v>
      </c>
      <c r="L200" s="129">
        <v>0.170454545454545</v>
      </c>
      <c r="M200" s="130" t="s">
        <v>599</v>
      </c>
      <c r="N200" s="131">
        <v>42530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56</v>
      </c>
      <c r="B201" s="106">
        <v>42492</v>
      </c>
      <c r="C201" s="106"/>
      <c r="D201" s="107" t="s">
        <v>699</v>
      </c>
      <c r="E201" s="108" t="s">
        <v>623</v>
      </c>
      <c r="F201" s="109">
        <v>127.5</v>
      </c>
      <c r="G201" s="108"/>
      <c r="H201" s="108">
        <v>148</v>
      </c>
      <c r="I201" s="126" t="s">
        <v>700</v>
      </c>
      <c r="J201" s="127" t="s">
        <v>682</v>
      </c>
      <c r="K201" s="128">
        <f>H201-F201</f>
        <v>20.5</v>
      </c>
      <c r="L201" s="129">
        <f>K201/F201</f>
        <v>0.16078431372549021</v>
      </c>
      <c r="M201" s="130" t="s">
        <v>599</v>
      </c>
      <c r="N201" s="131">
        <v>42564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57</v>
      </c>
      <c r="B202" s="106">
        <v>42493</v>
      </c>
      <c r="C202" s="106"/>
      <c r="D202" s="107" t="s">
        <v>701</v>
      </c>
      <c r="E202" s="108" t="s">
        <v>623</v>
      </c>
      <c r="F202" s="109">
        <v>675</v>
      </c>
      <c r="G202" s="108"/>
      <c r="H202" s="108">
        <v>815</v>
      </c>
      <c r="I202" s="126" t="s">
        <v>702</v>
      </c>
      <c r="J202" s="127" t="s">
        <v>682</v>
      </c>
      <c r="K202" s="128">
        <f>H202-F202</f>
        <v>140</v>
      </c>
      <c r="L202" s="129">
        <f>K202/F202</f>
        <v>0.2074074074074074</v>
      </c>
      <c r="M202" s="130" t="s">
        <v>599</v>
      </c>
      <c r="N202" s="131">
        <v>43154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58</v>
      </c>
      <c r="B203" s="110">
        <v>42522</v>
      </c>
      <c r="C203" s="110"/>
      <c r="D203" s="111" t="s">
        <v>757</v>
      </c>
      <c r="E203" s="112" t="s">
        <v>623</v>
      </c>
      <c r="F203" s="113">
        <v>500</v>
      </c>
      <c r="G203" s="113"/>
      <c r="H203" s="114">
        <v>232.5</v>
      </c>
      <c r="I203" s="132" t="s">
        <v>758</v>
      </c>
      <c r="J203" s="133" t="s">
        <v>759</v>
      </c>
      <c r="K203" s="134">
        <f>H203-F203</f>
        <v>-267.5</v>
      </c>
      <c r="L203" s="135">
        <f>K203/F203</f>
        <v>-0.53500000000000003</v>
      </c>
      <c r="M203" s="136" t="s">
        <v>663</v>
      </c>
      <c r="N203" s="137">
        <v>43735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59</v>
      </c>
      <c r="B204" s="106">
        <v>42527</v>
      </c>
      <c r="C204" s="106"/>
      <c r="D204" s="107" t="s">
        <v>703</v>
      </c>
      <c r="E204" s="108" t="s">
        <v>623</v>
      </c>
      <c r="F204" s="109">
        <v>110</v>
      </c>
      <c r="G204" s="108"/>
      <c r="H204" s="108">
        <v>126.5</v>
      </c>
      <c r="I204" s="126">
        <v>125</v>
      </c>
      <c r="J204" s="127" t="s">
        <v>632</v>
      </c>
      <c r="K204" s="128">
        <f>H204-F204</f>
        <v>16.5</v>
      </c>
      <c r="L204" s="129">
        <f>K204/F204</f>
        <v>0.15</v>
      </c>
      <c r="M204" s="130" t="s">
        <v>599</v>
      </c>
      <c r="N204" s="131">
        <v>42552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60</v>
      </c>
      <c r="B205" s="106">
        <v>42538</v>
      </c>
      <c r="C205" s="106"/>
      <c r="D205" s="107" t="s">
        <v>704</v>
      </c>
      <c r="E205" s="108" t="s">
        <v>623</v>
      </c>
      <c r="F205" s="109">
        <v>44</v>
      </c>
      <c r="G205" s="108"/>
      <c r="H205" s="108">
        <v>69.5</v>
      </c>
      <c r="I205" s="126">
        <v>69.5</v>
      </c>
      <c r="J205" s="127" t="s">
        <v>705</v>
      </c>
      <c r="K205" s="128">
        <f>H205-F205</f>
        <v>25.5</v>
      </c>
      <c r="L205" s="129">
        <f>K205/F205</f>
        <v>0.57954545454545459</v>
      </c>
      <c r="M205" s="130" t="s">
        <v>599</v>
      </c>
      <c r="N205" s="131">
        <v>42977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61</v>
      </c>
      <c r="B206" s="106">
        <v>42549</v>
      </c>
      <c r="C206" s="106"/>
      <c r="D206" s="148" t="s">
        <v>760</v>
      </c>
      <c r="E206" s="108" t="s">
        <v>623</v>
      </c>
      <c r="F206" s="109">
        <v>262.5</v>
      </c>
      <c r="G206" s="108"/>
      <c r="H206" s="108">
        <v>340</v>
      </c>
      <c r="I206" s="126">
        <v>333</v>
      </c>
      <c r="J206" s="127" t="s">
        <v>761</v>
      </c>
      <c r="K206" s="128">
        <v>77.5</v>
      </c>
      <c r="L206" s="129">
        <v>0.29523809523809502</v>
      </c>
      <c r="M206" s="130" t="s">
        <v>599</v>
      </c>
      <c r="N206" s="131">
        <v>43017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62</v>
      </c>
      <c r="B207" s="106">
        <v>42549</v>
      </c>
      <c r="C207" s="106"/>
      <c r="D207" s="148" t="s">
        <v>762</v>
      </c>
      <c r="E207" s="108" t="s">
        <v>623</v>
      </c>
      <c r="F207" s="109">
        <v>840</v>
      </c>
      <c r="G207" s="108"/>
      <c r="H207" s="108">
        <v>1230</v>
      </c>
      <c r="I207" s="126">
        <v>1230</v>
      </c>
      <c r="J207" s="127" t="s">
        <v>682</v>
      </c>
      <c r="K207" s="128">
        <v>390</v>
      </c>
      <c r="L207" s="129">
        <v>0.46428571428571402</v>
      </c>
      <c r="M207" s="130" t="s">
        <v>599</v>
      </c>
      <c r="N207" s="131">
        <v>42649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5">
        <v>63</v>
      </c>
      <c r="B208" s="143">
        <v>42556</v>
      </c>
      <c r="C208" s="143"/>
      <c r="D208" s="144" t="s">
        <v>706</v>
      </c>
      <c r="E208" s="145" t="s">
        <v>623</v>
      </c>
      <c r="F208" s="146">
        <v>395</v>
      </c>
      <c r="G208" s="147"/>
      <c r="H208" s="147">
        <f>(468.5+342.5)/2</f>
        <v>405.5</v>
      </c>
      <c r="I208" s="147">
        <v>510</v>
      </c>
      <c r="J208" s="170" t="s">
        <v>707</v>
      </c>
      <c r="K208" s="171">
        <f t="shared" ref="K208:K214" si="65">H208-F208</f>
        <v>10.5</v>
      </c>
      <c r="L208" s="172">
        <f t="shared" ref="L208:L214" si="66">K208/F208</f>
        <v>2.6582278481012658E-2</v>
      </c>
      <c r="M208" s="173" t="s">
        <v>708</v>
      </c>
      <c r="N208" s="174">
        <v>43606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64</v>
      </c>
      <c r="B209" s="110">
        <v>42584</v>
      </c>
      <c r="C209" s="110"/>
      <c r="D209" s="111" t="s">
        <v>709</v>
      </c>
      <c r="E209" s="112" t="s">
        <v>600</v>
      </c>
      <c r="F209" s="113">
        <f>169.5-12.8</f>
        <v>156.69999999999999</v>
      </c>
      <c r="G209" s="113"/>
      <c r="H209" s="114">
        <v>77</v>
      </c>
      <c r="I209" s="132" t="s">
        <v>710</v>
      </c>
      <c r="J209" s="384" t="s">
        <v>3401</v>
      </c>
      <c r="K209" s="134">
        <f t="shared" si="65"/>
        <v>-79.699999999999989</v>
      </c>
      <c r="L209" s="135">
        <f t="shared" si="66"/>
        <v>-0.50861518825781749</v>
      </c>
      <c r="M209" s="136" t="s">
        <v>663</v>
      </c>
      <c r="N209" s="137">
        <v>43522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65</v>
      </c>
      <c r="B210" s="110">
        <v>42586</v>
      </c>
      <c r="C210" s="110"/>
      <c r="D210" s="111" t="s">
        <v>711</v>
      </c>
      <c r="E210" s="112" t="s">
        <v>623</v>
      </c>
      <c r="F210" s="113">
        <v>400</v>
      </c>
      <c r="G210" s="113"/>
      <c r="H210" s="114">
        <v>305</v>
      </c>
      <c r="I210" s="132">
        <v>475</v>
      </c>
      <c r="J210" s="133" t="s">
        <v>712</v>
      </c>
      <c r="K210" s="134">
        <f t="shared" si="65"/>
        <v>-95</v>
      </c>
      <c r="L210" s="135">
        <f t="shared" si="66"/>
        <v>-0.23749999999999999</v>
      </c>
      <c r="M210" s="136" t="s">
        <v>663</v>
      </c>
      <c r="N210" s="137">
        <v>43606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66</v>
      </c>
      <c r="B211" s="106">
        <v>42593</v>
      </c>
      <c r="C211" s="106"/>
      <c r="D211" s="107" t="s">
        <v>713</v>
      </c>
      <c r="E211" s="108" t="s">
        <v>623</v>
      </c>
      <c r="F211" s="109">
        <v>86.5</v>
      </c>
      <c r="G211" s="108"/>
      <c r="H211" s="108">
        <v>130</v>
      </c>
      <c r="I211" s="126">
        <v>130</v>
      </c>
      <c r="J211" s="141" t="s">
        <v>714</v>
      </c>
      <c r="K211" s="128">
        <f t="shared" si="65"/>
        <v>43.5</v>
      </c>
      <c r="L211" s="129">
        <f t="shared" si="66"/>
        <v>0.50289017341040465</v>
      </c>
      <c r="M211" s="130" t="s">
        <v>599</v>
      </c>
      <c r="N211" s="131">
        <v>43091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67</v>
      </c>
      <c r="B212" s="110">
        <v>42600</v>
      </c>
      <c r="C212" s="110"/>
      <c r="D212" s="111" t="s">
        <v>381</v>
      </c>
      <c r="E212" s="112" t="s">
        <v>623</v>
      </c>
      <c r="F212" s="113">
        <v>133.5</v>
      </c>
      <c r="G212" s="113"/>
      <c r="H212" s="114">
        <v>126.5</v>
      </c>
      <c r="I212" s="132">
        <v>178</v>
      </c>
      <c r="J212" s="133" t="s">
        <v>715</v>
      </c>
      <c r="K212" s="134">
        <f t="shared" si="65"/>
        <v>-7</v>
      </c>
      <c r="L212" s="135">
        <f t="shared" si="66"/>
        <v>-5.2434456928838954E-2</v>
      </c>
      <c r="M212" s="136" t="s">
        <v>663</v>
      </c>
      <c r="N212" s="137">
        <v>42615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68</v>
      </c>
      <c r="B213" s="106">
        <v>42613</v>
      </c>
      <c r="C213" s="106"/>
      <c r="D213" s="107" t="s">
        <v>716</v>
      </c>
      <c r="E213" s="108" t="s">
        <v>623</v>
      </c>
      <c r="F213" s="109">
        <v>560</v>
      </c>
      <c r="G213" s="108"/>
      <c r="H213" s="108">
        <v>725</v>
      </c>
      <c r="I213" s="126">
        <v>725</v>
      </c>
      <c r="J213" s="127" t="s">
        <v>625</v>
      </c>
      <c r="K213" s="128">
        <f t="shared" si="65"/>
        <v>165</v>
      </c>
      <c r="L213" s="129">
        <f t="shared" si="66"/>
        <v>0.29464285714285715</v>
      </c>
      <c r="M213" s="130" t="s">
        <v>599</v>
      </c>
      <c r="N213" s="131">
        <v>42456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69</v>
      </c>
      <c r="B214" s="106">
        <v>42614</v>
      </c>
      <c r="C214" s="106"/>
      <c r="D214" s="107" t="s">
        <v>717</v>
      </c>
      <c r="E214" s="108" t="s">
        <v>623</v>
      </c>
      <c r="F214" s="109">
        <v>160.5</v>
      </c>
      <c r="G214" s="108"/>
      <c r="H214" s="108">
        <v>210</v>
      </c>
      <c r="I214" s="126">
        <v>210</v>
      </c>
      <c r="J214" s="127" t="s">
        <v>625</v>
      </c>
      <c r="K214" s="128">
        <f t="shared" si="65"/>
        <v>49.5</v>
      </c>
      <c r="L214" s="129">
        <f t="shared" si="66"/>
        <v>0.30841121495327101</v>
      </c>
      <c r="M214" s="130" t="s">
        <v>599</v>
      </c>
      <c r="N214" s="131">
        <v>42871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70</v>
      </c>
      <c r="B215" s="106">
        <v>42646</v>
      </c>
      <c r="C215" s="106"/>
      <c r="D215" s="148" t="s">
        <v>405</v>
      </c>
      <c r="E215" s="108" t="s">
        <v>623</v>
      </c>
      <c r="F215" s="109">
        <v>430</v>
      </c>
      <c r="G215" s="108"/>
      <c r="H215" s="108">
        <v>596</v>
      </c>
      <c r="I215" s="126">
        <v>575</v>
      </c>
      <c r="J215" s="127" t="s">
        <v>763</v>
      </c>
      <c r="K215" s="128">
        <v>166</v>
      </c>
      <c r="L215" s="129">
        <v>0.38604651162790699</v>
      </c>
      <c r="M215" s="130" t="s">
        <v>599</v>
      </c>
      <c r="N215" s="131">
        <v>42769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71</v>
      </c>
      <c r="B216" s="106">
        <v>42657</v>
      </c>
      <c r="C216" s="106"/>
      <c r="D216" s="107" t="s">
        <v>718</v>
      </c>
      <c r="E216" s="108" t="s">
        <v>623</v>
      </c>
      <c r="F216" s="109">
        <v>280</v>
      </c>
      <c r="G216" s="108"/>
      <c r="H216" s="108">
        <v>345</v>
      </c>
      <c r="I216" s="126">
        <v>345</v>
      </c>
      <c r="J216" s="127" t="s">
        <v>625</v>
      </c>
      <c r="K216" s="128">
        <f t="shared" ref="K216:K221" si="67">H216-F216</f>
        <v>65</v>
      </c>
      <c r="L216" s="129">
        <f>K216/F216</f>
        <v>0.23214285714285715</v>
      </c>
      <c r="M216" s="130" t="s">
        <v>599</v>
      </c>
      <c r="N216" s="131">
        <v>42814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72</v>
      </c>
      <c r="B217" s="106">
        <v>42657</v>
      </c>
      <c r="C217" s="106"/>
      <c r="D217" s="107" t="s">
        <v>719</v>
      </c>
      <c r="E217" s="108" t="s">
        <v>623</v>
      </c>
      <c r="F217" s="109">
        <v>245</v>
      </c>
      <c r="G217" s="108"/>
      <c r="H217" s="108">
        <v>325.5</v>
      </c>
      <c r="I217" s="126">
        <v>330</v>
      </c>
      <c r="J217" s="127" t="s">
        <v>720</v>
      </c>
      <c r="K217" s="128">
        <f t="shared" si="67"/>
        <v>80.5</v>
      </c>
      <c r="L217" s="129">
        <f>K217/F217</f>
        <v>0.32857142857142857</v>
      </c>
      <c r="M217" s="130" t="s">
        <v>599</v>
      </c>
      <c r="N217" s="131">
        <v>42769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73</v>
      </c>
      <c r="B218" s="106">
        <v>42660</v>
      </c>
      <c r="C218" s="106"/>
      <c r="D218" s="107" t="s">
        <v>349</v>
      </c>
      <c r="E218" s="108" t="s">
        <v>623</v>
      </c>
      <c r="F218" s="109">
        <v>125</v>
      </c>
      <c r="G218" s="108"/>
      <c r="H218" s="108">
        <v>160</v>
      </c>
      <c r="I218" s="126">
        <v>160</v>
      </c>
      <c r="J218" s="127" t="s">
        <v>682</v>
      </c>
      <c r="K218" s="128">
        <f t="shared" si="67"/>
        <v>35</v>
      </c>
      <c r="L218" s="129">
        <v>0.28000000000000003</v>
      </c>
      <c r="M218" s="130" t="s">
        <v>599</v>
      </c>
      <c r="N218" s="131">
        <v>42803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74</v>
      </c>
      <c r="B219" s="106">
        <v>42660</v>
      </c>
      <c r="C219" s="106"/>
      <c r="D219" s="107" t="s">
        <v>483</v>
      </c>
      <c r="E219" s="108" t="s">
        <v>623</v>
      </c>
      <c r="F219" s="109">
        <v>114</v>
      </c>
      <c r="G219" s="108"/>
      <c r="H219" s="108">
        <v>145</v>
      </c>
      <c r="I219" s="126">
        <v>145</v>
      </c>
      <c r="J219" s="127" t="s">
        <v>682</v>
      </c>
      <c r="K219" s="128">
        <f t="shared" si="67"/>
        <v>31</v>
      </c>
      <c r="L219" s="129">
        <f>K219/F219</f>
        <v>0.27192982456140352</v>
      </c>
      <c r="M219" s="130" t="s">
        <v>599</v>
      </c>
      <c r="N219" s="131">
        <v>42859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75</v>
      </c>
      <c r="B220" s="106">
        <v>42660</v>
      </c>
      <c r="C220" s="106"/>
      <c r="D220" s="107" t="s">
        <v>721</v>
      </c>
      <c r="E220" s="108" t="s">
        <v>623</v>
      </c>
      <c r="F220" s="109">
        <v>212</v>
      </c>
      <c r="G220" s="108"/>
      <c r="H220" s="108">
        <v>280</v>
      </c>
      <c r="I220" s="126">
        <v>276</v>
      </c>
      <c r="J220" s="127" t="s">
        <v>722</v>
      </c>
      <c r="K220" s="128">
        <f t="shared" si="67"/>
        <v>68</v>
      </c>
      <c r="L220" s="129">
        <f>K220/F220</f>
        <v>0.32075471698113206</v>
      </c>
      <c r="M220" s="130" t="s">
        <v>599</v>
      </c>
      <c r="N220" s="131">
        <v>42858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76</v>
      </c>
      <c r="B221" s="106">
        <v>42678</v>
      </c>
      <c r="C221" s="106"/>
      <c r="D221" s="107" t="s">
        <v>151</v>
      </c>
      <c r="E221" s="108" t="s">
        <v>623</v>
      </c>
      <c r="F221" s="109">
        <v>155</v>
      </c>
      <c r="G221" s="108"/>
      <c r="H221" s="108">
        <v>210</v>
      </c>
      <c r="I221" s="126">
        <v>210</v>
      </c>
      <c r="J221" s="127" t="s">
        <v>723</v>
      </c>
      <c r="K221" s="128">
        <f t="shared" si="67"/>
        <v>55</v>
      </c>
      <c r="L221" s="129">
        <f>K221/F221</f>
        <v>0.35483870967741937</v>
      </c>
      <c r="M221" s="130" t="s">
        <v>599</v>
      </c>
      <c r="N221" s="131">
        <v>42944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77</v>
      </c>
      <c r="B222" s="110">
        <v>42710</v>
      </c>
      <c r="C222" s="110"/>
      <c r="D222" s="111" t="s">
        <v>764</v>
      </c>
      <c r="E222" s="112" t="s">
        <v>623</v>
      </c>
      <c r="F222" s="113">
        <v>150.5</v>
      </c>
      <c r="G222" s="113"/>
      <c r="H222" s="114">
        <v>72.5</v>
      </c>
      <c r="I222" s="132">
        <v>174</v>
      </c>
      <c r="J222" s="133" t="s">
        <v>765</v>
      </c>
      <c r="K222" s="134">
        <v>-78</v>
      </c>
      <c r="L222" s="135">
        <v>-0.51827242524916906</v>
      </c>
      <c r="M222" s="136" t="s">
        <v>663</v>
      </c>
      <c r="N222" s="137">
        <v>43333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78</v>
      </c>
      <c r="B223" s="106">
        <v>42712</v>
      </c>
      <c r="C223" s="106"/>
      <c r="D223" s="107" t="s">
        <v>125</v>
      </c>
      <c r="E223" s="108" t="s">
        <v>623</v>
      </c>
      <c r="F223" s="109">
        <v>380</v>
      </c>
      <c r="G223" s="108"/>
      <c r="H223" s="108">
        <v>478</v>
      </c>
      <c r="I223" s="126">
        <v>468</v>
      </c>
      <c r="J223" s="127" t="s">
        <v>682</v>
      </c>
      <c r="K223" s="128">
        <f>H223-F223</f>
        <v>98</v>
      </c>
      <c r="L223" s="129">
        <f>K223/F223</f>
        <v>0.25789473684210529</v>
      </c>
      <c r="M223" s="130" t="s">
        <v>599</v>
      </c>
      <c r="N223" s="131">
        <v>43025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79</v>
      </c>
      <c r="B224" s="106">
        <v>42734</v>
      </c>
      <c r="C224" s="106"/>
      <c r="D224" s="107" t="s">
        <v>248</v>
      </c>
      <c r="E224" s="108" t="s">
        <v>623</v>
      </c>
      <c r="F224" s="109">
        <v>305</v>
      </c>
      <c r="G224" s="108"/>
      <c r="H224" s="108">
        <v>375</v>
      </c>
      <c r="I224" s="126">
        <v>375</v>
      </c>
      <c r="J224" s="127" t="s">
        <v>682</v>
      </c>
      <c r="K224" s="128">
        <f>H224-F224</f>
        <v>70</v>
      </c>
      <c r="L224" s="129">
        <f>K224/F224</f>
        <v>0.22950819672131148</v>
      </c>
      <c r="M224" s="130" t="s">
        <v>599</v>
      </c>
      <c r="N224" s="131">
        <v>42768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80</v>
      </c>
      <c r="B225" s="106">
        <v>42739</v>
      </c>
      <c r="C225" s="106"/>
      <c r="D225" s="107" t="s">
        <v>351</v>
      </c>
      <c r="E225" s="108" t="s">
        <v>623</v>
      </c>
      <c r="F225" s="109">
        <v>99.5</v>
      </c>
      <c r="G225" s="108"/>
      <c r="H225" s="108">
        <v>158</v>
      </c>
      <c r="I225" s="126">
        <v>158</v>
      </c>
      <c r="J225" s="127" t="s">
        <v>682</v>
      </c>
      <c r="K225" s="128">
        <f>H225-F225</f>
        <v>58.5</v>
      </c>
      <c r="L225" s="129">
        <f>K225/F225</f>
        <v>0.5879396984924623</v>
      </c>
      <c r="M225" s="130" t="s">
        <v>599</v>
      </c>
      <c r="N225" s="131">
        <v>42898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81</v>
      </c>
      <c r="B226" s="106">
        <v>42739</v>
      </c>
      <c r="C226" s="106"/>
      <c r="D226" s="107" t="s">
        <v>351</v>
      </c>
      <c r="E226" s="108" t="s">
        <v>623</v>
      </c>
      <c r="F226" s="109">
        <v>99.5</v>
      </c>
      <c r="G226" s="108"/>
      <c r="H226" s="108">
        <v>158</v>
      </c>
      <c r="I226" s="126">
        <v>158</v>
      </c>
      <c r="J226" s="127" t="s">
        <v>682</v>
      </c>
      <c r="K226" s="128">
        <v>58.5</v>
      </c>
      <c r="L226" s="129">
        <v>0.58793969849246197</v>
      </c>
      <c r="M226" s="130" t="s">
        <v>599</v>
      </c>
      <c r="N226" s="131">
        <v>42898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82</v>
      </c>
      <c r="B227" s="106">
        <v>42786</v>
      </c>
      <c r="C227" s="106"/>
      <c r="D227" s="107" t="s">
        <v>169</v>
      </c>
      <c r="E227" s="108" t="s">
        <v>623</v>
      </c>
      <c r="F227" s="109">
        <v>140.5</v>
      </c>
      <c r="G227" s="108"/>
      <c r="H227" s="108">
        <v>220</v>
      </c>
      <c r="I227" s="126">
        <v>220</v>
      </c>
      <c r="J227" s="127" t="s">
        <v>682</v>
      </c>
      <c r="K227" s="128">
        <f>H227-F227</f>
        <v>79.5</v>
      </c>
      <c r="L227" s="129">
        <f>K227/F227</f>
        <v>0.5658362989323843</v>
      </c>
      <c r="M227" s="130" t="s">
        <v>599</v>
      </c>
      <c r="N227" s="131">
        <v>42864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83</v>
      </c>
      <c r="B228" s="106">
        <v>42786</v>
      </c>
      <c r="C228" s="106"/>
      <c r="D228" s="107" t="s">
        <v>766</v>
      </c>
      <c r="E228" s="108" t="s">
        <v>623</v>
      </c>
      <c r="F228" s="109">
        <v>202.5</v>
      </c>
      <c r="G228" s="108"/>
      <c r="H228" s="108">
        <v>234</v>
      </c>
      <c r="I228" s="126">
        <v>234</v>
      </c>
      <c r="J228" s="127" t="s">
        <v>682</v>
      </c>
      <c r="K228" s="128">
        <v>31.5</v>
      </c>
      <c r="L228" s="129">
        <v>0.155555555555556</v>
      </c>
      <c r="M228" s="130" t="s">
        <v>599</v>
      </c>
      <c r="N228" s="131">
        <v>42836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84</v>
      </c>
      <c r="B229" s="106">
        <v>42818</v>
      </c>
      <c r="C229" s="106"/>
      <c r="D229" s="107" t="s">
        <v>557</v>
      </c>
      <c r="E229" s="108" t="s">
        <v>623</v>
      </c>
      <c r="F229" s="109">
        <v>300.5</v>
      </c>
      <c r="G229" s="108"/>
      <c r="H229" s="108">
        <v>417.5</v>
      </c>
      <c r="I229" s="126">
        <v>420</v>
      </c>
      <c r="J229" s="127" t="s">
        <v>724</v>
      </c>
      <c r="K229" s="128">
        <f>H229-F229</f>
        <v>117</v>
      </c>
      <c r="L229" s="129">
        <f>K229/F229</f>
        <v>0.38935108153078202</v>
      </c>
      <c r="M229" s="130" t="s">
        <v>599</v>
      </c>
      <c r="N229" s="131">
        <v>43070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85</v>
      </c>
      <c r="B230" s="106">
        <v>42818</v>
      </c>
      <c r="C230" s="106"/>
      <c r="D230" s="107" t="s">
        <v>762</v>
      </c>
      <c r="E230" s="108" t="s">
        <v>623</v>
      </c>
      <c r="F230" s="109">
        <v>850</v>
      </c>
      <c r="G230" s="108"/>
      <c r="H230" s="108">
        <v>1042.5</v>
      </c>
      <c r="I230" s="126">
        <v>1023</v>
      </c>
      <c r="J230" s="127" t="s">
        <v>767</v>
      </c>
      <c r="K230" s="128">
        <v>192.5</v>
      </c>
      <c r="L230" s="129">
        <v>0.22647058823529401</v>
      </c>
      <c r="M230" s="130" t="s">
        <v>599</v>
      </c>
      <c r="N230" s="131">
        <v>42830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86</v>
      </c>
      <c r="B231" s="106">
        <v>42830</v>
      </c>
      <c r="C231" s="106"/>
      <c r="D231" s="107" t="s">
        <v>501</v>
      </c>
      <c r="E231" s="108" t="s">
        <v>623</v>
      </c>
      <c r="F231" s="109">
        <v>785</v>
      </c>
      <c r="G231" s="108"/>
      <c r="H231" s="108">
        <v>930</v>
      </c>
      <c r="I231" s="126">
        <v>920</v>
      </c>
      <c r="J231" s="127" t="s">
        <v>725</v>
      </c>
      <c r="K231" s="128">
        <f>H231-F231</f>
        <v>145</v>
      </c>
      <c r="L231" s="129">
        <f>K231/F231</f>
        <v>0.18471337579617833</v>
      </c>
      <c r="M231" s="130" t="s">
        <v>599</v>
      </c>
      <c r="N231" s="131">
        <v>42976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87</v>
      </c>
      <c r="B232" s="110">
        <v>42831</v>
      </c>
      <c r="C232" s="110"/>
      <c r="D232" s="111" t="s">
        <v>768</v>
      </c>
      <c r="E232" s="112" t="s">
        <v>623</v>
      </c>
      <c r="F232" s="113">
        <v>40</v>
      </c>
      <c r="G232" s="113"/>
      <c r="H232" s="114">
        <v>13.1</v>
      </c>
      <c r="I232" s="132">
        <v>60</v>
      </c>
      <c r="J232" s="138" t="s">
        <v>769</v>
      </c>
      <c r="K232" s="134">
        <v>-26.9</v>
      </c>
      <c r="L232" s="135">
        <v>-0.67249999999999999</v>
      </c>
      <c r="M232" s="136" t="s">
        <v>663</v>
      </c>
      <c r="N232" s="137">
        <v>43138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88</v>
      </c>
      <c r="B233" s="106">
        <v>42837</v>
      </c>
      <c r="C233" s="106"/>
      <c r="D233" s="107" t="s">
        <v>88</v>
      </c>
      <c r="E233" s="108" t="s">
        <v>623</v>
      </c>
      <c r="F233" s="109">
        <v>289.5</v>
      </c>
      <c r="G233" s="108"/>
      <c r="H233" s="108">
        <v>354</v>
      </c>
      <c r="I233" s="126">
        <v>360</v>
      </c>
      <c r="J233" s="127" t="s">
        <v>726</v>
      </c>
      <c r="K233" s="128">
        <f t="shared" ref="K233:K241" si="68">H233-F233</f>
        <v>64.5</v>
      </c>
      <c r="L233" s="129">
        <f t="shared" ref="L233:L241" si="69">K233/F233</f>
        <v>0.22279792746113988</v>
      </c>
      <c r="M233" s="130" t="s">
        <v>599</v>
      </c>
      <c r="N233" s="131">
        <v>43040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89</v>
      </c>
      <c r="B234" s="106">
        <v>42845</v>
      </c>
      <c r="C234" s="106"/>
      <c r="D234" s="107" t="s">
        <v>438</v>
      </c>
      <c r="E234" s="108" t="s">
        <v>623</v>
      </c>
      <c r="F234" s="109">
        <v>700</v>
      </c>
      <c r="G234" s="108"/>
      <c r="H234" s="108">
        <v>840</v>
      </c>
      <c r="I234" s="126">
        <v>840</v>
      </c>
      <c r="J234" s="127" t="s">
        <v>727</v>
      </c>
      <c r="K234" s="128">
        <f t="shared" si="68"/>
        <v>140</v>
      </c>
      <c r="L234" s="129">
        <f t="shared" si="69"/>
        <v>0.2</v>
      </c>
      <c r="M234" s="130" t="s">
        <v>599</v>
      </c>
      <c r="N234" s="131">
        <v>42893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90</v>
      </c>
      <c r="B235" s="106">
        <v>42887</v>
      </c>
      <c r="C235" s="106"/>
      <c r="D235" s="148" t="s">
        <v>363</v>
      </c>
      <c r="E235" s="108" t="s">
        <v>623</v>
      </c>
      <c r="F235" s="109">
        <v>130</v>
      </c>
      <c r="G235" s="108"/>
      <c r="H235" s="108">
        <v>144.25</v>
      </c>
      <c r="I235" s="126">
        <v>170</v>
      </c>
      <c r="J235" s="127" t="s">
        <v>728</v>
      </c>
      <c r="K235" s="128">
        <f t="shared" si="68"/>
        <v>14.25</v>
      </c>
      <c r="L235" s="129">
        <f t="shared" si="69"/>
        <v>0.10961538461538461</v>
      </c>
      <c r="M235" s="130" t="s">
        <v>599</v>
      </c>
      <c r="N235" s="131">
        <v>43675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91</v>
      </c>
      <c r="B236" s="106">
        <v>42901</v>
      </c>
      <c r="C236" s="106"/>
      <c r="D236" s="148" t="s">
        <v>729</v>
      </c>
      <c r="E236" s="108" t="s">
        <v>623</v>
      </c>
      <c r="F236" s="109">
        <v>214.5</v>
      </c>
      <c r="G236" s="108"/>
      <c r="H236" s="108">
        <v>262</v>
      </c>
      <c r="I236" s="126">
        <v>262</v>
      </c>
      <c r="J236" s="127" t="s">
        <v>730</v>
      </c>
      <c r="K236" s="128">
        <f t="shared" si="68"/>
        <v>47.5</v>
      </c>
      <c r="L236" s="129">
        <f t="shared" si="69"/>
        <v>0.22144522144522144</v>
      </c>
      <c r="M236" s="130" t="s">
        <v>599</v>
      </c>
      <c r="N236" s="131">
        <v>42977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92</v>
      </c>
      <c r="B237" s="154">
        <v>42933</v>
      </c>
      <c r="C237" s="154"/>
      <c r="D237" s="155" t="s">
        <v>731</v>
      </c>
      <c r="E237" s="156" t="s">
        <v>623</v>
      </c>
      <c r="F237" s="157">
        <v>370</v>
      </c>
      <c r="G237" s="156"/>
      <c r="H237" s="156">
        <v>447.5</v>
      </c>
      <c r="I237" s="178">
        <v>450</v>
      </c>
      <c r="J237" s="231" t="s">
        <v>682</v>
      </c>
      <c r="K237" s="128">
        <f t="shared" si="68"/>
        <v>77.5</v>
      </c>
      <c r="L237" s="180">
        <f t="shared" si="69"/>
        <v>0.20945945945945946</v>
      </c>
      <c r="M237" s="181" t="s">
        <v>599</v>
      </c>
      <c r="N237" s="182">
        <v>43035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93</v>
      </c>
      <c r="B238" s="154">
        <v>42943</v>
      </c>
      <c r="C238" s="154"/>
      <c r="D238" s="155" t="s">
        <v>167</v>
      </c>
      <c r="E238" s="156" t="s">
        <v>623</v>
      </c>
      <c r="F238" s="157">
        <v>657.5</v>
      </c>
      <c r="G238" s="156"/>
      <c r="H238" s="156">
        <v>825</v>
      </c>
      <c r="I238" s="178">
        <v>820</v>
      </c>
      <c r="J238" s="231" t="s">
        <v>682</v>
      </c>
      <c r="K238" s="128">
        <f t="shared" si="68"/>
        <v>167.5</v>
      </c>
      <c r="L238" s="180">
        <f t="shared" si="69"/>
        <v>0.25475285171102663</v>
      </c>
      <c r="M238" s="181" t="s">
        <v>599</v>
      </c>
      <c r="N238" s="182">
        <v>43090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94</v>
      </c>
      <c r="B239" s="106">
        <v>42964</v>
      </c>
      <c r="C239" s="106"/>
      <c r="D239" s="107" t="s">
        <v>368</v>
      </c>
      <c r="E239" s="108" t="s">
        <v>623</v>
      </c>
      <c r="F239" s="109">
        <v>605</v>
      </c>
      <c r="G239" s="108"/>
      <c r="H239" s="108">
        <v>750</v>
      </c>
      <c r="I239" s="126">
        <v>750</v>
      </c>
      <c r="J239" s="127" t="s">
        <v>725</v>
      </c>
      <c r="K239" s="128">
        <f t="shared" si="68"/>
        <v>145</v>
      </c>
      <c r="L239" s="129">
        <f t="shared" si="69"/>
        <v>0.23966942148760331</v>
      </c>
      <c r="M239" s="130" t="s">
        <v>599</v>
      </c>
      <c r="N239" s="131">
        <v>43027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6">
        <v>95</v>
      </c>
      <c r="B240" s="149">
        <v>42979</v>
      </c>
      <c r="C240" s="149"/>
      <c r="D240" s="150" t="s">
        <v>509</v>
      </c>
      <c r="E240" s="151" t="s">
        <v>623</v>
      </c>
      <c r="F240" s="152">
        <v>255</v>
      </c>
      <c r="G240" s="153"/>
      <c r="H240" s="153">
        <v>217.25</v>
      </c>
      <c r="I240" s="153">
        <v>320</v>
      </c>
      <c r="J240" s="175" t="s">
        <v>732</v>
      </c>
      <c r="K240" s="134">
        <f t="shared" si="68"/>
        <v>-37.75</v>
      </c>
      <c r="L240" s="176">
        <f t="shared" si="69"/>
        <v>-0.14803921568627451</v>
      </c>
      <c r="M240" s="136" t="s">
        <v>663</v>
      </c>
      <c r="N240" s="177">
        <v>43661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96</v>
      </c>
      <c r="B241" s="106">
        <v>42997</v>
      </c>
      <c r="C241" s="106"/>
      <c r="D241" s="107" t="s">
        <v>733</v>
      </c>
      <c r="E241" s="108" t="s">
        <v>623</v>
      </c>
      <c r="F241" s="109">
        <v>215</v>
      </c>
      <c r="G241" s="108"/>
      <c r="H241" s="108">
        <v>258</v>
      </c>
      <c r="I241" s="126">
        <v>258</v>
      </c>
      <c r="J241" s="127" t="s">
        <v>682</v>
      </c>
      <c r="K241" s="128">
        <f t="shared" si="68"/>
        <v>43</v>
      </c>
      <c r="L241" s="129">
        <f t="shared" si="69"/>
        <v>0.2</v>
      </c>
      <c r="M241" s="130" t="s">
        <v>599</v>
      </c>
      <c r="N241" s="131">
        <v>43040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97</v>
      </c>
      <c r="B242" s="106">
        <v>42997</v>
      </c>
      <c r="C242" s="106"/>
      <c r="D242" s="107" t="s">
        <v>733</v>
      </c>
      <c r="E242" s="108" t="s">
        <v>623</v>
      </c>
      <c r="F242" s="109">
        <v>215</v>
      </c>
      <c r="G242" s="108"/>
      <c r="H242" s="108">
        <v>258</v>
      </c>
      <c r="I242" s="126">
        <v>258</v>
      </c>
      <c r="J242" s="231" t="s">
        <v>682</v>
      </c>
      <c r="K242" s="128">
        <v>43</v>
      </c>
      <c r="L242" s="129">
        <v>0.2</v>
      </c>
      <c r="M242" s="130" t="s">
        <v>599</v>
      </c>
      <c r="N242" s="131">
        <v>43040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98</v>
      </c>
      <c r="B243" s="207">
        <v>42998</v>
      </c>
      <c r="C243" s="207"/>
      <c r="D243" s="375" t="s">
        <v>2979</v>
      </c>
      <c r="E243" s="208" t="s">
        <v>623</v>
      </c>
      <c r="F243" s="209">
        <v>75</v>
      </c>
      <c r="G243" s="208"/>
      <c r="H243" s="208">
        <v>90</v>
      </c>
      <c r="I243" s="232">
        <v>90</v>
      </c>
      <c r="J243" s="127" t="s">
        <v>734</v>
      </c>
      <c r="K243" s="128">
        <f t="shared" ref="K243:K248" si="70">H243-F243</f>
        <v>15</v>
      </c>
      <c r="L243" s="129">
        <f t="shared" ref="L243:L248" si="71">K243/F243</f>
        <v>0.2</v>
      </c>
      <c r="M243" s="130" t="s">
        <v>599</v>
      </c>
      <c r="N243" s="131">
        <v>43019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99</v>
      </c>
      <c r="B244" s="154">
        <v>43011</v>
      </c>
      <c r="C244" s="154"/>
      <c r="D244" s="155" t="s">
        <v>735</v>
      </c>
      <c r="E244" s="156" t="s">
        <v>623</v>
      </c>
      <c r="F244" s="157">
        <v>315</v>
      </c>
      <c r="G244" s="156"/>
      <c r="H244" s="156">
        <v>392</v>
      </c>
      <c r="I244" s="178">
        <v>384</v>
      </c>
      <c r="J244" s="231" t="s">
        <v>736</v>
      </c>
      <c r="K244" s="128">
        <f t="shared" si="70"/>
        <v>77</v>
      </c>
      <c r="L244" s="180">
        <f t="shared" si="71"/>
        <v>0.24444444444444444</v>
      </c>
      <c r="M244" s="181" t="s">
        <v>599</v>
      </c>
      <c r="N244" s="182">
        <v>43017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100</v>
      </c>
      <c r="B245" s="154">
        <v>43013</v>
      </c>
      <c r="C245" s="154"/>
      <c r="D245" s="155" t="s">
        <v>737</v>
      </c>
      <c r="E245" s="156" t="s">
        <v>623</v>
      </c>
      <c r="F245" s="157">
        <v>145</v>
      </c>
      <c r="G245" s="156"/>
      <c r="H245" s="156">
        <v>179</v>
      </c>
      <c r="I245" s="178">
        <v>180</v>
      </c>
      <c r="J245" s="231" t="s">
        <v>613</v>
      </c>
      <c r="K245" s="128">
        <f t="shared" si="70"/>
        <v>34</v>
      </c>
      <c r="L245" s="180">
        <f t="shared" si="71"/>
        <v>0.23448275862068965</v>
      </c>
      <c r="M245" s="181" t="s">
        <v>599</v>
      </c>
      <c r="N245" s="182">
        <v>43025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101</v>
      </c>
      <c r="B246" s="154">
        <v>43014</v>
      </c>
      <c r="C246" s="154"/>
      <c r="D246" s="155" t="s">
        <v>339</v>
      </c>
      <c r="E246" s="156" t="s">
        <v>623</v>
      </c>
      <c r="F246" s="157">
        <v>256</v>
      </c>
      <c r="G246" s="156"/>
      <c r="H246" s="156">
        <v>323</v>
      </c>
      <c r="I246" s="178">
        <v>320</v>
      </c>
      <c r="J246" s="231" t="s">
        <v>682</v>
      </c>
      <c r="K246" s="128">
        <f t="shared" si="70"/>
        <v>67</v>
      </c>
      <c r="L246" s="180">
        <f t="shared" si="71"/>
        <v>0.26171875</v>
      </c>
      <c r="M246" s="181" t="s">
        <v>599</v>
      </c>
      <c r="N246" s="182">
        <v>43067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102</v>
      </c>
      <c r="B247" s="154">
        <v>43017</v>
      </c>
      <c r="C247" s="154"/>
      <c r="D247" s="155" t="s">
        <v>360</v>
      </c>
      <c r="E247" s="156" t="s">
        <v>623</v>
      </c>
      <c r="F247" s="157">
        <v>137.5</v>
      </c>
      <c r="G247" s="156"/>
      <c r="H247" s="156">
        <v>184</v>
      </c>
      <c r="I247" s="178">
        <v>183</v>
      </c>
      <c r="J247" s="179" t="s">
        <v>738</v>
      </c>
      <c r="K247" s="128">
        <f t="shared" si="70"/>
        <v>46.5</v>
      </c>
      <c r="L247" s="180">
        <f t="shared" si="71"/>
        <v>0.33818181818181819</v>
      </c>
      <c r="M247" s="181" t="s">
        <v>599</v>
      </c>
      <c r="N247" s="182">
        <v>43108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103</v>
      </c>
      <c r="B248" s="154">
        <v>43018</v>
      </c>
      <c r="C248" s="154"/>
      <c r="D248" s="155" t="s">
        <v>739</v>
      </c>
      <c r="E248" s="156" t="s">
        <v>623</v>
      </c>
      <c r="F248" s="157">
        <v>125.5</v>
      </c>
      <c r="G248" s="156"/>
      <c r="H248" s="156">
        <v>158</v>
      </c>
      <c r="I248" s="178">
        <v>155</v>
      </c>
      <c r="J248" s="179" t="s">
        <v>740</v>
      </c>
      <c r="K248" s="128">
        <f t="shared" si="70"/>
        <v>32.5</v>
      </c>
      <c r="L248" s="180">
        <f t="shared" si="71"/>
        <v>0.25896414342629481</v>
      </c>
      <c r="M248" s="181" t="s">
        <v>599</v>
      </c>
      <c r="N248" s="182">
        <v>43067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104</v>
      </c>
      <c r="B249" s="154">
        <v>43018</v>
      </c>
      <c r="C249" s="154"/>
      <c r="D249" s="155" t="s">
        <v>770</v>
      </c>
      <c r="E249" s="156" t="s">
        <v>623</v>
      </c>
      <c r="F249" s="157">
        <v>895</v>
      </c>
      <c r="G249" s="156"/>
      <c r="H249" s="156">
        <v>1122.5</v>
      </c>
      <c r="I249" s="178">
        <v>1078</v>
      </c>
      <c r="J249" s="179" t="s">
        <v>771</v>
      </c>
      <c r="K249" s="128">
        <v>227.5</v>
      </c>
      <c r="L249" s="180">
        <v>0.25418994413407803</v>
      </c>
      <c r="M249" s="181" t="s">
        <v>599</v>
      </c>
      <c r="N249" s="182">
        <v>43117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105</v>
      </c>
      <c r="B250" s="154">
        <v>43020</v>
      </c>
      <c r="C250" s="154"/>
      <c r="D250" s="155" t="s">
        <v>347</v>
      </c>
      <c r="E250" s="156" t="s">
        <v>623</v>
      </c>
      <c r="F250" s="157">
        <v>525</v>
      </c>
      <c r="G250" s="156"/>
      <c r="H250" s="156">
        <v>629</v>
      </c>
      <c r="I250" s="178">
        <v>629</v>
      </c>
      <c r="J250" s="231" t="s">
        <v>682</v>
      </c>
      <c r="K250" s="128">
        <v>104</v>
      </c>
      <c r="L250" s="180">
        <v>0.19809523809523799</v>
      </c>
      <c r="M250" s="181" t="s">
        <v>599</v>
      </c>
      <c r="N250" s="182">
        <v>43119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106</v>
      </c>
      <c r="B251" s="154">
        <v>43046</v>
      </c>
      <c r="C251" s="154"/>
      <c r="D251" s="155" t="s">
        <v>393</v>
      </c>
      <c r="E251" s="156" t="s">
        <v>623</v>
      </c>
      <c r="F251" s="157">
        <v>740</v>
      </c>
      <c r="G251" s="156"/>
      <c r="H251" s="156">
        <v>892.5</v>
      </c>
      <c r="I251" s="178">
        <v>900</v>
      </c>
      <c r="J251" s="179" t="s">
        <v>741</v>
      </c>
      <c r="K251" s="128">
        <f>H251-F251</f>
        <v>152.5</v>
      </c>
      <c r="L251" s="180">
        <f>K251/F251</f>
        <v>0.20608108108108109</v>
      </c>
      <c r="M251" s="181" t="s">
        <v>599</v>
      </c>
      <c r="N251" s="182">
        <v>43052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107</v>
      </c>
      <c r="B252" s="106">
        <v>43073</v>
      </c>
      <c r="C252" s="106"/>
      <c r="D252" s="107" t="s">
        <v>742</v>
      </c>
      <c r="E252" s="108" t="s">
        <v>623</v>
      </c>
      <c r="F252" s="109">
        <v>118.5</v>
      </c>
      <c r="G252" s="108"/>
      <c r="H252" s="108">
        <v>143.5</v>
      </c>
      <c r="I252" s="126">
        <v>145</v>
      </c>
      <c r="J252" s="141" t="s">
        <v>743</v>
      </c>
      <c r="K252" s="128">
        <f>H252-F252</f>
        <v>25</v>
      </c>
      <c r="L252" s="129">
        <f>K252/F252</f>
        <v>0.2109704641350211</v>
      </c>
      <c r="M252" s="130" t="s">
        <v>599</v>
      </c>
      <c r="N252" s="131">
        <v>43097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108</v>
      </c>
      <c r="B253" s="110">
        <v>43090</v>
      </c>
      <c r="C253" s="110"/>
      <c r="D253" s="158" t="s">
        <v>443</v>
      </c>
      <c r="E253" s="112" t="s">
        <v>623</v>
      </c>
      <c r="F253" s="113">
        <v>715</v>
      </c>
      <c r="G253" s="113"/>
      <c r="H253" s="114">
        <v>500</v>
      </c>
      <c r="I253" s="132">
        <v>872</v>
      </c>
      <c r="J253" s="138" t="s">
        <v>744</v>
      </c>
      <c r="K253" s="134">
        <f>H253-F253</f>
        <v>-215</v>
      </c>
      <c r="L253" s="135">
        <f>K253/F253</f>
        <v>-0.30069930069930068</v>
      </c>
      <c r="M253" s="136" t="s">
        <v>663</v>
      </c>
      <c r="N253" s="137">
        <v>43670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109</v>
      </c>
      <c r="B254" s="106">
        <v>43098</v>
      </c>
      <c r="C254" s="106"/>
      <c r="D254" s="107" t="s">
        <v>735</v>
      </c>
      <c r="E254" s="108" t="s">
        <v>623</v>
      </c>
      <c r="F254" s="109">
        <v>435</v>
      </c>
      <c r="G254" s="108"/>
      <c r="H254" s="108">
        <v>542.5</v>
      </c>
      <c r="I254" s="126">
        <v>539</v>
      </c>
      <c r="J254" s="141" t="s">
        <v>682</v>
      </c>
      <c r="K254" s="128">
        <v>107.5</v>
      </c>
      <c r="L254" s="129">
        <v>0.247126436781609</v>
      </c>
      <c r="M254" s="130" t="s">
        <v>599</v>
      </c>
      <c r="N254" s="131">
        <v>43206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110</v>
      </c>
      <c r="B255" s="106">
        <v>43098</v>
      </c>
      <c r="C255" s="106"/>
      <c r="D255" s="107" t="s">
        <v>571</v>
      </c>
      <c r="E255" s="108" t="s">
        <v>623</v>
      </c>
      <c r="F255" s="109">
        <v>885</v>
      </c>
      <c r="G255" s="108"/>
      <c r="H255" s="108">
        <v>1090</v>
      </c>
      <c r="I255" s="126">
        <v>1084</v>
      </c>
      <c r="J255" s="141" t="s">
        <v>682</v>
      </c>
      <c r="K255" s="128">
        <v>205</v>
      </c>
      <c r="L255" s="129">
        <v>0.23163841807909599</v>
      </c>
      <c r="M255" s="130" t="s">
        <v>599</v>
      </c>
      <c r="N255" s="131">
        <v>43213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7">
        <v>111</v>
      </c>
      <c r="B256" s="348">
        <v>43192</v>
      </c>
      <c r="C256" s="348"/>
      <c r="D256" s="116" t="s">
        <v>752</v>
      </c>
      <c r="E256" s="351" t="s">
        <v>623</v>
      </c>
      <c r="F256" s="354">
        <v>478.5</v>
      </c>
      <c r="G256" s="351"/>
      <c r="H256" s="351">
        <v>442</v>
      </c>
      <c r="I256" s="357">
        <v>613</v>
      </c>
      <c r="J256" s="384" t="s">
        <v>3403</v>
      </c>
      <c r="K256" s="134">
        <f>H256-F256</f>
        <v>-36.5</v>
      </c>
      <c r="L256" s="135">
        <f>K256/F256</f>
        <v>-7.6280041797283177E-2</v>
      </c>
      <c r="M256" s="136" t="s">
        <v>663</v>
      </c>
      <c r="N256" s="137">
        <v>43762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112</v>
      </c>
      <c r="B257" s="110">
        <v>43194</v>
      </c>
      <c r="C257" s="110"/>
      <c r="D257" s="374" t="s">
        <v>2978</v>
      </c>
      <c r="E257" s="112" t="s">
        <v>623</v>
      </c>
      <c r="F257" s="113">
        <f>141.5-7.3</f>
        <v>134.19999999999999</v>
      </c>
      <c r="G257" s="113"/>
      <c r="H257" s="114">
        <v>77</v>
      </c>
      <c r="I257" s="132">
        <v>180</v>
      </c>
      <c r="J257" s="384" t="s">
        <v>3402</v>
      </c>
      <c r="K257" s="134">
        <f>H257-F257</f>
        <v>-57.199999999999989</v>
      </c>
      <c r="L257" s="135">
        <f>K257/F257</f>
        <v>-0.42622950819672129</v>
      </c>
      <c r="M257" s="136" t="s">
        <v>663</v>
      </c>
      <c r="N257" s="137">
        <v>43522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113</v>
      </c>
      <c r="B258" s="110">
        <v>43209</v>
      </c>
      <c r="C258" s="110"/>
      <c r="D258" s="111" t="s">
        <v>745</v>
      </c>
      <c r="E258" s="112" t="s">
        <v>623</v>
      </c>
      <c r="F258" s="113">
        <v>430</v>
      </c>
      <c r="G258" s="113"/>
      <c r="H258" s="114">
        <v>220</v>
      </c>
      <c r="I258" s="132">
        <v>537</v>
      </c>
      <c r="J258" s="138" t="s">
        <v>746</v>
      </c>
      <c r="K258" s="134">
        <f>H258-F258</f>
        <v>-210</v>
      </c>
      <c r="L258" s="135">
        <f>K258/F258</f>
        <v>-0.48837209302325579</v>
      </c>
      <c r="M258" s="136" t="s">
        <v>663</v>
      </c>
      <c r="N258" s="137">
        <v>43252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8">
        <v>114</v>
      </c>
      <c r="B259" s="159">
        <v>43220</v>
      </c>
      <c r="C259" s="159"/>
      <c r="D259" s="160" t="s">
        <v>394</v>
      </c>
      <c r="E259" s="161" t="s">
        <v>623</v>
      </c>
      <c r="F259" s="163">
        <v>153.5</v>
      </c>
      <c r="G259" s="163"/>
      <c r="H259" s="163">
        <v>196</v>
      </c>
      <c r="I259" s="163">
        <v>196</v>
      </c>
      <c r="J259" s="359" t="s">
        <v>3494</v>
      </c>
      <c r="K259" s="183">
        <f>H259-F259</f>
        <v>42.5</v>
      </c>
      <c r="L259" s="184">
        <f>K259/F259</f>
        <v>0.27687296416938112</v>
      </c>
      <c r="M259" s="162" t="s">
        <v>599</v>
      </c>
      <c r="N259" s="185">
        <v>43605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115</v>
      </c>
      <c r="B260" s="110">
        <v>43306</v>
      </c>
      <c r="C260" s="110"/>
      <c r="D260" s="111" t="s">
        <v>768</v>
      </c>
      <c r="E260" s="112" t="s">
        <v>623</v>
      </c>
      <c r="F260" s="113">
        <v>27.5</v>
      </c>
      <c r="G260" s="113"/>
      <c r="H260" s="114">
        <v>13.1</v>
      </c>
      <c r="I260" s="132">
        <v>60</v>
      </c>
      <c r="J260" s="138" t="s">
        <v>772</v>
      </c>
      <c r="K260" s="134">
        <v>-14.4</v>
      </c>
      <c r="L260" s="135">
        <v>-0.52363636363636401</v>
      </c>
      <c r="M260" s="136" t="s">
        <v>663</v>
      </c>
      <c r="N260" s="137">
        <v>43138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7">
        <v>116</v>
      </c>
      <c r="B261" s="348">
        <v>43318</v>
      </c>
      <c r="C261" s="348"/>
      <c r="D261" s="116" t="s">
        <v>747</v>
      </c>
      <c r="E261" s="351" t="s">
        <v>623</v>
      </c>
      <c r="F261" s="351">
        <v>148.5</v>
      </c>
      <c r="G261" s="351"/>
      <c r="H261" s="351">
        <v>102</v>
      </c>
      <c r="I261" s="357">
        <v>182</v>
      </c>
      <c r="J261" s="138" t="s">
        <v>3493</v>
      </c>
      <c r="K261" s="134">
        <f>H261-F261</f>
        <v>-46.5</v>
      </c>
      <c r="L261" s="135">
        <f>K261/F261</f>
        <v>-0.31313131313131315</v>
      </c>
      <c r="M261" s="136" t="s">
        <v>663</v>
      </c>
      <c r="N261" s="137">
        <v>43661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117</v>
      </c>
      <c r="B262" s="106">
        <v>43335</v>
      </c>
      <c r="C262" s="106"/>
      <c r="D262" s="107" t="s">
        <v>773</v>
      </c>
      <c r="E262" s="108" t="s">
        <v>623</v>
      </c>
      <c r="F262" s="156">
        <v>285</v>
      </c>
      <c r="G262" s="108"/>
      <c r="H262" s="108">
        <v>355</v>
      </c>
      <c r="I262" s="126">
        <v>364</v>
      </c>
      <c r="J262" s="141" t="s">
        <v>774</v>
      </c>
      <c r="K262" s="128">
        <v>70</v>
      </c>
      <c r="L262" s="129">
        <v>0.24561403508771901</v>
      </c>
      <c r="M262" s="130" t="s">
        <v>599</v>
      </c>
      <c r="N262" s="131">
        <v>43455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118</v>
      </c>
      <c r="B263" s="106">
        <v>43341</v>
      </c>
      <c r="C263" s="106"/>
      <c r="D263" s="107" t="s">
        <v>384</v>
      </c>
      <c r="E263" s="108" t="s">
        <v>623</v>
      </c>
      <c r="F263" s="156">
        <v>525</v>
      </c>
      <c r="G263" s="108"/>
      <c r="H263" s="108">
        <v>585</v>
      </c>
      <c r="I263" s="126">
        <v>635</v>
      </c>
      <c r="J263" s="141" t="s">
        <v>748</v>
      </c>
      <c r="K263" s="128">
        <f t="shared" ref="K263:K275" si="72">H263-F263</f>
        <v>60</v>
      </c>
      <c r="L263" s="129">
        <f t="shared" ref="L263:L275" si="73">K263/F263</f>
        <v>0.11428571428571428</v>
      </c>
      <c r="M263" s="130" t="s">
        <v>599</v>
      </c>
      <c r="N263" s="131">
        <v>43662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119</v>
      </c>
      <c r="B264" s="106">
        <v>43395</v>
      </c>
      <c r="C264" s="106"/>
      <c r="D264" s="107" t="s">
        <v>368</v>
      </c>
      <c r="E264" s="108" t="s">
        <v>623</v>
      </c>
      <c r="F264" s="156">
        <v>475</v>
      </c>
      <c r="G264" s="108"/>
      <c r="H264" s="108">
        <v>574</v>
      </c>
      <c r="I264" s="126">
        <v>570</v>
      </c>
      <c r="J264" s="141" t="s">
        <v>682</v>
      </c>
      <c r="K264" s="128">
        <f t="shared" si="72"/>
        <v>99</v>
      </c>
      <c r="L264" s="129">
        <f t="shared" si="73"/>
        <v>0.20842105263157895</v>
      </c>
      <c r="M264" s="130" t="s">
        <v>599</v>
      </c>
      <c r="N264" s="131">
        <v>43403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5">
        <v>120</v>
      </c>
      <c r="B265" s="154">
        <v>43397</v>
      </c>
      <c r="C265" s="154"/>
      <c r="D265" s="413" t="s">
        <v>391</v>
      </c>
      <c r="E265" s="156" t="s">
        <v>623</v>
      </c>
      <c r="F265" s="156">
        <v>707.5</v>
      </c>
      <c r="G265" s="156"/>
      <c r="H265" s="156">
        <v>872</v>
      </c>
      <c r="I265" s="178">
        <v>872</v>
      </c>
      <c r="J265" s="179" t="s">
        <v>682</v>
      </c>
      <c r="K265" s="128">
        <f t="shared" si="72"/>
        <v>164.5</v>
      </c>
      <c r="L265" s="180">
        <f t="shared" si="73"/>
        <v>0.23250883392226149</v>
      </c>
      <c r="M265" s="181" t="s">
        <v>599</v>
      </c>
      <c r="N265" s="182">
        <v>43482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121</v>
      </c>
      <c r="B266" s="154">
        <v>43398</v>
      </c>
      <c r="C266" s="154"/>
      <c r="D266" s="413" t="s">
        <v>348</v>
      </c>
      <c r="E266" s="156" t="s">
        <v>623</v>
      </c>
      <c r="F266" s="156">
        <v>162</v>
      </c>
      <c r="G266" s="156"/>
      <c r="H266" s="156">
        <v>204</v>
      </c>
      <c r="I266" s="178">
        <v>209</v>
      </c>
      <c r="J266" s="179" t="s">
        <v>3492</v>
      </c>
      <c r="K266" s="128">
        <f t="shared" si="72"/>
        <v>42</v>
      </c>
      <c r="L266" s="180">
        <f t="shared" si="73"/>
        <v>0.25925925925925924</v>
      </c>
      <c r="M266" s="181" t="s">
        <v>599</v>
      </c>
      <c r="N266" s="182">
        <v>43539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122</v>
      </c>
      <c r="B267" s="207">
        <v>43399</v>
      </c>
      <c r="C267" s="207"/>
      <c r="D267" s="155" t="s">
        <v>495</v>
      </c>
      <c r="E267" s="208" t="s">
        <v>623</v>
      </c>
      <c r="F267" s="208">
        <v>240</v>
      </c>
      <c r="G267" s="208"/>
      <c r="H267" s="208">
        <v>297</v>
      </c>
      <c r="I267" s="232">
        <v>297</v>
      </c>
      <c r="J267" s="179" t="s">
        <v>682</v>
      </c>
      <c r="K267" s="233">
        <f t="shared" si="72"/>
        <v>57</v>
      </c>
      <c r="L267" s="234">
        <f t="shared" si="73"/>
        <v>0.23749999999999999</v>
      </c>
      <c r="M267" s="235" t="s">
        <v>599</v>
      </c>
      <c r="N267" s="236">
        <v>43417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123</v>
      </c>
      <c r="B268" s="106">
        <v>43439</v>
      </c>
      <c r="C268" s="106"/>
      <c r="D268" s="148" t="s">
        <v>749</v>
      </c>
      <c r="E268" s="108" t="s">
        <v>623</v>
      </c>
      <c r="F268" s="108">
        <v>202.5</v>
      </c>
      <c r="G268" s="108"/>
      <c r="H268" s="108">
        <v>255</v>
      </c>
      <c r="I268" s="126">
        <v>252</v>
      </c>
      <c r="J268" s="141" t="s">
        <v>682</v>
      </c>
      <c r="K268" s="128">
        <f t="shared" si="72"/>
        <v>52.5</v>
      </c>
      <c r="L268" s="129">
        <f t="shared" si="73"/>
        <v>0.25925925925925924</v>
      </c>
      <c r="M268" s="130" t="s">
        <v>599</v>
      </c>
      <c r="N268" s="131">
        <v>43542</v>
      </c>
      <c r="O268" s="57"/>
      <c r="P268" s="16"/>
      <c r="Q268" s="16"/>
      <c r="R268" s="94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124</v>
      </c>
      <c r="B269" s="207">
        <v>43465</v>
      </c>
      <c r="C269" s="106"/>
      <c r="D269" s="413" t="s">
        <v>423</v>
      </c>
      <c r="E269" s="208" t="s">
        <v>623</v>
      </c>
      <c r="F269" s="208">
        <v>710</v>
      </c>
      <c r="G269" s="208"/>
      <c r="H269" s="208">
        <v>866</v>
      </c>
      <c r="I269" s="232">
        <v>866</v>
      </c>
      <c r="J269" s="179" t="s">
        <v>682</v>
      </c>
      <c r="K269" s="128">
        <f t="shared" si="72"/>
        <v>156</v>
      </c>
      <c r="L269" s="129">
        <f t="shared" si="73"/>
        <v>0.21971830985915494</v>
      </c>
      <c r="M269" s="130" t="s">
        <v>599</v>
      </c>
      <c r="N269" s="362">
        <v>43553</v>
      </c>
      <c r="O269" s="57"/>
      <c r="P269" s="16"/>
      <c r="Q269" s="16"/>
      <c r="R269" s="17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125</v>
      </c>
      <c r="B270" s="207">
        <v>43522</v>
      </c>
      <c r="C270" s="207"/>
      <c r="D270" s="413" t="s">
        <v>141</v>
      </c>
      <c r="E270" s="208" t="s">
        <v>623</v>
      </c>
      <c r="F270" s="208">
        <v>337.25</v>
      </c>
      <c r="G270" s="208"/>
      <c r="H270" s="208">
        <v>398.5</v>
      </c>
      <c r="I270" s="232">
        <v>411</v>
      </c>
      <c r="J270" s="141" t="s">
        <v>3491</v>
      </c>
      <c r="K270" s="128">
        <f t="shared" si="72"/>
        <v>61.25</v>
      </c>
      <c r="L270" s="129">
        <f t="shared" si="73"/>
        <v>0.1816160118606375</v>
      </c>
      <c r="M270" s="130" t="s">
        <v>599</v>
      </c>
      <c r="N270" s="362">
        <v>43760</v>
      </c>
      <c r="O270" s="57"/>
      <c r="P270" s="16"/>
      <c r="Q270" s="16"/>
      <c r="R270" s="94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126</v>
      </c>
      <c r="B271" s="164">
        <v>43559</v>
      </c>
      <c r="C271" s="164"/>
      <c r="D271" s="165" t="s">
        <v>410</v>
      </c>
      <c r="E271" s="166" t="s">
        <v>623</v>
      </c>
      <c r="F271" s="166">
        <v>130</v>
      </c>
      <c r="G271" s="166"/>
      <c r="H271" s="166">
        <v>65</v>
      </c>
      <c r="I271" s="186">
        <v>158</v>
      </c>
      <c r="J271" s="138" t="s">
        <v>750</v>
      </c>
      <c r="K271" s="134">
        <f t="shared" si="72"/>
        <v>-65</v>
      </c>
      <c r="L271" s="135">
        <f t="shared" si="73"/>
        <v>-0.5</v>
      </c>
      <c r="M271" s="136" t="s">
        <v>663</v>
      </c>
      <c r="N271" s="137">
        <v>43726</v>
      </c>
      <c r="O271" s="57"/>
      <c r="P271" s="16"/>
      <c r="Q271" s="16"/>
      <c r="R271" s="17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0">
        <v>127</v>
      </c>
      <c r="B272" s="187">
        <v>43017</v>
      </c>
      <c r="C272" s="187"/>
      <c r="D272" s="188" t="s">
        <v>169</v>
      </c>
      <c r="E272" s="189" t="s">
        <v>623</v>
      </c>
      <c r="F272" s="190">
        <v>141.5</v>
      </c>
      <c r="G272" s="191"/>
      <c r="H272" s="191">
        <v>183.5</v>
      </c>
      <c r="I272" s="191">
        <v>210</v>
      </c>
      <c r="J272" s="218" t="s">
        <v>3440</v>
      </c>
      <c r="K272" s="219">
        <f t="shared" si="72"/>
        <v>42</v>
      </c>
      <c r="L272" s="220">
        <f t="shared" si="73"/>
        <v>0.29681978798586572</v>
      </c>
      <c r="M272" s="190" t="s">
        <v>599</v>
      </c>
      <c r="N272" s="221">
        <v>43042</v>
      </c>
      <c r="O272" s="57"/>
      <c r="P272" s="16"/>
      <c r="Q272" s="16"/>
      <c r="R272" s="94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9">
        <v>128</v>
      </c>
      <c r="B273" s="164">
        <v>43074</v>
      </c>
      <c r="C273" s="164"/>
      <c r="D273" s="165" t="s">
        <v>303</v>
      </c>
      <c r="E273" s="166" t="s">
        <v>623</v>
      </c>
      <c r="F273" s="167">
        <v>172</v>
      </c>
      <c r="G273" s="166"/>
      <c r="H273" s="166">
        <v>155.25</v>
      </c>
      <c r="I273" s="186">
        <v>230</v>
      </c>
      <c r="J273" s="384" t="s">
        <v>3400</v>
      </c>
      <c r="K273" s="134">
        <f t="shared" ref="K273" si="74">H273-F273</f>
        <v>-16.75</v>
      </c>
      <c r="L273" s="135">
        <f t="shared" ref="L273" si="75">K273/F273</f>
        <v>-9.7383720930232565E-2</v>
      </c>
      <c r="M273" s="136" t="s">
        <v>663</v>
      </c>
      <c r="N273" s="137">
        <v>43787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0">
        <v>129</v>
      </c>
      <c r="B274" s="187">
        <v>43398</v>
      </c>
      <c r="C274" s="187"/>
      <c r="D274" s="188" t="s">
        <v>104</v>
      </c>
      <c r="E274" s="189" t="s">
        <v>623</v>
      </c>
      <c r="F274" s="191">
        <v>698.5</v>
      </c>
      <c r="G274" s="191"/>
      <c r="H274" s="191">
        <v>850</v>
      </c>
      <c r="I274" s="191">
        <v>890</v>
      </c>
      <c r="J274" s="222" t="s">
        <v>3488</v>
      </c>
      <c r="K274" s="219">
        <f t="shared" si="72"/>
        <v>151.5</v>
      </c>
      <c r="L274" s="220">
        <f t="shared" si="73"/>
        <v>0.21689334287759485</v>
      </c>
      <c r="M274" s="190" t="s">
        <v>599</v>
      </c>
      <c r="N274" s="221">
        <v>43453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130</v>
      </c>
      <c r="B275" s="159">
        <v>42877</v>
      </c>
      <c r="C275" s="159"/>
      <c r="D275" s="160" t="s">
        <v>383</v>
      </c>
      <c r="E275" s="161" t="s">
        <v>623</v>
      </c>
      <c r="F275" s="162">
        <v>127.6</v>
      </c>
      <c r="G275" s="163"/>
      <c r="H275" s="163">
        <v>138</v>
      </c>
      <c r="I275" s="163">
        <v>190</v>
      </c>
      <c r="J275" s="385" t="s">
        <v>3404</v>
      </c>
      <c r="K275" s="183">
        <f t="shared" si="72"/>
        <v>10.400000000000006</v>
      </c>
      <c r="L275" s="184">
        <f t="shared" si="73"/>
        <v>8.1504702194357417E-2</v>
      </c>
      <c r="M275" s="162" t="s">
        <v>599</v>
      </c>
      <c r="N275" s="185">
        <v>43774</v>
      </c>
      <c r="O275" s="57"/>
      <c r="P275" s="16"/>
      <c r="Q275" s="16"/>
      <c r="R275" s="94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131</v>
      </c>
      <c r="B276" s="195">
        <v>43158</v>
      </c>
      <c r="C276" s="195"/>
      <c r="D276" s="192" t="s">
        <v>754</v>
      </c>
      <c r="E276" s="196" t="s">
        <v>623</v>
      </c>
      <c r="F276" s="197">
        <v>317</v>
      </c>
      <c r="G276" s="196"/>
      <c r="H276" s="196"/>
      <c r="I276" s="225">
        <v>398</v>
      </c>
      <c r="J276" s="238" t="s">
        <v>601</v>
      </c>
      <c r="K276" s="194"/>
      <c r="L276" s="193"/>
      <c r="M276" s="224" t="s">
        <v>601</v>
      </c>
      <c r="N276" s="223"/>
      <c r="O276" s="57"/>
      <c r="P276" s="16"/>
      <c r="Q276" s="16"/>
      <c r="R276" s="342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132</v>
      </c>
      <c r="B277" s="164">
        <v>43164</v>
      </c>
      <c r="C277" s="164"/>
      <c r="D277" s="165" t="s">
        <v>135</v>
      </c>
      <c r="E277" s="166" t="s">
        <v>623</v>
      </c>
      <c r="F277" s="167">
        <f>510-14.4</f>
        <v>495.6</v>
      </c>
      <c r="G277" s="166"/>
      <c r="H277" s="166">
        <v>350</v>
      </c>
      <c r="I277" s="186">
        <v>672</v>
      </c>
      <c r="J277" s="384" t="s">
        <v>3461</v>
      </c>
      <c r="K277" s="134">
        <f t="shared" ref="K277" si="76">H277-F277</f>
        <v>-145.60000000000002</v>
      </c>
      <c r="L277" s="135">
        <f t="shared" ref="L277" si="77">K277/F277</f>
        <v>-0.29378531073446329</v>
      </c>
      <c r="M277" s="136" t="s">
        <v>663</v>
      </c>
      <c r="N277" s="137">
        <v>43887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69">
        <v>133</v>
      </c>
      <c r="B278" s="164">
        <v>43237</v>
      </c>
      <c r="C278" s="164"/>
      <c r="D278" s="165" t="s">
        <v>489</v>
      </c>
      <c r="E278" s="166" t="s">
        <v>623</v>
      </c>
      <c r="F278" s="167">
        <v>230.3</v>
      </c>
      <c r="G278" s="166"/>
      <c r="H278" s="166">
        <v>102.5</v>
      </c>
      <c r="I278" s="186">
        <v>348</v>
      </c>
      <c r="J278" s="384" t="s">
        <v>3482</v>
      </c>
      <c r="K278" s="134">
        <f t="shared" ref="K278" si="78">H278-F278</f>
        <v>-127.80000000000001</v>
      </c>
      <c r="L278" s="135">
        <f t="shared" ref="L278" si="79">K278/F278</f>
        <v>-0.55492835432045162</v>
      </c>
      <c r="M278" s="136" t="s">
        <v>663</v>
      </c>
      <c r="N278" s="137">
        <v>43896</v>
      </c>
      <c r="O278" s="57"/>
      <c r="P278" s="16"/>
      <c r="Q278" s="16"/>
      <c r="R278" s="34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5">
        <v>134</v>
      </c>
      <c r="B279" s="198">
        <v>43258</v>
      </c>
      <c r="C279" s="198"/>
      <c r="D279" s="201" t="s">
        <v>449</v>
      </c>
      <c r="E279" s="199" t="s">
        <v>623</v>
      </c>
      <c r="F279" s="197">
        <f>342.5-5.1</f>
        <v>337.4</v>
      </c>
      <c r="G279" s="199"/>
      <c r="H279" s="199"/>
      <c r="I279" s="226">
        <v>439</v>
      </c>
      <c r="J279" s="238" t="s">
        <v>601</v>
      </c>
      <c r="K279" s="228"/>
      <c r="L279" s="229"/>
      <c r="M279" s="227" t="s">
        <v>601</v>
      </c>
      <c r="N279" s="230"/>
      <c r="O279" s="57"/>
      <c r="P279" s="16"/>
      <c r="Q279" s="16"/>
      <c r="R279" s="342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5">
        <v>135</v>
      </c>
      <c r="B280" s="198">
        <v>43285</v>
      </c>
      <c r="C280" s="198"/>
      <c r="D280" s="202" t="s">
        <v>49</v>
      </c>
      <c r="E280" s="199" t="s">
        <v>623</v>
      </c>
      <c r="F280" s="197">
        <f>127.5-5.53</f>
        <v>121.97</v>
      </c>
      <c r="G280" s="199"/>
      <c r="H280" s="199"/>
      <c r="I280" s="226">
        <v>170</v>
      </c>
      <c r="J280" s="238" t="s">
        <v>601</v>
      </c>
      <c r="K280" s="228"/>
      <c r="L280" s="229"/>
      <c r="M280" s="227" t="s">
        <v>601</v>
      </c>
      <c r="N280" s="230"/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9">
        <v>136</v>
      </c>
      <c r="B281" s="164">
        <v>43294</v>
      </c>
      <c r="C281" s="164"/>
      <c r="D281" s="165" t="s">
        <v>243</v>
      </c>
      <c r="E281" s="166" t="s">
        <v>623</v>
      </c>
      <c r="F281" s="167">
        <v>46.5</v>
      </c>
      <c r="G281" s="166"/>
      <c r="H281" s="166">
        <v>17</v>
      </c>
      <c r="I281" s="186">
        <v>59</v>
      </c>
      <c r="J281" s="384" t="s">
        <v>3460</v>
      </c>
      <c r="K281" s="134">
        <f t="shared" ref="K281" si="80">H281-F281</f>
        <v>-29.5</v>
      </c>
      <c r="L281" s="135">
        <f t="shared" ref="L281" si="81">K281/F281</f>
        <v>-0.63440860215053763</v>
      </c>
      <c r="M281" s="136" t="s">
        <v>663</v>
      </c>
      <c r="N281" s="137">
        <v>43887</v>
      </c>
      <c r="O281" s="57"/>
      <c r="P281" s="16"/>
      <c r="Q281" s="16"/>
      <c r="R281" s="17" t="s">
        <v>751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1">
        <v>137</v>
      </c>
      <c r="B282" s="195">
        <v>43396</v>
      </c>
      <c r="C282" s="195"/>
      <c r="D282" s="202" t="s">
        <v>425</v>
      </c>
      <c r="E282" s="199" t="s">
        <v>623</v>
      </c>
      <c r="F282" s="200">
        <v>156.5</v>
      </c>
      <c r="G282" s="199"/>
      <c r="H282" s="199"/>
      <c r="I282" s="226">
        <v>191</v>
      </c>
      <c r="J282" s="238" t="s">
        <v>601</v>
      </c>
      <c r="K282" s="228"/>
      <c r="L282" s="229"/>
      <c r="M282" s="227" t="s">
        <v>601</v>
      </c>
      <c r="N282" s="230"/>
      <c r="O282" s="57"/>
      <c r="P282" s="16"/>
      <c r="Q282" s="16"/>
      <c r="R282" s="17" t="s">
        <v>751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1">
        <v>138</v>
      </c>
      <c r="B283" s="195">
        <v>43439</v>
      </c>
      <c r="C283" s="195"/>
      <c r="D283" s="202" t="s">
        <v>330</v>
      </c>
      <c r="E283" s="199" t="s">
        <v>623</v>
      </c>
      <c r="F283" s="200">
        <v>259.5</v>
      </c>
      <c r="G283" s="199"/>
      <c r="H283" s="199"/>
      <c r="I283" s="226">
        <v>321</v>
      </c>
      <c r="J283" s="238" t="s">
        <v>601</v>
      </c>
      <c r="K283" s="228"/>
      <c r="L283" s="229"/>
      <c r="M283" s="227" t="s">
        <v>601</v>
      </c>
      <c r="N283" s="230"/>
      <c r="O283" s="16"/>
      <c r="P283" s="16"/>
      <c r="Q283" s="16"/>
      <c r="R283" s="17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9">
        <v>139</v>
      </c>
      <c r="B284" s="164">
        <v>43439</v>
      </c>
      <c r="C284" s="164"/>
      <c r="D284" s="165" t="s">
        <v>775</v>
      </c>
      <c r="E284" s="166" t="s">
        <v>623</v>
      </c>
      <c r="F284" s="166">
        <v>715</v>
      </c>
      <c r="G284" s="166"/>
      <c r="H284" s="166">
        <v>445</v>
      </c>
      <c r="I284" s="186">
        <v>840</v>
      </c>
      <c r="J284" s="138" t="s">
        <v>2994</v>
      </c>
      <c r="K284" s="134">
        <f t="shared" ref="K284:K287" si="82">H284-F284</f>
        <v>-270</v>
      </c>
      <c r="L284" s="135">
        <f t="shared" ref="L284:L287" si="83">K284/F284</f>
        <v>-0.3776223776223776</v>
      </c>
      <c r="M284" s="136" t="s">
        <v>663</v>
      </c>
      <c r="N284" s="137">
        <v>43800</v>
      </c>
      <c r="O284" s="57"/>
      <c r="P284" s="16"/>
      <c r="Q284" s="16"/>
      <c r="R284" s="17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140</v>
      </c>
      <c r="B285" s="207">
        <v>43469</v>
      </c>
      <c r="C285" s="207"/>
      <c r="D285" s="155" t="s">
        <v>145</v>
      </c>
      <c r="E285" s="208" t="s">
        <v>623</v>
      </c>
      <c r="F285" s="208">
        <v>875</v>
      </c>
      <c r="G285" s="208"/>
      <c r="H285" s="208">
        <v>1165</v>
      </c>
      <c r="I285" s="232">
        <v>1185</v>
      </c>
      <c r="J285" s="141" t="s">
        <v>3489</v>
      </c>
      <c r="K285" s="128">
        <f t="shared" si="82"/>
        <v>290</v>
      </c>
      <c r="L285" s="129">
        <f t="shared" si="83"/>
        <v>0.33142857142857141</v>
      </c>
      <c r="M285" s="130" t="s">
        <v>599</v>
      </c>
      <c r="N285" s="362">
        <v>43847</v>
      </c>
      <c r="O285" s="57"/>
      <c r="P285" s="16"/>
      <c r="Q285" s="16"/>
      <c r="R285" s="344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141</v>
      </c>
      <c r="B286" s="207">
        <v>43559</v>
      </c>
      <c r="C286" s="207"/>
      <c r="D286" s="413" t="s">
        <v>345</v>
      </c>
      <c r="E286" s="208" t="s">
        <v>623</v>
      </c>
      <c r="F286" s="208">
        <f>387-14.63</f>
        <v>372.37</v>
      </c>
      <c r="G286" s="208"/>
      <c r="H286" s="208">
        <v>490</v>
      </c>
      <c r="I286" s="232">
        <v>490</v>
      </c>
      <c r="J286" s="141" t="s">
        <v>682</v>
      </c>
      <c r="K286" s="128">
        <f t="shared" si="82"/>
        <v>117.63</v>
      </c>
      <c r="L286" s="129">
        <f t="shared" si="83"/>
        <v>0.31589548030185027</v>
      </c>
      <c r="M286" s="130" t="s">
        <v>599</v>
      </c>
      <c r="N286" s="362">
        <v>43850</v>
      </c>
      <c r="O286" s="57"/>
      <c r="P286" s="16"/>
      <c r="Q286" s="16"/>
      <c r="R286" s="344" t="s">
        <v>751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9">
        <v>142</v>
      </c>
      <c r="B287" s="164">
        <v>43578</v>
      </c>
      <c r="C287" s="164"/>
      <c r="D287" s="165" t="s">
        <v>776</v>
      </c>
      <c r="E287" s="166" t="s">
        <v>600</v>
      </c>
      <c r="F287" s="166">
        <v>220</v>
      </c>
      <c r="G287" s="166"/>
      <c r="H287" s="166">
        <v>127.5</v>
      </c>
      <c r="I287" s="186">
        <v>284</v>
      </c>
      <c r="J287" s="384" t="s">
        <v>3483</v>
      </c>
      <c r="K287" s="134">
        <f t="shared" si="82"/>
        <v>-92.5</v>
      </c>
      <c r="L287" s="135">
        <f t="shared" si="83"/>
        <v>-0.42045454545454547</v>
      </c>
      <c r="M287" s="136" t="s">
        <v>663</v>
      </c>
      <c r="N287" s="137">
        <v>43896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143</v>
      </c>
      <c r="B288" s="207">
        <v>43622</v>
      </c>
      <c r="C288" s="207"/>
      <c r="D288" s="413" t="s">
        <v>496</v>
      </c>
      <c r="E288" s="208" t="s">
        <v>600</v>
      </c>
      <c r="F288" s="208">
        <v>332.8</v>
      </c>
      <c r="G288" s="208"/>
      <c r="H288" s="208">
        <v>405</v>
      </c>
      <c r="I288" s="232">
        <v>419</v>
      </c>
      <c r="J288" s="141" t="s">
        <v>3490</v>
      </c>
      <c r="K288" s="128">
        <f t="shared" ref="K288" si="84">H288-F288</f>
        <v>72.199999999999989</v>
      </c>
      <c r="L288" s="129">
        <f t="shared" ref="L288" si="85">K288/F288</f>
        <v>0.21694711538461534</v>
      </c>
      <c r="M288" s="130" t="s">
        <v>599</v>
      </c>
      <c r="N288" s="362">
        <v>43860</v>
      </c>
      <c r="O288" s="57"/>
      <c r="P288" s="16"/>
      <c r="Q288" s="16"/>
      <c r="R288" s="17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144">
        <v>144</v>
      </c>
      <c r="B289" s="143">
        <v>43641</v>
      </c>
      <c r="C289" s="143"/>
      <c r="D289" s="144" t="s">
        <v>139</v>
      </c>
      <c r="E289" s="145" t="s">
        <v>623</v>
      </c>
      <c r="F289" s="146">
        <v>386</v>
      </c>
      <c r="G289" s="147"/>
      <c r="H289" s="147">
        <v>395</v>
      </c>
      <c r="I289" s="147">
        <v>452</v>
      </c>
      <c r="J289" s="170" t="s">
        <v>3405</v>
      </c>
      <c r="K289" s="171">
        <f t="shared" ref="K289" si="86">H289-F289</f>
        <v>9</v>
      </c>
      <c r="L289" s="172">
        <f t="shared" ref="L289" si="87">K289/F289</f>
        <v>2.3316062176165803E-2</v>
      </c>
      <c r="M289" s="173" t="s">
        <v>708</v>
      </c>
      <c r="N289" s="174">
        <v>43868</v>
      </c>
      <c r="O289" s="16"/>
      <c r="P289" s="16"/>
      <c r="Q289" s="16"/>
      <c r="R289" s="17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2">
        <v>145</v>
      </c>
      <c r="B290" s="195">
        <v>43707</v>
      </c>
      <c r="C290" s="195"/>
      <c r="D290" s="202" t="s">
        <v>260</v>
      </c>
      <c r="E290" s="199" t="s">
        <v>623</v>
      </c>
      <c r="F290" s="199" t="s">
        <v>755</v>
      </c>
      <c r="G290" s="199"/>
      <c r="H290" s="199"/>
      <c r="I290" s="226">
        <v>190</v>
      </c>
      <c r="J290" s="238" t="s">
        <v>601</v>
      </c>
      <c r="K290" s="228"/>
      <c r="L290" s="229"/>
      <c r="M290" s="358" t="s">
        <v>601</v>
      </c>
      <c r="N290" s="230"/>
      <c r="O290" s="16"/>
      <c r="P290" s="16"/>
      <c r="Q290" s="16"/>
      <c r="R290" s="344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146</v>
      </c>
      <c r="B291" s="207">
        <v>43731</v>
      </c>
      <c r="C291" s="207"/>
      <c r="D291" s="155" t="s">
        <v>440</v>
      </c>
      <c r="E291" s="208" t="s">
        <v>623</v>
      </c>
      <c r="F291" s="208">
        <v>235</v>
      </c>
      <c r="G291" s="208"/>
      <c r="H291" s="208">
        <v>295</v>
      </c>
      <c r="I291" s="232">
        <v>296</v>
      </c>
      <c r="J291" s="141" t="s">
        <v>3147</v>
      </c>
      <c r="K291" s="128">
        <f t="shared" ref="K291" si="88">H291-F291</f>
        <v>60</v>
      </c>
      <c r="L291" s="129">
        <f t="shared" ref="L291" si="89">K291/F291</f>
        <v>0.25531914893617019</v>
      </c>
      <c r="M291" s="130" t="s">
        <v>599</v>
      </c>
      <c r="N291" s="362">
        <v>43844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6">
        <v>147</v>
      </c>
      <c r="B292" s="207">
        <v>43752</v>
      </c>
      <c r="C292" s="207"/>
      <c r="D292" s="155" t="s">
        <v>2977</v>
      </c>
      <c r="E292" s="208" t="s">
        <v>623</v>
      </c>
      <c r="F292" s="208">
        <v>277.5</v>
      </c>
      <c r="G292" s="208"/>
      <c r="H292" s="208">
        <v>333</v>
      </c>
      <c r="I292" s="232">
        <v>333</v>
      </c>
      <c r="J292" s="141" t="s">
        <v>3148</v>
      </c>
      <c r="K292" s="128">
        <f t="shared" ref="K292" si="90">H292-F292</f>
        <v>55.5</v>
      </c>
      <c r="L292" s="129">
        <f t="shared" ref="L292" si="91">K292/F292</f>
        <v>0.2</v>
      </c>
      <c r="M292" s="130" t="s">
        <v>599</v>
      </c>
      <c r="N292" s="362">
        <v>43846</v>
      </c>
      <c r="O292" s="57"/>
      <c r="P292" s="16"/>
      <c r="Q292" s="16"/>
      <c r="R292" s="344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6">
        <v>148</v>
      </c>
      <c r="B293" s="207">
        <v>43752</v>
      </c>
      <c r="C293" s="207"/>
      <c r="D293" s="155" t="s">
        <v>2976</v>
      </c>
      <c r="E293" s="208" t="s">
        <v>623</v>
      </c>
      <c r="F293" s="208">
        <v>930</v>
      </c>
      <c r="G293" s="208"/>
      <c r="H293" s="208">
        <v>1165</v>
      </c>
      <c r="I293" s="232">
        <v>1200</v>
      </c>
      <c r="J293" s="141" t="s">
        <v>3150</v>
      </c>
      <c r="K293" s="128">
        <f t="shared" ref="K293" si="92">H293-F293</f>
        <v>235</v>
      </c>
      <c r="L293" s="129">
        <f t="shared" ref="L293" si="93">K293/F293</f>
        <v>0.25268817204301075</v>
      </c>
      <c r="M293" s="130" t="s">
        <v>599</v>
      </c>
      <c r="N293" s="362">
        <v>43847</v>
      </c>
      <c r="O293" s="57"/>
      <c r="P293" s="16"/>
      <c r="Q293" s="16"/>
      <c r="R293" s="344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1">
        <v>149</v>
      </c>
      <c r="B294" s="347">
        <v>43753</v>
      </c>
      <c r="C294" s="212"/>
      <c r="D294" s="373" t="s">
        <v>2975</v>
      </c>
      <c r="E294" s="350" t="s">
        <v>623</v>
      </c>
      <c r="F294" s="353">
        <v>111</v>
      </c>
      <c r="G294" s="350"/>
      <c r="H294" s="350"/>
      <c r="I294" s="356">
        <v>141</v>
      </c>
      <c r="J294" s="238" t="s">
        <v>601</v>
      </c>
      <c r="K294" s="238"/>
      <c r="L294" s="123"/>
      <c r="M294" s="361" t="s">
        <v>601</v>
      </c>
      <c r="N294" s="240"/>
      <c r="O294" s="16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6">
        <v>150</v>
      </c>
      <c r="B295" s="207">
        <v>43753</v>
      </c>
      <c r="C295" s="207"/>
      <c r="D295" s="155" t="s">
        <v>2974</v>
      </c>
      <c r="E295" s="208" t="s">
        <v>623</v>
      </c>
      <c r="F295" s="209">
        <v>296</v>
      </c>
      <c r="G295" s="208"/>
      <c r="H295" s="208">
        <v>370</v>
      </c>
      <c r="I295" s="232">
        <v>370</v>
      </c>
      <c r="J295" s="141" t="s">
        <v>682</v>
      </c>
      <c r="K295" s="128">
        <f t="shared" ref="K295" si="94">H295-F295</f>
        <v>74</v>
      </c>
      <c r="L295" s="129">
        <f t="shared" ref="L295" si="95">K295/F295</f>
        <v>0.25</v>
      </c>
      <c r="M295" s="130" t="s">
        <v>599</v>
      </c>
      <c r="N295" s="362">
        <v>43853</v>
      </c>
      <c r="O295" s="57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2">
        <v>151</v>
      </c>
      <c r="B296" s="211">
        <v>43754</v>
      </c>
      <c r="C296" s="211"/>
      <c r="D296" s="192" t="s">
        <v>2973</v>
      </c>
      <c r="E296" s="349" t="s">
        <v>623</v>
      </c>
      <c r="F296" s="352" t="s">
        <v>2939</v>
      </c>
      <c r="G296" s="349"/>
      <c r="H296" s="349"/>
      <c r="I296" s="355">
        <v>344</v>
      </c>
      <c r="J296" s="238" t="s">
        <v>601</v>
      </c>
      <c r="K296" s="241"/>
      <c r="L296" s="360"/>
      <c r="M296" s="343" t="s">
        <v>601</v>
      </c>
      <c r="N296" s="363"/>
      <c r="O296" s="16"/>
      <c r="P296" s="16"/>
      <c r="Q296" s="16"/>
      <c r="R296" s="344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46">
        <v>152</v>
      </c>
      <c r="B297" s="212">
        <v>43832</v>
      </c>
      <c r="C297" s="212"/>
      <c r="D297" s="216" t="s">
        <v>2253</v>
      </c>
      <c r="E297" s="213" t="s">
        <v>623</v>
      </c>
      <c r="F297" s="214" t="s">
        <v>3135</v>
      </c>
      <c r="G297" s="213"/>
      <c r="H297" s="213"/>
      <c r="I297" s="237">
        <v>590</v>
      </c>
      <c r="J297" s="238" t="s">
        <v>601</v>
      </c>
      <c r="K297" s="238"/>
      <c r="L297" s="123"/>
      <c r="M297" s="343" t="s">
        <v>601</v>
      </c>
      <c r="N297" s="240"/>
      <c r="O297" s="16"/>
      <c r="P297" s="16"/>
      <c r="Q297" s="16"/>
      <c r="R297" s="344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6">
        <v>153</v>
      </c>
      <c r="B298" s="207">
        <v>43966</v>
      </c>
      <c r="C298" s="207"/>
      <c r="D298" s="155" t="s">
        <v>65</v>
      </c>
      <c r="E298" s="208" t="s">
        <v>623</v>
      </c>
      <c r="F298" s="209">
        <v>67.5</v>
      </c>
      <c r="G298" s="208"/>
      <c r="H298" s="208">
        <v>86</v>
      </c>
      <c r="I298" s="232">
        <v>86</v>
      </c>
      <c r="J298" s="141" t="s">
        <v>3628</v>
      </c>
      <c r="K298" s="128">
        <f t="shared" ref="K298" si="96">H298-F298</f>
        <v>18.5</v>
      </c>
      <c r="L298" s="129">
        <f t="shared" ref="L298" si="97">K298/F298</f>
        <v>0.27407407407407408</v>
      </c>
      <c r="M298" s="130" t="s">
        <v>599</v>
      </c>
      <c r="N298" s="362">
        <v>44008</v>
      </c>
      <c r="O298" s="57"/>
      <c r="P298" s="16"/>
      <c r="Q298" s="16"/>
      <c r="R298" s="344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0">
        <v>154</v>
      </c>
      <c r="B299" s="3">
        <v>44035</v>
      </c>
      <c r="C299" s="212"/>
      <c r="D299" s="216" t="s">
        <v>495</v>
      </c>
      <c r="E299" s="213" t="s">
        <v>623</v>
      </c>
      <c r="F299" s="214" t="s">
        <v>3631</v>
      </c>
      <c r="G299" s="213"/>
      <c r="H299" s="213"/>
      <c r="I299" s="237">
        <v>296</v>
      </c>
      <c r="J299" s="238" t="s">
        <v>601</v>
      </c>
      <c r="K299" s="238"/>
      <c r="L299" s="123"/>
      <c r="M299" s="239"/>
      <c r="N299" s="240"/>
      <c r="O299" s="16"/>
      <c r="P299" s="16"/>
      <c r="Q299" s="16"/>
      <c r="R299" s="344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0">
        <v>155</v>
      </c>
      <c r="B300" s="212">
        <v>44092</v>
      </c>
      <c r="C300" s="212"/>
      <c r="D300" s="216" t="s">
        <v>416</v>
      </c>
      <c r="E300" s="213" t="s">
        <v>623</v>
      </c>
      <c r="F300" s="214" t="s">
        <v>3644</v>
      </c>
      <c r="G300" s="213"/>
      <c r="H300" s="213"/>
      <c r="I300" s="237">
        <v>248</v>
      </c>
      <c r="J300" s="238" t="s">
        <v>601</v>
      </c>
      <c r="K300" s="238"/>
      <c r="L300" s="123"/>
      <c r="M300" s="239"/>
      <c r="N300" s="240"/>
      <c r="O300" s="16"/>
      <c r="P300" s="16"/>
      <c r="Q300" s="16"/>
      <c r="R300" s="344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P301" s="16"/>
      <c r="Q301" s="16"/>
      <c r="R301" s="344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P302" s="16"/>
      <c r="Q302" s="16"/>
      <c r="R302" s="344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P303" s="16"/>
      <c r="R303" s="344"/>
    </row>
    <row r="304" spans="1:26">
      <c r="A304" s="210"/>
      <c r="B304" s="212"/>
      <c r="C304" s="212"/>
      <c r="D304" s="216"/>
      <c r="E304" s="213"/>
      <c r="F304" s="214"/>
      <c r="G304" s="213"/>
      <c r="H304" s="213"/>
      <c r="I304" s="237"/>
      <c r="J304" s="238"/>
      <c r="K304" s="238"/>
      <c r="L304" s="123"/>
      <c r="M304" s="239"/>
      <c r="N304" s="240"/>
      <c r="O304" s="16"/>
      <c r="P304" s="16"/>
      <c r="R304" s="344"/>
    </row>
    <row r="305" spans="1:18">
      <c r="A305" s="210"/>
      <c r="B305" s="212"/>
      <c r="C305" s="212"/>
      <c r="D305" s="216"/>
      <c r="E305" s="213"/>
      <c r="F305" s="214"/>
      <c r="G305" s="213"/>
      <c r="H305" s="213"/>
      <c r="I305" s="237"/>
      <c r="J305" s="238"/>
      <c r="K305" s="238"/>
      <c r="L305" s="123"/>
      <c r="M305" s="239"/>
      <c r="N305" s="240"/>
      <c r="O305" s="16"/>
      <c r="P305" s="16"/>
      <c r="R305" s="344"/>
    </row>
    <row r="306" spans="1:18">
      <c r="A306" s="210"/>
      <c r="B306" s="212"/>
      <c r="C306" s="212"/>
      <c r="D306" s="216"/>
      <c r="E306" s="213"/>
      <c r="F306" s="214"/>
      <c r="G306" s="213"/>
      <c r="H306" s="213"/>
      <c r="I306" s="237"/>
      <c r="J306" s="238"/>
      <c r="K306" s="238"/>
      <c r="L306" s="123"/>
      <c r="M306" s="239"/>
      <c r="N306" s="240"/>
      <c r="O306" s="16"/>
      <c r="P306" s="16"/>
      <c r="R306" s="344"/>
    </row>
    <row r="307" spans="1:18">
      <c r="A307" s="210"/>
      <c r="B307" s="212"/>
      <c r="C307" s="212"/>
      <c r="D307" s="216"/>
      <c r="E307" s="213"/>
      <c r="F307" s="214"/>
      <c r="G307" s="213"/>
      <c r="H307" s="213"/>
      <c r="I307" s="237"/>
      <c r="J307" s="238"/>
      <c r="K307" s="238"/>
      <c r="L307" s="123"/>
      <c r="M307" s="239"/>
      <c r="N307" s="240"/>
      <c r="O307" s="16"/>
      <c r="P307" s="16"/>
      <c r="R307" s="344"/>
    </row>
    <row r="308" spans="1:18">
      <c r="A308" s="210"/>
      <c r="B308" s="212"/>
      <c r="C308" s="212"/>
      <c r="D308" s="216"/>
      <c r="E308" s="213"/>
      <c r="F308" s="214"/>
      <c r="G308" s="213"/>
      <c r="H308" s="213"/>
      <c r="I308" s="237"/>
      <c r="J308" s="238"/>
      <c r="K308" s="238"/>
      <c r="L308" s="123"/>
      <c r="M308" s="239"/>
      <c r="N308" s="240"/>
      <c r="O308" s="16"/>
      <c r="R308" s="242"/>
    </row>
    <row r="309" spans="1:18">
      <c r="A309" s="210"/>
      <c r="B309" s="212"/>
      <c r="C309" s="212"/>
      <c r="D309" s="216"/>
      <c r="E309" s="213"/>
      <c r="F309" s="214"/>
      <c r="G309" s="213"/>
      <c r="H309" s="213"/>
      <c r="I309" s="237"/>
      <c r="J309" s="238"/>
      <c r="K309" s="238"/>
      <c r="L309" s="123"/>
      <c r="M309" s="239"/>
      <c r="N309" s="240"/>
      <c r="O309" s="16"/>
      <c r="R309" s="242"/>
    </row>
    <row r="310" spans="1:18">
      <c r="A310" s="210"/>
      <c r="B310" s="212"/>
      <c r="C310" s="212"/>
      <c r="D310" s="216"/>
      <c r="E310" s="213"/>
      <c r="F310" s="214"/>
      <c r="G310" s="213"/>
      <c r="H310" s="213"/>
      <c r="I310" s="237"/>
      <c r="J310" s="238"/>
      <c r="K310" s="238"/>
      <c r="L310" s="123"/>
      <c r="M310" s="239"/>
      <c r="N310" s="240"/>
      <c r="O310" s="16"/>
      <c r="R310" s="242"/>
    </row>
    <row r="311" spans="1:18">
      <c r="A311" s="210"/>
      <c r="B311" s="200" t="s">
        <v>2980</v>
      </c>
      <c r="O311" s="16"/>
      <c r="R311" s="242"/>
    </row>
    <row r="312" spans="1:18">
      <c r="R312" s="242"/>
    </row>
    <row r="313" spans="1:18">
      <c r="R313" s="242"/>
    </row>
    <row r="314" spans="1:18">
      <c r="R314" s="242"/>
    </row>
    <row r="315" spans="1:18">
      <c r="R315" s="242"/>
    </row>
    <row r="316" spans="1:18">
      <c r="R316" s="242"/>
    </row>
    <row r="317" spans="1:18">
      <c r="R317" s="242"/>
    </row>
    <row r="318" spans="1:18">
      <c r="R318" s="242"/>
    </row>
    <row r="328" spans="1:1">
      <c r="A328" s="217"/>
    </row>
    <row r="329" spans="1:1">
      <c r="A329" s="217"/>
    </row>
    <row r="330" spans="1:1">
      <c r="A330" s="213"/>
    </row>
  </sheetData>
  <autoFilter ref="R1:R326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2020-10-14T02:31:25Z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