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F&amp;O)'!$R$1:$R$294</definedName>
  </definedNames>
  <calcPr calcId="152511"/>
</workbook>
</file>

<file path=xl/calcChain.xml><?xml version="1.0" encoding="utf-8"?>
<calcChain xmlns="http://schemas.openxmlformats.org/spreadsheetml/2006/main">
  <c r="P27" i="6" l="1"/>
  <c r="P28" i="6"/>
  <c r="P29" i="6"/>
  <c r="L58" i="6"/>
  <c r="K58" i="6"/>
  <c r="K78" i="6"/>
  <c r="M78" i="6" s="1"/>
  <c r="K75" i="6"/>
  <c r="M75" i="6" s="1"/>
  <c r="L57" i="6"/>
  <c r="K57" i="6"/>
  <c r="M57" i="6" s="1"/>
  <c r="L49" i="6"/>
  <c r="K49" i="6"/>
  <c r="K74" i="6"/>
  <c r="M74" i="6" s="1"/>
  <c r="L14" i="6"/>
  <c r="K14" i="6"/>
  <c r="K76" i="6"/>
  <c r="M76" i="6" s="1"/>
  <c r="K77" i="6"/>
  <c r="M77" i="6" s="1"/>
  <c r="K71" i="6"/>
  <c r="M71" i="6" s="1"/>
  <c r="M58" i="6" l="1"/>
  <c r="M49" i="6"/>
  <c r="M14" i="6"/>
  <c r="P26" i="6"/>
  <c r="L56" i="6"/>
  <c r="K56" i="6"/>
  <c r="L20" i="6"/>
  <c r="K20" i="6"/>
  <c r="L54" i="6"/>
  <c r="K54" i="6"/>
  <c r="L46" i="6"/>
  <c r="K46" i="6"/>
  <c r="M56" i="6" l="1"/>
  <c r="M20" i="6"/>
  <c r="M54" i="6"/>
  <c r="M46" i="6"/>
  <c r="K68" i="6"/>
  <c r="M68" i="6" s="1"/>
  <c r="K289" i="6"/>
  <c r="L289" i="6" s="1"/>
  <c r="L17" i="6"/>
  <c r="K17" i="6"/>
  <c r="K283" i="6"/>
  <c r="L283" i="6" s="1"/>
  <c r="K72" i="6"/>
  <c r="M72" i="6" s="1"/>
  <c r="K73" i="6"/>
  <c r="M73" i="6" s="1"/>
  <c r="L55" i="6"/>
  <c r="K55" i="6"/>
  <c r="M17" i="6" l="1"/>
  <c r="M55" i="6"/>
  <c r="P23" i="6"/>
  <c r="P24" i="6"/>
  <c r="P25" i="6"/>
  <c r="L53" i="6"/>
  <c r="K53" i="6"/>
  <c r="M53" i="6" s="1"/>
  <c r="K70" i="6"/>
  <c r="L52" i="6"/>
  <c r="K52" i="6"/>
  <c r="L51" i="6"/>
  <c r="K51" i="6"/>
  <c r="M52" i="6" l="1"/>
  <c r="M70" i="6"/>
  <c r="M51" i="6"/>
  <c r="L13" i="6"/>
  <c r="K13" i="6"/>
  <c r="K69" i="6"/>
  <c r="M69" i="6" s="1"/>
  <c r="L48" i="6"/>
  <c r="K48" i="6"/>
  <c r="L50" i="6"/>
  <c r="K50" i="6"/>
  <c r="M13" i="6" l="1"/>
  <c r="M48" i="6"/>
  <c r="M50" i="6"/>
  <c r="P22" i="6"/>
  <c r="P19" i="6"/>
  <c r="L21" i="6"/>
  <c r="K21" i="6"/>
  <c r="L15" i="6"/>
  <c r="K15" i="6"/>
  <c r="L45" i="6"/>
  <c r="K45" i="6"/>
  <c r="L47" i="6"/>
  <c r="K47" i="6"/>
  <c r="M15" i="6" l="1"/>
  <c r="M45" i="6"/>
  <c r="M47" i="6"/>
  <c r="M21" i="6"/>
  <c r="L16" i="6" l="1"/>
  <c r="K16" i="6"/>
  <c r="L12" i="6"/>
  <c r="K12" i="6"/>
  <c r="K67" i="6"/>
  <c r="M67" i="6" s="1"/>
  <c r="L18" i="6"/>
  <c r="K18" i="6"/>
  <c r="M16" i="6" l="1"/>
  <c r="M18" i="6"/>
  <c r="M12" i="6"/>
  <c r="K291" i="6" l="1"/>
  <c r="L291" i="6" s="1"/>
  <c r="P10" i="6" l="1"/>
  <c r="P11" i="6"/>
  <c r="K279" i="6"/>
  <c r="L279" i="6" s="1"/>
  <c r="K280" i="6" l="1"/>
  <c r="L280" i="6" s="1"/>
  <c r="K273" i="6"/>
  <c r="L273" i="6" s="1"/>
  <c r="K290" i="6" l="1"/>
  <c r="L290" i="6" s="1"/>
  <c r="K284" i="6"/>
  <c r="L284" i="6" s="1"/>
  <c r="K286" i="6" l="1"/>
  <c r="L286" i="6" s="1"/>
  <c r="L6" i="2" l="1"/>
  <c r="K6" i="3"/>
  <c r="D7" i="5" l="1"/>
  <c r="M7" i="6"/>
  <c r="K281" i="6" l="1"/>
  <c r="L281" i="6" s="1"/>
  <c r="K278" i="6" l="1"/>
  <c r="L278" i="6" s="1"/>
  <c r="K282" i="6" l="1"/>
  <c r="L282" i="6" s="1"/>
  <c r="K277" i="6"/>
  <c r="L277" i="6" s="1"/>
  <c r="K276" i="6"/>
  <c r="L276" i="6" s="1"/>
  <c r="K274" i="6"/>
  <c r="L274" i="6" s="1"/>
  <c r="H272" i="6"/>
  <c r="K272" i="6" s="1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6" i="4"/>
</calcChain>
</file>

<file path=xl/sharedStrings.xml><?xml version="1.0" encoding="utf-8"?>
<sst xmlns="http://schemas.openxmlformats.org/spreadsheetml/2006/main" count="3300" uniqueCount="1216">
  <si>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</si>
  <si>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</si>
  <si>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</si>
  <si>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</si>
  <si>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</si>
  <si>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</si>
  <si>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</si>
  <si>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</si>
  <si>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</si>
  <si>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</si>
  <si>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</si>
  <si>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</si>
  <si>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</si>
  <si>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</si>
  <si>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</si>
  <si>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</si>
  <si>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</si>
  <si>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</si>
  <si>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</si>
  <si>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</si>
  <si>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</si>
  <si>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</si>
  <si>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</si>
  <si>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</si>
  <si>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</si>
  <si>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</si>
  <si>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</si>
  <si>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</si>
  <si>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</si>
  <si>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</si>
  <si>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</si>
  <si>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</si>
  <si>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</si>
  <si>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</si>
  <si>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</si>
  <si>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</si>
  <si>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</si>
  <si>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</si>
  <si>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</si>
  <si>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</si>
  <si>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</si>
  <si>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</si>
  <si>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</si>
  <si>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</si>
  <si>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</si>
  <si>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</si>
  <si>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</si>
  <si>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</si>
  <si>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</si>
  <si>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</si>
  <si>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</si>
  <si>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</si>
  <si>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</si>
  <si>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</si>
  <si>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</si>
  <si>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</si>
  <si>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</si>
  <si>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</si>
  <si>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</si>
  <si>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</si>
  <si>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</si>
  <si>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</si>
  <si>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</si>
  <si>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</si>
  <si>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</si>
  <si>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</si>
  <si>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</si>
  <si>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</si>
  <si>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</si>
  <si>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</si>
  <si>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</si>
  <si>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</si>
  <si>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</si>
  <si>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</si>
  <si>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</si>
  <si>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</si>
  <si>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</si>
  <si>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</si>
  <si>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</si>
  <si>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</si>
  <si>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</si>
  <si>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</si>
  <si>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</si>
  <si>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</si>
  <si>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</si>
  <si>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</si>
  <si>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</si>
  <si>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</si>
  <si>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</si>
  <si>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</si>
  <si>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</si>
  <si>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</si>
  <si>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</si>
  <si>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</si>
  <si>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</si>
  <si>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</si>
  <si>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</si>
  <si>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</si>
  <si>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</si>
  <si>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</si>
  <si>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</si>
  <si>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</si>
  <si>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</si>
  <si>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</si>
  <si>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</si>
  <si>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</si>
  <si>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</si>
  <si>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</si>
  <si>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</si>
  <si>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</si>
  <si>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</si>
  <si>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</si>
  <si>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</si>
  <si>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</si>
  <si>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</si>
  <si>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</si>
  <si>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</si>
  <si>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</si>
  <si>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</si>
  <si>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</si>
  <si>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</si>
  <si>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</si>
  <si>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</si>
  <si>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</si>
  <si>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</si>
  <si>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</si>
  <si>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</si>
  <si>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</si>
  <si>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</si>
  <si>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</si>
  <si>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</si>
  <si>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</si>
  <si>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</si>
  <si>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</si>
  <si>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</si>
  <si>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</si>
  <si>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</si>
  <si>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</si>
  <si>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</si>
  <si>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</si>
  <si>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</si>
  <si>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</si>
  <si>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</si>
  <si>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</si>
  <si>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</si>
  <si>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</si>
  <si>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</si>
  <si>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</si>
  <si>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</si>
  <si>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</si>
  <si>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</si>
  <si>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</si>
  <si>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</si>
  <si>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</si>
  <si>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</si>
  <si>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</si>
  <si>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</si>
  <si>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</si>
  <si>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</si>
  <si>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</si>
  <si>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</si>
  <si>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</si>
  <si>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</si>
  <si>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</si>
  <si>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</si>
  <si>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</si>
  <si>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</si>
  <si>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</si>
  <si>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</si>
  <si>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</si>
  <si>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</si>
  <si>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</si>
  <si>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</si>
  <si>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</si>
  <si>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</si>
  <si>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</si>
  <si>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</si>
  <si>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</si>
  <si>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</si>
  <si>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</si>
  <si>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</si>
  <si>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</si>
  <si>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</si>
  <si>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</si>
  <si>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</si>
  <si>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</si>
  <si>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</si>
  <si>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</si>
  <si>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</si>
  <si>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</si>
  <si>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</si>
  <si>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</si>
  <si>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</si>
  <si>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</si>
  <si>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</si>
  <si>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</si>
  <si>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</si>
  <si>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</si>
  <si>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</si>
  <si>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</si>
  <si>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</si>
  <si>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</si>
  <si>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</si>
  <si>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</si>
  <si>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</si>
  <si>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</si>
  <si>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</si>
  <si>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</si>
  <si>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</si>
  <si>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</si>
  <si>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</si>
  <si>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</si>
  <si>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</si>
  <si>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</si>
  <si>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</si>
  <si>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</si>
  <si>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</si>
  <si>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</si>
  <si>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</si>
  <si>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</si>
  <si>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</si>
  <si>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</si>
  <si>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</si>
  <si>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</si>
  <si>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</si>
  <si>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</si>
  <si>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</si>
  <si>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</si>
  <si>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</si>
  <si>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</si>
  <si>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</si>
  <si>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</si>
  <si>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</si>
  <si>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</si>
  <si>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</si>
  <si>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</si>
  <si>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</si>
  <si>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</si>
  <si>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</si>
  <si>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</si>
  <si>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</si>
  <si>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</si>
  <si>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</si>
  <si>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</si>
  <si>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</si>
  <si>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</si>
  <si>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</si>
  <si>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</si>
  <si>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</si>
  <si>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</si>
  <si>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</si>
  <si>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</si>
  <si>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</si>
  <si>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</si>
  <si>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</si>
  <si>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</si>
  <si>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</si>
  <si>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</si>
  <si>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</si>
  <si>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</si>
  <si>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</si>
  <si>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</si>
  <si>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</si>
  <si>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</si>
  <si>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</si>
  <si>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</si>
  <si>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</si>
  <si>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</si>
  <si>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</si>
  <si>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</si>
  <si>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</si>
  <si>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</si>
  <si>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</si>
  <si>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</si>
  <si>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</si>
  <si>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</si>
  <si>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</si>
  <si>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</si>
  <si>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</si>
  <si>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</si>
  <si>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</si>
  <si>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</si>
  <si>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</si>
  <si>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</si>
  <si>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</si>
  <si>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</si>
  <si>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</si>
  <si>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</si>
  <si>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</si>
  <si>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</si>
  <si>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</si>
  <si>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</si>
  <si>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</si>
  <si>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</si>
  <si>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</si>
  <si>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</si>
  <si>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</si>
  <si>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</si>
  <si>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</si>
  <si>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</si>
  <si>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</si>
  <si>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</si>
  <si>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</si>
  <si>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</si>
  <si>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</si>
  <si>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</si>
  <si>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</si>
  <si>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</si>
  <si>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</si>
  <si>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</si>
  <si>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</si>
  <si>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</si>
  <si>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</si>
  <si>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</si>
  <si>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</si>
  <si>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</si>
  <si>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</si>
  <si>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</si>
  <si>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</si>
  <si>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</si>
  <si>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</si>
  <si>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</si>
  <si>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</si>
  <si>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</si>
  <si>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</si>
  <si>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</si>
  <si>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</si>
  <si>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</si>
  <si>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</si>
  <si>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</si>
  <si>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</si>
  <si>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</si>
  <si>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</si>
  <si>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</si>
  <si>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</si>
  <si>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</si>
  <si>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</si>
  <si>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</si>
  <si>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</si>
  <si>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</si>
  <si>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</si>
  <si>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</si>
  <si>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</si>
  <si>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</si>
  <si>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</si>
  <si>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</si>
  <si>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</si>
  <si>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</si>
  <si>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</si>
  <si>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</si>
  <si>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</si>
  <si>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</si>
  <si>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</si>
  <si>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</si>
  <si>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</si>
  <si>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</si>
  <si>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</si>
  <si>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</si>
  <si>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</si>
  <si>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</si>
  <si>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</si>
  <si>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</si>
  <si>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</si>
  <si>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</si>
  <si>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</si>
  <si>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</si>
  <si>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</si>
  <si>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</si>
  <si>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</si>
  <si>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</si>
  <si>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</si>
  <si>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</si>
  <si>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</si>
  <si>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</si>
  <si>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</si>
  <si>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</si>
  <si>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</si>
  <si>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</si>
  <si>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</si>
  <si>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</si>
  <si>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</si>
  <si>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</si>
  <si>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</si>
  <si>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</si>
  <si>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</si>
  <si>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</si>
  <si>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</si>
  <si>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</si>
  <si>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</si>
  <si>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</si>
  <si>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</si>
  <si>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</si>
  <si>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</si>
  <si>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</si>
  <si>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</si>
  <si>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</si>
  <si>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</si>
  <si>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</si>
  <si>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</si>
  <si>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</si>
  <si>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</si>
  <si>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</si>
  <si>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</si>
  <si>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</si>
  <si>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</si>
  <si>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</si>
  <si>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</si>
  <si>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</si>
  <si>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</si>
  <si>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</si>
  <si>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</si>
  <si>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</si>
  <si>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</si>
  <si>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</si>
  <si>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</si>
  <si>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</si>
  <si>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</si>
  <si>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</si>
  <si>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</si>
  <si>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</si>
  <si>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</si>
  <si>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</si>
  <si>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</si>
  <si>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</si>
  <si>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</si>
  <si>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</si>
  <si>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</si>
  <si>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</si>
  <si>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</si>
  <si>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</si>
  <si>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</si>
  <si>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</si>
  <si>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</si>
  <si>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</si>
  <si>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</si>
  <si>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</si>
  <si>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</si>
  <si>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</si>
  <si>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</si>
  <si>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</si>
  <si>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</si>
  <si>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</si>
  <si>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</si>
  <si>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</si>
  <si>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</si>
  <si>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</si>
  <si>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</si>
  <si>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</si>
  <si>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</si>
  <si>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</si>
  <si>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</si>
  <si>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</si>
  <si>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</si>
  <si>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</si>
  <si>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</si>
  <si>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</si>
  <si>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</si>
  <si>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</si>
  <si>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</si>
  <si>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</si>
  <si>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</si>
  <si>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</si>
  <si>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</si>
  <si>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</si>
  <si>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</si>
  <si>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</si>
  <si>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</si>
  <si>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</si>
  <si>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</si>
  <si>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</si>
  <si>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</si>
  <si>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</si>
  <si>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</si>
  <si>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</si>
  <si>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</si>
  <si>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</si>
  <si>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</si>
  <si>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</si>
  <si>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</si>
  <si>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</si>
  <si>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</si>
  <si>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</si>
  <si>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</si>
  <si>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</si>
  <si>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</si>
  <si>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</si>
  <si>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</si>
  <si>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</si>
  <si>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</si>
  <si>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</si>
  <si>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</si>
  <si>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</si>
  <si>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</si>
  <si>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</si>
  <si>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</si>
  <si>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</si>
  <si>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</si>
  <si>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</si>
  <si>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</si>
  <si>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</si>
  <si>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</si>
  <si>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</si>
  <si>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</si>
  <si>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</si>
  <si>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</si>
  <si>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</si>
  <si>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</si>
  <si>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</si>
  <si>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</si>
  <si>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</si>
  <si>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</si>
  <si>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</si>
  <si>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</si>
  <si>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</si>
  <si>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</si>
  <si>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</si>
  <si>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</si>
  <si>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</si>
  <si>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</si>
  <si>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</si>
  <si>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</si>
  <si>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</si>
  <si>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</si>
  <si>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</si>
  <si>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</si>
  <si>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</si>
  <si>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</si>
  <si>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</si>
  <si>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</si>
  <si>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</si>
  <si>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</si>
  <si>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</si>
  <si>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</si>
  <si>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</si>
  <si>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</si>
  <si>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</si>
  <si>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</si>
  <si>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</si>
  <si>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</si>
  <si>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</si>
  <si>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</si>
  <si>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</si>
  <si>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</si>
  <si>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</si>
  <si>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</si>
  <si>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</si>
  <si>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</si>
  <si>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</si>
  <si>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</si>
  <si>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</si>
  <si>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</si>
  <si>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</si>
  <si>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</si>
  <si>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</si>
  <si>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</si>
  <si>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</si>
  <si>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</si>
  <si>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</si>
  <si>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</si>
  <si>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</si>
  <si>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</si>
  <si>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</si>
  <si>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</si>
  <si>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</si>
  <si>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</si>
  <si>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</si>
  <si>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</si>
  <si>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</si>
  <si>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</si>
  <si>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</si>
  <si>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</si>
  <si>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</si>
  <si>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</si>
  <si>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</si>
  <si>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</si>
  <si>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</si>
  <si>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</si>
  <si>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</si>
  <si>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</si>
  <si>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</si>
  <si>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</si>
  <si>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</si>
  <si>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</si>
  <si>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</si>
  <si>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</si>
  <si>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</si>
  <si>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</si>
  <si>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</si>
  <si>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</si>
  <si>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</si>
  <si>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</si>
  <si>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</si>
  <si>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</si>
  <si>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</si>
  <si>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</si>
  <si>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</si>
  <si>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</si>
  <si>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</si>
  <si>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</si>
  <si>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</si>
  <si>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</si>
  <si>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</si>
  <si>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</si>
  <si>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</si>
  <si>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</si>
  <si>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</si>
  <si>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</si>
  <si>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</si>
  <si>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</si>
  <si>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</si>
  <si>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</si>
  <si>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</si>
  <si>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</si>
  <si>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</si>
  <si>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</si>
  <si>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</si>
  <si>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</si>
  <si>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</si>
  <si>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</si>
  <si>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</si>
  <si>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</si>
  <si>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</si>
  <si>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</si>
  <si>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</si>
  <si>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</si>
  <si>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</si>
  <si>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</si>
  <si>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</si>
  <si>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</si>
  <si>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</si>
  <si>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</si>
  <si>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</si>
  <si>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</si>
  <si>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</si>
  <si>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</si>
  <si>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</si>
  <si>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</si>
  <si>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</si>
  <si>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</si>
  <si>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</si>
  <si>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</si>
  <si>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</si>
  <si>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</si>
  <si>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</si>
  <si>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</si>
  <si>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</si>
  <si>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</si>
  <si>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</si>
  <si>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</si>
  <si>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</si>
  <si>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</si>
  <si>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</si>
  <si>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</si>
  <si>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</si>
  <si>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</si>
  <si>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</si>
  <si>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</si>
  <si>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</si>
  <si>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</si>
  <si>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</si>
  <si>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</si>
  <si>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</si>
  <si>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</si>
  <si>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</si>
  <si>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</si>
  <si>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</si>
  <si>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</si>
  <si>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</si>
  <si>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</si>
  <si>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</si>
  <si>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</si>
  <si>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</si>
  <si>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</si>
  <si>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</si>
  <si>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</si>
  <si>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</si>
  <si>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</si>
  <si>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</si>
  <si>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</si>
  <si>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</si>
  <si>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</si>
  <si>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</si>
  <si>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</si>
  <si>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</si>
  <si>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</si>
  <si>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</si>
  <si>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</si>
  <si>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</si>
  <si>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</si>
  <si>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</si>
  <si>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</si>
  <si>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</si>
  <si>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</si>
  <si>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</si>
  <si>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</si>
  <si>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</si>
  <si>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</si>
  <si>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</si>
  <si>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</si>
  <si>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</si>
  <si>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</si>
  <si>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</si>
  <si>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</si>
  <si>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</si>
  <si>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</si>
  <si>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</si>
  <si>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</si>
  <si>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</si>
  <si>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</si>
  <si>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</si>
  <si>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</si>
  <si>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</si>
  <si>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</si>
  <si>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</si>
  <si>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</si>
  <si>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</si>
  <si>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</si>
  <si>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</si>
  <si>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</si>
  <si>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</si>
  <si>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</si>
  <si>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</si>
  <si>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</si>
  <si>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</si>
  <si>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</si>
  <si>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</si>
  <si>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</si>
  <si>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</si>
  <si>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</si>
  <si>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</si>
  <si>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</si>
  <si>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</si>
  <si>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</si>
  <si>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</si>
  <si>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</si>
  <si>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</si>
  <si>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</si>
  <si>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</si>
  <si>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</si>
  <si>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</si>
  <si>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</si>
  <si>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</si>
  <si>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</si>
  <si>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</si>
  <si>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</si>
  <si>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</si>
  <si>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</si>
  <si>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</si>
  <si>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</si>
  <si>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</si>
  <si>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</si>
  <si>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</si>
  <si>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</si>
  <si>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</si>
  <si>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</si>
  <si>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</si>
  <si>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</si>
  <si>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</si>
  <si>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</si>
  <si>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</si>
  <si>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</si>
  <si>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</si>
  <si>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</si>
  <si>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</si>
  <si>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</si>
  <si>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</si>
  <si>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</si>
  <si>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</si>
  <si>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</si>
  <si>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</si>
  <si>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</si>
  <si>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</si>
  <si>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</si>
  <si>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</si>
  <si>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</si>
  <si>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</si>
  <si>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</si>
  <si>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</si>
  <si>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</si>
  <si>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</si>
  <si>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</si>
  <si>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</si>
  <si>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</si>
  <si>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</si>
  <si>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</si>
  <si>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</si>
  <si>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</si>
  <si>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</si>
  <si>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</si>
  <si>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</si>
  <si>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</si>
  <si>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</si>
  <si>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</si>
  <si>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</si>
  <si>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</si>
  <si>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</si>
  <si>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</si>
  <si>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</si>
  <si>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</si>
  <si>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</si>
  <si>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</si>
  <si>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</si>
  <si>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</si>
  <si>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</si>
  <si>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</si>
  <si>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</si>
  <si>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</si>
  <si>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</si>
  <si>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</si>
  <si>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</si>
  <si>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</si>
  <si>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</si>
  <si>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</si>
  <si>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</si>
  <si>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</si>
  <si>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</si>
  <si>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</si>
  <si>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</si>
  <si>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</si>
  <si>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</si>
  <si>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</si>
  <si>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</si>
  <si>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</si>
  <si>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</si>
  <si>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</si>
  <si>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</si>
  <si>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</si>
  <si>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</si>
  <si>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</si>
  <si>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</si>
  <si>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</si>
  <si>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</si>
  <si>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</si>
  <si>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</si>
  <si>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</si>
  <si>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</si>
  <si>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</si>
  <si>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</si>
  <si>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</si>
  <si>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</si>
  <si>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</si>
  <si>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</si>
  <si>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</si>
  <si>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</si>
  <si>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</si>
  <si>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</si>
  <si>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</si>
  <si>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</si>
  <si>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</si>
  <si>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</si>
  <si>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</si>
  <si>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</si>
  <si>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</si>
  <si>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</si>
  <si>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</si>
  <si>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</si>
  <si>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</si>
  <si>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</si>
  <si>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</si>
  <si>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</si>
  <si>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</si>
  <si>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</si>
  <si>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</si>
  <si>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</si>
  <si>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</si>
  <si>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</si>
  <si>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</si>
  <si>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</si>
  <si>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</si>
  <si>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</si>
  <si>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</si>
  <si>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</si>
  <si>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</si>
  <si>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</si>
  <si>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</si>
  <si>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</si>
  <si>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</si>
  <si>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</si>
  <si>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</si>
  <si>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</si>
  <si>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</si>
  <si>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</si>
  <si>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</si>
  <si>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</si>
  <si>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</si>
  <si>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</si>
  <si>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</si>
  <si>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</si>
  <si>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</si>
  <si>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</si>
  <si>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</si>
  <si>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</si>
  <si>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</si>
  <si>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</si>
  <si>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</si>
  <si>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</si>
  <si>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</si>
  <si>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</si>
  <si>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</si>
  <si>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123.5-126.5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</si>
  <si>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</si>
  <si>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</si>
  <si>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</si>
  <si>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</si>
  <si>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</si>
  <si>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</si>
  <si>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</si>
  <si>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</si>
  <si>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</si>
  <si>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</si>
  <si>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</si>
  <si>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</si>
  <si>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</si>
  <si>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</si>
  <si>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</si>
  <si>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</si>
  <si>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</si>
  <si>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</si>
  <si>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</si>
  <si>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</si>
  <si>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</si>
  <si>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</si>
  <si>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</si>
  <si>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</si>
  <si>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</si>
  <si>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</si>
  <si>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</si>
  <si>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</si>
  <si>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</si>
  <si>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</si>
  <si>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</si>
  <si>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</si>
  <si>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</si>
  <si>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</si>
  <si>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</si>
  <si>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</si>
  <si>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NK SECURITIES RESEARCH PRIVATE LIMITED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</si>
  <si>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</si>
  <si>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</si>
  <si>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</si>
  <si>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</si>
  <si>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</si>
  <si>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</si>
  <si>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</si>
  <si>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</si>
  <si>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502-522</t>
  </si>
  <si>
    <t>560-590</t>
  </si>
  <si>
    <t>VIKASLIFE</t>
  </si>
  <si>
    <t>Vikas Lifecare Limited</t>
  </si>
  <si>
    <t>HI GROWTH CORPORATE SERVICES PVT LTD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</si>
  <si>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</si>
  <si>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</si>
  <si>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</si>
  <si>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</si>
  <si>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</si>
  <si>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</si>
  <si>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</si>
  <si>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</si>
  <si>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</si>
  <si>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</si>
  <si>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</si>
  <si>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</si>
  <si>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</si>
  <si>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</si>
  <si>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</si>
  <si>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BNL</t>
  </si>
  <si>
    <t>GFIL</t>
  </si>
  <si>
    <t>GAURAV KUMAR</t>
  </si>
  <si>
    <t>ANKITA VISHAL SHAH</t>
  </si>
  <si>
    <t>JANUSCORP</t>
  </si>
  <si>
    <t>ACHINTYA SECURITIES PRIVATE LIMITED</t>
  </si>
  <si>
    <t>COLORCHIPS</t>
  </si>
  <si>
    <t>CUPID</t>
  </si>
  <si>
    <t>Cupid Limited</t>
  </si>
  <si>
    <t>Infibeam Avenues Limited</t>
  </si>
  <si>
    <t>CITADEL SECURITIES INDIA MARKETS PRIVATE LIMITED</t>
  </si>
  <si>
    <t>RPOWER</t>
  </si>
  <si>
    <t>Reliance Power Limited</t>
  </si>
  <si>
    <t>VCL</t>
  </si>
  <si>
    <t>Vaxtex Cotfab Limited</t>
  </si>
  <si>
    <t>VIKASECO</t>
  </si>
  <si>
    <t>Vikas EcoTech Limited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</si>
  <si>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</si>
  <si>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</si>
  <si>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</si>
  <si>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</si>
  <si>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</si>
  <si>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</si>
  <si>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</si>
  <si>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</si>
  <si>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</si>
  <si>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</si>
  <si>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</si>
  <si>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</si>
  <si>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</si>
  <si>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</si>
  <si>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</si>
  <si>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</si>
  <si>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</si>
  <si>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</si>
  <si>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</si>
  <si>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</si>
  <si>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</si>
  <si>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</si>
  <si>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</si>
  <si>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</si>
  <si>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</si>
  <si>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ACEMEN</t>
  </si>
  <si>
    <t>AMIT BAJAJ</t>
  </si>
  <si>
    <t>HIRAL VAGHELA</t>
  </si>
  <si>
    <t>SMIFS</t>
  </si>
  <si>
    <t>THINKINK</t>
  </si>
  <si>
    <t>RASHI AGRAWAL</t>
  </si>
  <si>
    <t>BP EQUITIES PVT. LTD.</t>
  </si>
  <si>
    <t>VISAGAR</t>
  </si>
  <si>
    <t>SAUMIL ARVINDBHAI BHAVNAGARI</t>
  </si>
  <si>
    <t>AJAY SALVI</t>
  </si>
  <si>
    <t>SAHASTRAA ADVISORS PRIVATE LIMITED</t>
  </si>
  <si>
    <t>CLSL</t>
  </si>
  <si>
    <t>Crop Life Science Limited</t>
  </si>
  <si>
    <t>NEOMILE CORPORATE ADVISORY LIMITED</t>
  </si>
  <si>
    <t>NIITLTD</t>
  </si>
  <si>
    <t>NIIT Limited</t>
  </si>
  <si>
    <t>Rail Vikas Nigam Limited</t>
  </si>
  <si>
    <t>RIKHAV SECURITIES LIMITED</t>
  </si>
  <si>
    <t>STEELXIND</t>
  </si>
  <si>
    <t>Steel Exchange India Ltd</t>
  </si>
  <si>
    <t>MSB E TRADE SECURITIES LIMITED</t>
  </si>
  <si>
    <t>SUPREMEENG</t>
  </si>
  <si>
    <t>Supreme Engineering Ltd</t>
  </si>
  <si>
    <t>TRIL</t>
  </si>
  <si>
    <t>Transformers And Rectifie</t>
  </si>
  <si>
    <t>NIKUNJ STOCK BROKERS LTD</t>
  </si>
  <si>
    <t>CMNL</t>
  </si>
  <si>
    <t>Chaman Metallics Limited</t>
  </si>
  <si>
    <t>VINOD SOMANI</t>
  </si>
  <si>
    <t>LA RICHESSE ADVISORS PRIVATE LIMITED</t>
  </si>
  <si>
    <t>SUNRISE GILTS &amp; SECURITIES PVT LTD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</si>
  <si>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</si>
  <si>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</si>
  <si>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</si>
  <si>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</si>
  <si>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</si>
  <si>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</si>
  <si>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</si>
  <si>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</si>
  <si>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</si>
  <si>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</si>
  <si>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</si>
  <si>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</si>
  <si>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</si>
  <si>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</si>
  <si>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4480-4490</t>
  </si>
  <si>
    <t>4600-4650</t>
  </si>
  <si>
    <t>110.5-116.5</t>
  </si>
  <si>
    <t>7290-7300</t>
  </si>
  <si>
    <t>7450-7550</t>
  </si>
  <si>
    <t>CANBK 370 CE SEP</t>
  </si>
  <si>
    <t>3.60-3.70</t>
  </si>
  <si>
    <t>5.5-6.5</t>
  </si>
  <si>
    <t>FINNIFTY 20300 CE 12-SEP</t>
  </si>
  <si>
    <t>21.5</t>
  </si>
  <si>
    <t>50-70</t>
  </si>
  <si>
    <t>Loss of Rs.18-</t>
  </si>
  <si>
    <t>Profit of Rs.14/-</t>
  </si>
  <si>
    <t>UMANG VIJAYKUMAR TRIVEDI</t>
  </si>
  <si>
    <t>ACCELERATE</t>
  </si>
  <si>
    <t>LATIN MANHARLAL SECURITIES PVT LTD</t>
  </si>
  <si>
    <t>HARSHABEN PANKAJBHAI GOHEL</t>
  </si>
  <si>
    <t>ADISHAKTI</t>
  </si>
  <si>
    <t>NNM SECURITIES PVT LTD</t>
  </si>
  <si>
    <t>ADVIKCA</t>
  </si>
  <si>
    <t>G G ENGINEERING LIMITED</t>
  </si>
  <si>
    <t>AFEL</t>
  </si>
  <si>
    <t>ANUVA KAUR KEER</t>
  </si>
  <si>
    <t>ALFATRAN</t>
  </si>
  <si>
    <t>BABITA GHANSHYAM SEKSARIA</t>
  </si>
  <si>
    <t>ANSALHSG</t>
  </si>
  <si>
    <t>PRITHVI FINMART PRIVATE LIMITED</t>
  </si>
  <si>
    <t>SANDHYA DIVYESHBHAI DANGI</t>
  </si>
  <si>
    <t>CHOKSI</t>
  </si>
  <si>
    <t>MANISH BHUTRA MANISH BHUTRA</t>
  </si>
  <si>
    <t>DATAINFRA</t>
  </si>
  <si>
    <t>BCI IRR INDIA HOLDINGS INC</t>
  </si>
  <si>
    <t>BIF IV JARVIS INDIA PTE LTD</t>
  </si>
  <si>
    <t>EARUM</t>
  </si>
  <si>
    <t>AMRAPALI CAPITAL AND FINANCE SERVICES LIMITED</t>
  </si>
  <si>
    <t>GEE</t>
  </si>
  <si>
    <t>INFOSOFT GLOBAL PRIVATE LIMITED</t>
  </si>
  <si>
    <t>GGENG</t>
  </si>
  <si>
    <t>GGL</t>
  </si>
  <si>
    <t>MEENA WASAN</t>
  </si>
  <si>
    <t>HANSUGAR</t>
  </si>
  <si>
    <t>INDERGR</t>
  </si>
  <si>
    <t>SHAILESH RAJESH AGRAWAL</t>
  </si>
  <si>
    <t>JAINAM UDAY SHAH</t>
  </si>
  <si>
    <t>PARVEEN JAIN</t>
  </si>
  <si>
    <t>ANKURBANSAL</t>
  </si>
  <si>
    <t>HEMA JAYPRAKASH BHAVSAR</t>
  </si>
  <si>
    <t>PANKAJ GUPTA</t>
  </si>
  <si>
    <t>KAMLESH NAVINCHANDRA SHAH</t>
  </si>
  <si>
    <t>KAMINI GIRISH MISTRY</t>
  </si>
  <si>
    <t>KCLINFRA</t>
  </si>
  <si>
    <t>SAROJ GUPTA</t>
  </si>
  <si>
    <t>JIGNESH AMRUTLAL THOBHANI</t>
  </si>
  <si>
    <t>KRETTOSYS</t>
  </si>
  <si>
    <t>JAI VINAYAK SECURITIES</t>
  </si>
  <si>
    <t>BC INVESTMENTS VI LIMITED</t>
  </si>
  <si>
    <t>BC ASIA GROWTH INVESTMENTS</t>
  </si>
  <si>
    <t>BNP PARIBAS ARBITRAGE</t>
  </si>
  <si>
    <t>PRESSURS</t>
  </si>
  <si>
    <t>TUSHAR SHIVAJI JADHAV</t>
  </si>
  <si>
    <t>KRUPESH GHANSHYAMBHAI THAKKAR</t>
  </si>
  <si>
    <t>SANCODE</t>
  </si>
  <si>
    <t>AMIT RAJNIKANT SHAH HUF</t>
  </si>
  <si>
    <t>RAMNATHAN BHARAT KADAYAM</t>
  </si>
  <si>
    <t>UTSAV PRAMODKUMAR SHRIVASTAV</t>
  </si>
  <si>
    <t>SANJIVIN</t>
  </si>
  <si>
    <t>SUREKHA HARAN</t>
  </si>
  <si>
    <t>EKLINGJI TRADELINK PRIVATE LIMITED</t>
  </si>
  <si>
    <t>TARA HARSHADBHAI GOHIL</t>
  </si>
  <si>
    <t>SHOORA</t>
  </si>
  <si>
    <t>NIKUNJ KAUSHIK SHAH</t>
  </si>
  <si>
    <t>MOUNTAIN VENTURES</t>
  </si>
  <si>
    <t>STOCK VERTEX VENTURES</t>
  </si>
  <si>
    <t>SHETH BROTHER</t>
  </si>
  <si>
    <t>GUNASEKARAN KADIRESAN</t>
  </si>
  <si>
    <t>CHAUHAN TRISHUL JITUSINH</t>
  </si>
  <si>
    <t>RAKESH KUMAR JAIN</t>
  </si>
  <si>
    <t>SRUSTEELS</t>
  </si>
  <si>
    <t>ANANT OVERSEAS PVT. LTD.</t>
  </si>
  <si>
    <t>SYLPH</t>
  </si>
  <si>
    <t>DEALMONEY SECURITIES PRIVATE LIMITED</t>
  </si>
  <si>
    <t>ARTI SHARMA</t>
  </si>
  <si>
    <t>MANISH KUMAR</t>
  </si>
  <si>
    <t>FOUR S ENTERPRISES</t>
  </si>
  <si>
    <t>TINEAGRO</t>
  </si>
  <si>
    <t>SUNIL KUMAR BARKHANE</t>
  </si>
  <si>
    <t>SYKES AND RAY EQUITIES (INDIA) LIMITED</t>
  </si>
  <si>
    <t>WITS</t>
  </si>
  <si>
    <t>VENKATRAMAN</t>
  </si>
  <si>
    <t>AJOONI</t>
  </si>
  <si>
    <t>Ajooni Biotech Limited</t>
  </si>
  <si>
    <t>JOLLY ANKIT SHAH</t>
  </si>
  <si>
    <t>BANARBEADS</t>
  </si>
  <si>
    <t>Banaras Beads Ltd</t>
  </si>
  <si>
    <t>ORION STOCKS LTD</t>
  </si>
  <si>
    <t>Lycos Internet Limited</t>
  </si>
  <si>
    <t>MANSI SHARE AND STOCK ADVISORS PVT LTD</t>
  </si>
  <si>
    <t>BIRLACABLE</t>
  </si>
  <si>
    <t>Birla Cable Limited</t>
  </si>
  <si>
    <t>EMKAYTOOLS</t>
  </si>
  <si>
    <t>Emkay Tap &amp; Cut. Tool Ltd</t>
  </si>
  <si>
    <t>ANMESH TRADE &amp; INVESTMENTS</t>
  </si>
  <si>
    <t>EROSMEDIA</t>
  </si>
  <si>
    <t>Eros Intl Media Ltd</t>
  </si>
  <si>
    <t>SUNIL JOSHI</t>
  </si>
  <si>
    <t>GISOLUTION</t>
  </si>
  <si>
    <t>GI Engineering Solutions</t>
  </si>
  <si>
    <t>MANISH BHARDWAJ</t>
  </si>
  <si>
    <t>GTLINFRA</t>
  </si>
  <si>
    <t>GTL Infrastructure Limite</t>
  </si>
  <si>
    <t>Indiabulls Real Estate Li</t>
  </si>
  <si>
    <t>Indiabulls Hsg Fin Ltd</t>
  </si>
  <si>
    <t>INDTERRAIN</t>
  </si>
  <si>
    <t>Ind Terrain Fashions Ltd</t>
  </si>
  <si>
    <t>BIZ SECURE LABS PRIVATE LIMITED</t>
  </si>
  <si>
    <t>INNOVATIVE</t>
  </si>
  <si>
    <t>Innovative Tyres &amp; Tubes</t>
  </si>
  <si>
    <t>UMADEVI PURSHOTTAMDAS HISARIA</t>
  </si>
  <si>
    <t>Ircon International Ltd</t>
  </si>
  <si>
    <t>ITI Ltd.</t>
  </si>
  <si>
    <t>JPPOWER</t>
  </si>
  <si>
    <t>Jaiprakash Power Ven. Lt</t>
  </si>
  <si>
    <t>KELLTONTEC</t>
  </si>
  <si>
    <t>Kellton Tech Sol Ltd</t>
  </si>
  <si>
    <t>MAGPRO SECURITIES PVT LTD</t>
  </si>
  <si>
    <t>MAKS</t>
  </si>
  <si>
    <t>Maks Energy Sol India Ltd</t>
  </si>
  <si>
    <t>HARYANA REFRACTORIES PRIVATE LIMITED</t>
  </si>
  <si>
    <t>MANOJ AGARWAL</t>
  </si>
  <si>
    <t>KULBHUSHAN PARASHAR</t>
  </si>
  <si>
    <t>SRIVASTAVA SASMEETA</t>
  </si>
  <si>
    <t>SBGLP</t>
  </si>
  <si>
    <t>Suratwwala Bus Group Ltd</t>
  </si>
  <si>
    <t>JAINAM BROKING LIMITED</t>
  </si>
  <si>
    <t>SIGACHI</t>
  </si>
  <si>
    <t>Sigachi Industries Ltd</t>
  </si>
  <si>
    <t>SRPL</t>
  </si>
  <si>
    <t>Shree Ram Proteins Ltd.</t>
  </si>
  <si>
    <t>MOHINI HEALTH &amp; HYGIENE LIMITED</t>
  </si>
  <si>
    <t>TRANSGLOBAL SECURITIES LTD</t>
  </si>
  <si>
    <t>WEBELSOLAR</t>
  </si>
  <si>
    <t>Websol Energy System Ltd</t>
  </si>
  <si>
    <t>SETU SECURITIES PVT LTD</t>
  </si>
  <si>
    <t>NAGINADEVI BRAJKISHORE AGRAWAL</t>
  </si>
  <si>
    <t>INFOLLION</t>
  </si>
  <si>
    <t>Infollion Research Ser L</t>
  </si>
  <si>
    <t>INDIA MAX INVESTMENT FUND LTD</t>
  </si>
  <si>
    <t>SANJAYKUMAR HARIKISHAN HUF</t>
  </si>
  <si>
    <t>PRITTYDEVI SARAWAGI</t>
  </si>
  <si>
    <t>SANJAYKUMAR SARAWAGI</t>
  </si>
  <si>
    <t>MOXSH</t>
  </si>
  <si>
    <t>Moxsh Overseas Educon Ltd</t>
  </si>
  <si>
    <t>VIGHNESH ARUN PALKAR</t>
  </si>
  <si>
    <t>SEL</t>
  </si>
  <si>
    <t>Sungarner Energies Ltd</t>
  </si>
  <si>
    <t>Shyam Metalics and Engy L</t>
  </si>
  <si>
    <t>SETU SECURITIES PRIVATE LIMITED</t>
  </si>
  <si>
    <t>TIRUPATIFL</t>
  </si>
  <si>
    <t>Tirupati Forge Limited</t>
  </si>
  <si>
    <t>DHWAJA SHARES &amp; SECURITIES PVT LTD</t>
  </si>
  <si>
    <t>USK</t>
  </si>
  <si>
    <t>Udayshivakumar Infra Ltd</t>
  </si>
  <si>
    <t>VIVEK MEHROTRA</t>
  </si>
  <si>
    <t>601-621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</si>
</sst>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3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509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509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2" t="s">
        <v>16</v>
      </c>
      <c r="B9" s="324" t="s">
        <v>17</v>
      </c>
      <c r="C9" s="324" t="s">
        <v>18</v>
      </c>
      <c r="D9" s="324" t="s">
        <v>19</v>
      </c>
      <c r="E9" s="26" t="s">
        <v>20</v>
      </c>
      <c r="F9" s="26" t="s">
        <v>21</v>
      </c>
      <c r="G9" s="319" t="s">
        <v>22</v>
      </c>
      <c r="H9" s="320"/>
      <c r="I9" s="321"/>
      <c r="J9" s="319" t="s">
        <v>23</v>
      </c>
      <c r="K9" s="320"/>
      <c r="L9" s="321"/>
      <c r="M9" s="26"/>
      <c r="N9" s="27"/>
      <c r="O9" s="27"/>
      <c r="P9" s="27"/>
    </row>
    <row r="10" spans="1:16" ht="38.25">
      <c r="A10" s="323"/>
      <c r="B10" s="325"/>
      <c r="C10" s="325"/>
      <c r="D10" s="32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20046.3</v>
      </c>
      <c r="F11" s="35">
        <v>20049.883333333335</v>
      </c>
      <c r="G11" s="36">
        <v>19966.76666666667</v>
      </c>
      <c r="H11" s="36">
        <v>19887.233333333334</v>
      </c>
      <c r="I11" s="36">
        <v>19804.116666666669</v>
      </c>
      <c r="J11" s="36">
        <v>20129.416666666672</v>
      </c>
      <c r="K11" s="36">
        <v>20212.533333333333</v>
      </c>
      <c r="L11" s="36">
        <v>20292.066666666673</v>
      </c>
      <c r="M11" s="37">
        <v>20133</v>
      </c>
      <c r="N11" s="37">
        <v>19970.349999999999</v>
      </c>
      <c r="O11" s="241">
        <v>11287050</v>
      </c>
      <c r="P11" s="243">
        <v>1.1597424188785272E-2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45627.95</v>
      </c>
      <c r="F12" s="38">
        <v>45656.916666666664</v>
      </c>
      <c r="G12" s="39">
        <v>45384.133333333331</v>
      </c>
      <c r="H12" s="39">
        <v>45140.316666666666</v>
      </c>
      <c r="I12" s="39">
        <v>44867.533333333333</v>
      </c>
      <c r="J12" s="39">
        <v>45900.73333333333</v>
      </c>
      <c r="K12" s="39">
        <v>46173.51666666667</v>
      </c>
      <c r="L12" s="39">
        <v>46417.333333333328</v>
      </c>
      <c r="M12" s="31">
        <v>45929.7</v>
      </c>
      <c r="N12" s="31">
        <v>45413.1</v>
      </c>
      <c r="O12" s="242">
        <v>2209080</v>
      </c>
      <c r="P12" s="243">
        <v>-2.5736190501991166E-3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20329.849999999999</v>
      </c>
      <c r="F13" s="38">
        <v>20338.116666666665</v>
      </c>
      <c r="G13" s="39">
        <v>20246.73333333333</v>
      </c>
      <c r="H13" s="39">
        <v>20163.616666666665</v>
      </c>
      <c r="I13" s="39">
        <v>20072.23333333333</v>
      </c>
      <c r="J13" s="39">
        <v>20421.23333333333</v>
      </c>
      <c r="K13" s="39">
        <v>20512.616666666669</v>
      </c>
      <c r="L13" s="39">
        <v>20595.73333333333</v>
      </c>
      <c r="M13" s="31">
        <v>20429.5</v>
      </c>
      <c r="N13" s="31">
        <v>20255</v>
      </c>
      <c r="O13" s="242">
        <v>67520</v>
      </c>
      <c r="P13" s="244">
        <v>-0.18375241779497098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8958.15</v>
      </c>
      <c r="F14" s="38">
        <v>9041.7666666666682</v>
      </c>
      <c r="G14" s="39">
        <v>8846.5333333333365</v>
      </c>
      <c r="H14" s="39">
        <v>8734.9166666666679</v>
      </c>
      <c r="I14" s="39">
        <v>8539.6833333333361</v>
      </c>
      <c r="J14" s="39">
        <v>9153.3833333333369</v>
      </c>
      <c r="K14" s="39">
        <v>9348.6166666666704</v>
      </c>
      <c r="L14" s="39">
        <v>9460.2333333333372</v>
      </c>
      <c r="M14" s="31">
        <v>9237</v>
      </c>
      <c r="N14" s="31">
        <v>8930.15</v>
      </c>
      <c r="O14" s="242">
        <v>150675</v>
      </c>
      <c r="P14" s="244">
        <v>-0.28809355067328135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499.2</v>
      </c>
      <c r="F15" s="38">
        <v>506.26666666666665</v>
      </c>
      <c r="G15" s="39">
        <v>490.63333333333333</v>
      </c>
      <c r="H15" s="39">
        <v>482.06666666666666</v>
      </c>
      <c r="I15" s="39">
        <v>466.43333333333334</v>
      </c>
      <c r="J15" s="39">
        <v>514.83333333333326</v>
      </c>
      <c r="K15" s="39">
        <v>530.46666666666647</v>
      </c>
      <c r="L15" s="39">
        <v>539.0333333333333</v>
      </c>
      <c r="M15" s="31">
        <v>521.9</v>
      </c>
      <c r="N15" s="31">
        <v>497.7</v>
      </c>
      <c r="O15" s="242">
        <v>13492000</v>
      </c>
      <c r="P15" s="243">
        <v>4.9552703228315828E-2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4405</v>
      </c>
      <c r="F16" s="38">
        <v>4476.9333333333334</v>
      </c>
      <c r="G16" s="39">
        <v>4319.0666666666666</v>
      </c>
      <c r="H16" s="39">
        <v>4233.1333333333332</v>
      </c>
      <c r="I16" s="39">
        <v>4075.2666666666664</v>
      </c>
      <c r="J16" s="39">
        <v>4562.8666666666668</v>
      </c>
      <c r="K16" s="39">
        <v>4720.7333333333336</v>
      </c>
      <c r="L16" s="39">
        <v>4806.666666666667</v>
      </c>
      <c r="M16" s="31">
        <v>4634.8</v>
      </c>
      <c r="N16" s="31">
        <v>4391</v>
      </c>
      <c r="O16" s="242">
        <v>1276000</v>
      </c>
      <c r="P16" s="243">
        <v>2.7788964961739829E-2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22989.3</v>
      </c>
      <c r="F17" s="38">
        <v>23055.233333333337</v>
      </c>
      <c r="G17" s="39">
        <v>22760.716666666674</v>
      </c>
      <c r="H17" s="39">
        <v>22532.133333333339</v>
      </c>
      <c r="I17" s="39">
        <v>22237.616666666676</v>
      </c>
      <c r="J17" s="39">
        <v>23283.816666666673</v>
      </c>
      <c r="K17" s="39">
        <v>23578.333333333336</v>
      </c>
      <c r="L17" s="39">
        <v>23806.916666666672</v>
      </c>
      <c r="M17" s="31">
        <v>23349.75</v>
      </c>
      <c r="N17" s="31">
        <v>22826.65</v>
      </c>
      <c r="O17" s="242">
        <v>77200</v>
      </c>
      <c r="P17" s="243">
        <v>3.3190578158458245E-2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181.6</v>
      </c>
      <c r="F18" s="38">
        <v>184.86666666666667</v>
      </c>
      <c r="G18" s="39">
        <v>177.83333333333334</v>
      </c>
      <c r="H18" s="39">
        <v>174.06666666666666</v>
      </c>
      <c r="I18" s="39">
        <v>167.03333333333333</v>
      </c>
      <c r="J18" s="39">
        <v>188.63333333333335</v>
      </c>
      <c r="K18" s="39">
        <v>195.66666666666666</v>
      </c>
      <c r="L18" s="39">
        <v>199.43333333333337</v>
      </c>
      <c r="M18" s="31">
        <v>191.9</v>
      </c>
      <c r="N18" s="31">
        <v>181.1</v>
      </c>
      <c r="O18" s="242">
        <v>38188800</v>
      </c>
      <c r="P18" s="243">
        <v>1.1152416356877323E-2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221.95</v>
      </c>
      <c r="F19" s="38">
        <v>225.68333333333331</v>
      </c>
      <c r="G19" s="39">
        <v>217.51666666666662</v>
      </c>
      <c r="H19" s="39">
        <v>213.08333333333331</v>
      </c>
      <c r="I19" s="39">
        <v>204.91666666666663</v>
      </c>
      <c r="J19" s="39">
        <v>230.11666666666662</v>
      </c>
      <c r="K19" s="39">
        <v>238.2833333333333</v>
      </c>
      <c r="L19" s="39">
        <v>242.71666666666661</v>
      </c>
      <c r="M19" s="31">
        <v>233.85</v>
      </c>
      <c r="N19" s="31">
        <v>221.25</v>
      </c>
      <c r="O19" s="242">
        <v>29705000</v>
      </c>
      <c r="P19" s="243">
        <v>2.7520460473064126E-2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2013.15</v>
      </c>
      <c r="F20" s="38">
        <v>2032.05</v>
      </c>
      <c r="G20" s="39">
        <v>1988.1</v>
      </c>
      <c r="H20" s="39">
        <v>1963.05</v>
      </c>
      <c r="I20" s="39">
        <v>1919.1</v>
      </c>
      <c r="J20" s="39">
        <v>2057.1</v>
      </c>
      <c r="K20" s="39">
        <v>2101.0500000000002</v>
      </c>
      <c r="L20" s="39">
        <v>2126.1</v>
      </c>
      <c r="M20" s="31">
        <v>2076</v>
      </c>
      <c r="N20" s="31">
        <v>2007</v>
      </c>
      <c r="O20" s="242">
        <v>5848800</v>
      </c>
      <c r="P20" s="243">
        <v>-6.2376761410089937E-2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2538.1999999999998</v>
      </c>
      <c r="F21" s="38">
        <v>2568.3333333333335</v>
      </c>
      <c r="G21" s="39">
        <v>2501.8666666666668</v>
      </c>
      <c r="H21" s="39">
        <v>2465.5333333333333</v>
      </c>
      <c r="I21" s="39">
        <v>2399.0666666666666</v>
      </c>
      <c r="J21" s="39">
        <v>2604.666666666667</v>
      </c>
      <c r="K21" s="39">
        <v>2671.1333333333332</v>
      </c>
      <c r="L21" s="39">
        <v>2707.4666666666672</v>
      </c>
      <c r="M21" s="31">
        <v>2634.8</v>
      </c>
      <c r="N21" s="31">
        <v>2532</v>
      </c>
      <c r="O21" s="242">
        <v>9846900</v>
      </c>
      <c r="P21" s="243">
        <v>-6.6467576791808869E-2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859.7</v>
      </c>
      <c r="F22" s="38">
        <v>868.4</v>
      </c>
      <c r="G22" s="39">
        <v>847</v>
      </c>
      <c r="H22" s="39">
        <v>834.30000000000007</v>
      </c>
      <c r="I22" s="39">
        <v>812.90000000000009</v>
      </c>
      <c r="J22" s="39">
        <v>881.09999999999991</v>
      </c>
      <c r="K22" s="39">
        <v>902.49999999999977</v>
      </c>
      <c r="L22" s="39">
        <v>915.19999999999982</v>
      </c>
      <c r="M22" s="31">
        <v>889.8</v>
      </c>
      <c r="N22" s="31">
        <v>855.7</v>
      </c>
      <c r="O22" s="242">
        <v>45492000</v>
      </c>
      <c r="P22" s="243">
        <v>-1.57166842642757E-2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3647.8</v>
      </c>
      <c r="F23" s="38">
        <v>3653.7999999999997</v>
      </c>
      <c r="G23" s="39">
        <v>3622.5999999999995</v>
      </c>
      <c r="H23" s="39">
        <v>3597.3999999999996</v>
      </c>
      <c r="I23" s="39">
        <v>3566.1999999999994</v>
      </c>
      <c r="J23" s="39">
        <v>3678.9999999999995</v>
      </c>
      <c r="K23" s="39">
        <v>3710.1999999999994</v>
      </c>
      <c r="L23" s="39">
        <v>3735.3999999999996</v>
      </c>
      <c r="M23" s="31">
        <v>3685</v>
      </c>
      <c r="N23" s="31">
        <v>3628.6</v>
      </c>
      <c r="O23" s="242">
        <v>849800</v>
      </c>
      <c r="P23" s="243">
        <v>2.237728585178056E-2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445.7</v>
      </c>
      <c r="F24" s="38">
        <v>445.7166666666667</v>
      </c>
      <c r="G24" s="39">
        <v>437.68333333333339</v>
      </c>
      <c r="H24" s="39">
        <v>429.66666666666669</v>
      </c>
      <c r="I24" s="39">
        <v>421.63333333333338</v>
      </c>
      <c r="J24" s="39">
        <v>453.73333333333341</v>
      </c>
      <c r="K24" s="39">
        <v>461.76666666666671</v>
      </c>
      <c r="L24" s="39">
        <v>469.78333333333342</v>
      </c>
      <c r="M24" s="31">
        <v>453.75</v>
      </c>
      <c r="N24" s="31">
        <v>437.7</v>
      </c>
      <c r="O24" s="242">
        <v>68047200</v>
      </c>
      <c r="P24" s="243">
        <v>-9.0434873784371803E-3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4998.6000000000004</v>
      </c>
      <c r="F25" s="38">
        <v>5040.45</v>
      </c>
      <c r="G25" s="39">
        <v>4942.8999999999996</v>
      </c>
      <c r="H25" s="39">
        <v>4887.2</v>
      </c>
      <c r="I25" s="39">
        <v>4789.6499999999996</v>
      </c>
      <c r="J25" s="39">
        <v>5096.1499999999996</v>
      </c>
      <c r="K25" s="39">
        <v>5193.7000000000007</v>
      </c>
      <c r="L25" s="39">
        <v>5249.4</v>
      </c>
      <c r="M25" s="31">
        <v>5138</v>
      </c>
      <c r="N25" s="31">
        <v>4984.75</v>
      </c>
      <c r="O25" s="242">
        <v>2253000</v>
      </c>
      <c r="P25" s="243">
        <v>2.0611551528878821E-2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382.15</v>
      </c>
      <c r="F26" s="38">
        <v>382.86666666666662</v>
      </c>
      <c r="G26" s="39">
        <v>377.78333333333325</v>
      </c>
      <c r="H26" s="39">
        <v>373.41666666666663</v>
      </c>
      <c r="I26" s="39">
        <v>368.33333333333326</v>
      </c>
      <c r="J26" s="39">
        <v>387.23333333333323</v>
      </c>
      <c r="K26" s="39">
        <v>392.31666666666661</v>
      </c>
      <c r="L26" s="39">
        <v>396.68333333333322</v>
      </c>
      <c r="M26" s="31">
        <v>387.95</v>
      </c>
      <c r="N26" s="31">
        <v>378.5</v>
      </c>
      <c r="O26" s="242">
        <v>10058900</v>
      </c>
      <c r="P26" s="243">
        <v>-3.5848134267557438E-2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180.15</v>
      </c>
      <c r="F27" s="38">
        <v>181.36666666666667</v>
      </c>
      <c r="G27" s="39">
        <v>176.28333333333336</v>
      </c>
      <c r="H27" s="39">
        <v>172.41666666666669</v>
      </c>
      <c r="I27" s="39">
        <v>167.33333333333337</v>
      </c>
      <c r="J27" s="39">
        <v>185.23333333333335</v>
      </c>
      <c r="K27" s="39">
        <v>190.31666666666666</v>
      </c>
      <c r="L27" s="39">
        <v>194.18333333333334</v>
      </c>
      <c r="M27" s="31">
        <v>186.45</v>
      </c>
      <c r="N27" s="31">
        <v>177.5</v>
      </c>
      <c r="O27" s="242">
        <v>87965000</v>
      </c>
      <c r="P27" s="243">
        <v>2.5053895006700459E-2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3262.7</v>
      </c>
      <c r="F28" s="38">
        <v>3265.6333333333332</v>
      </c>
      <c r="G28" s="39">
        <v>3246.2666666666664</v>
      </c>
      <c r="H28" s="39">
        <v>3229.833333333333</v>
      </c>
      <c r="I28" s="39">
        <v>3210.4666666666662</v>
      </c>
      <c r="J28" s="39">
        <v>3282.0666666666666</v>
      </c>
      <c r="K28" s="39">
        <v>3301.4333333333334</v>
      </c>
      <c r="L28" s="39">
        <v>3317.8666666666668</v>
      </c>
      <c r="M28" s="31">
        <v>3285</v>
      </c>
      <c r="N28" s="31">
        <v>3249.2</v>
      </c>
      <c r="O28" s="242">
        <v>4670400</v>
      </c>
      <c r="P28" s="243">
        <v>2.5289778714436249E-2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1901.95</v>
      </c>
      <c r="F29" s="38">
        <v>1903.2</v>
      </c>
      <c r="G29" s="39">
        <v>1866.5</v>
      </c>
      <c r="H29" s="39">
        <v>1831.05</v>
      </c>
      <c r="I29" s="39">
        <v>1794.35</v>
      </c>
      <c r="J29" s="39">
        <v>1938.65</v>
      </c>
      <c r="K29" s="39">
        <v>1975.3500000000004</v>
      </c>
      <c r="L29" s="39">
        <v>2010.8000000000002</v>
      </c>
      <c r="M29" s="31">
        <v>1939.9</v>
      </c>
      <c r="N29" s="31">
        <v>1867.75</v>
      </c>
      <c r="O29" s="242">
        <v>4063791</v>
      </c>
      <c r="P29" s="243">
        <v>-1.4068204077998397E-2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7270.7</v>
      </c>
      <c r="F30" s="38">
        <v>7352.8999999999987</v>
      </c>
      <c r="G30" s="39">
        <v>7163.8999999999978</v>
      </c>
      <c r="H30" s="39">
        <v>7057.0999999999995</v>
      </c>
      <c r="I30" s="39">
        <v>6868.0999999999985</v>
      </c>
      <c r="J30" s="39">
        <v>7459.6999999999971</v>
      </c>
      <c r="K30" s="39">
        <v>7648.6999999999989</v>
      </c>
      <c r="L30" s="39">
        <v>7755.4999999999964</v>
      </c>
      <c r="M30" s="31">
        <v>7541.9</v>
      </c>
      <c r="N30" s="31">
        <v>7246.1</v>
      </c>
      <c r="O30" s="242">
        <v>342225</v>
      </c>
      <c r="P30" s="243">
        <v>4.8001837390904918E-2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715.45</v>
      </c>
      <c r="F31" s="38">
        <v>721.38333333333333</v>
      </c>
      <c r="G31" s="39">
        <v>703.16666666666663</v>
      </c>
      <c r="H31" s="39">
        <v>690.88333333333333</v>
      </c>
      <c r="I31" s="39">
        <v>672.66666666666663</v>
      </c>
      <c r="J31" s="39">
        <v>733.66666666666663</v>
      </c>
      <c r="K31" s="39">
        <v>751.88333333333333</v>
      </c>
      <c r="L31" s="39">
        <v>764.16666666666663</v>
      </c>
      <c r="M31" s="31">
        <v>739.6</v>
      </c>
      <c r="N31" s="31">
        <v>709.1</v>
      </c>
      <c r="O31" s="242">
        <v>14344000</v>
      </c>
      <c r="P31" s="243">
        <v>3.7991171575367251E-2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872.45</v>
      </c>
      <c r="F32" s="38">
        <v>873.35</v>
      </c>
      <c r="G32" s="39">
        <v>857.25</v>
      </c>
      <c r="H32" s="39">
        <v>842.05</v>
      </c>
      <c r="I32" s="39">
        <v>825.94999999999993</v>
      </c>
      <c r="J32" s="39">
        <v>888.55000000000007</v>
      </c>
      <c r="K32" s="39">
        <v>904.6500000000002</v>
      </c>
      <c r="L32" s="39">
        <v>919.85000000000014</v>
      </c>
      <c r="M32" s="31">
        <v>889.45</v>
      </c>
      <c r="N32" s="31">
        <v>858.15</v>
      </c>
      <c r="O32" s="242">
        <v>14619000</v>
      </c>
      <c r="P32" s="243">
        <v>3.4563288183092011E-2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1004.75</v>
      </c>
      <c r="F33" s="38">
        <v>1007.0333333333334</v>
      </c>
      <c r="G33" s="39">
        <v>999.66666666666686</v>
      </c>
      <c r="H33" s="39">
        <v>994.58333333333348</v>
      </c>
      <c r="I33" s="39">
        <v>987.21666666666692</v>
      </c>
      <c r="J33" s="39">
        <v>1012.1166666666668</v>
      </c>
      <c r="K33" s="39">
        <v>1019.4833333333333</v>
      </c>
      <c r="L33" s="39">
        <v>1024.5666666666666</v>
      </c>
      <c r="M33" s="31">
        <v>1014.4</v>
      </c>
      <c r="N33" s="31">
        <v>1001.95</v>
      </c>
      <c r="O33" s="242">
        <v>41876250</v>
      </c>
      <c r="P33" s="243">
        <v>-2.1511500547645127E-2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4825.8999999999996</v>
      </c>
      <c r="F34" s="38">
        <v>4820.166666666667</v>
      </c>
      <c r="G34" s="39">
        <v>4774.3333333333339</v>
      </c>
      <c r="H34" s="39">
        <v>4722.7666666666673</v>
      </c>
      <c r="I34" s="39">
        <v>4676.9333333333343</v>
      </c>
      <c r="J34" s="39">
        <v>4871.7333333333336</v>
      </c>
      <c r="K34" s="39">
        <v>4917.5666666666675</v>
      </c>
      <c r="L34" s="39">
        <v>4969.1333333333332</v>
      </c>
      <c r="M34" s="31">
        <v>4866</v>
      </c>
      <c r="N34" s="31">
        <v>4768.6000000000004</v>
      </c>
      <c r="O34" s="242">
        <v>2259250</v>
      </c>
      <c r="P34" s="243">
        <v>-3.3165721621910775E-2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1547.9</v>
      </c>
      <c r="F35" s="38">
        <v>1546.3</v>
      </c>
      <c r="G35" s="39">
        <v>1533.3</v>
      </c>
      <c r="H35" s="39">
        <v>1518.7</v>
      </c>
      <c r="I35" s="39">
        <v>1505.7</v>
      </c>
      <c r="J35" s="39">
        <v>1560.8999999999999</v>
      </c>
      <c r="K35" s="39">
        <v>1573.8999999999999</v>
      </c>
      <c r="L35" s="39">
        <v>1588.4999999999998</v>
      </c>
      <c r="M35" s="31">
        <v>1559.3</v>
      </c>
      <c r="N35" s="31">
        <v>1531.7</v>
      </c>
      <c r="O35" s="242">
        <v>10226500</v>
      </c>
      <c r="P35" s="243">
        <v>-2.1481197971485982E-2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7452.2</v>
      </c>
      <c r="F36" s="38">
        <v>7426.3166666666666</v>
      </c>
      <c r="G36" s="39">
        <v>7360.9333333333334</v>
      </c>
      <c r="H36" s="39">
        <v>7269.666666666667</v>
      </c>
      <c r="I36" s="39">
        <v>7204.2833333333338</v>
      </c>
      <c r="J36" s="39">
        <v>7517.583333333333</v>
      </c>
      <c r="K36" s="39">
        <v>7582.9666666666662</v>
      </c>
      <c r="L36" s="39">
        <v>7674.2333333333327</v>
      </c>
      <c r="M36" s="31">
        <v>7491.7</v>
      </c>
      <c r="N36" s="31">
        <v>7335.05</v>
      </c>
      <c r="O36" s="242">
        <v>4222750</v>
      </c>
      <c r="P36" s="243">
        <v>-2.0584483358459933E-2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2391.9499999999998</v>
      </c>
      <c r="F37" s="38">
        <v>2403.3333333333335</v>
      </c>
      <c r="G37" s="39">
        <v>2348.6166666666668</v>
      </c>
      <c r="H37" s="39">
        <v>2305.2833333333333</v>
      </c>
      <c r="I37" s="39">
        <v>2250.5666666666666</v>
      </c>
      <c r="J37" s="39">
        <v>2446.666666666667</v>
      </c>
      <c r="K37" s="39">
        <v>2501.3833333333332</v>
      </c>
      <c r="L37" s="39">
        <v>2544.7166666666672</v>
      </c>
      <c r="M37" s="31">
        <v>2458.0500000000002</v>
      </c>
      <c r="N37" s="31">
        <v>2360</v>
      </c>
      <c r="O37" s="242">
        <v>1820100</v>
      </c>
      <c r="P37" s="243">
        <v>-3.0830670926517572E-2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401.85</v>
      </c>
      <c r="F38" s="38">
        <v>408.09999999999997</v>
      </c>
      <c r="G38" s="39">
        <v>392.74999999999994</v>
      </c>
      <c r="H38" s="39">
        <v>383.65</v>
      </c>
      <c r="I38" s="39">
        <v>368.29999999999995</v>
      </c>
      <c r="J38" s="39">
        <v>417.19999999999993</v>
      </c>
      <c r="K38" s="39">
        <v>432.54999999999995</v>
      </c>
      <c r="L38" s="39">
        <v>441.64999999999992</v>
      </c>
      <c r="M38" s="31">
        <v>423.45</v>
      </c>
      <c r="N38" s="31">
        <v>399</v>
      </c>
      <c r="O38" s="242">
        <v>12057600</v>
      </c>
      <c r="P38" s="243">
        <v>1.263101316850309E-2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232.95</v>
      </c>
      <c r="F39" s="38">
        <v>236.54999999999998</v>
      </c>
      <c r="G39" s="39">
        <v>228.39999999999998</v>
      </c>
      <c r="H39" s="39">
        <v>223.85</v>
      </c>
      <c r="I39" s="39">
        <v>215.7</v>
      </c>
      <c r="J39" s="39">
        <v>241.09999999999997</v>
      </c>
      <c r="K39" s="39">
        <v>249.25</v>
      </c>
      <c r="L39" s="39">
        <v>253.79999999999995</v>
      </c>
      <c r="M39" s="31">
        <v>244.7</v>
      </c>
      <c r="N39" s="31">
        <v>232</v>
      </c>
      <c r="O39" s="242">
        <v>79292500</v>
      </c>
      <c r="P39" s="243">
        <v>1.2311383294399899E-3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200.2</v>
      </c>
      <c r="F40" s="38">
        <v>200.91666666666666</v>
      </c>
      <c r="G40" s="39">
        <v>197.33333333333331</v>
      </c>
      <c r="H40" s="39">
        <v>194.46666666666667</v>
      </c>
      <c r="I40" s="39">
        <v>190.88333333333333</v>
      </c>
      <c r="J40" s="39">
        <v>203.7833333333333</v>
      </c>
      <c r="K40" s="39">
        <v>207.36666666666662</v>
      </c>
      <c r="L40" s="39">
        <v>210.23333333333329</v>
      </c>
      <c r="M40" s="31">
        <v>204.5</v>
      </c>
      <c r="N40" s="31">
        <v>198.05</v>
      </c>
      <c r="O40" s="242">
        <v>124616700</v>
      </c>
      <c r="P40" s="243">
        <v>-4.0234287001576934E-2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1702.1</v>
      </c>
      <c r="F41" s="38">
        <v>1704.6333333333332</v>
      </c>
      <c r="G41" s="39">
        <v>1679.4666666666665</v>
      </c>
      <c r="H41" s="39">
        <v>1656.8333333333333</v>
      </c>
      <c r="I41" s="39">
        <v>1631.6666666666665</v>
      </c>
      <c r="J41" s="39">
        <v>1727.2666666666664</v>
      </c>
      <c r="K41" s="39">
        <v>1752.4333333333334</v>
      </c>
      <c r="L41" s="39">
        <v>1775.0666666666664</v>
      </c>
      <c r="M41" s="31">
        <v>1729.8</v>
      </c>
      <c r="N41" s="31">
        <v>1682</v>
      </c>
      <c r="O41" s="242">
        <v>1416750</v>
      </c>
      <c r="P41" s="243">
        <v>1.8328840970350403E-2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134.55000000000001</v>
      </c>
      <c r="F42" s="38">
        <v>137.86666666666667</v>
      </c>
      <c r="G42" s="39">
        <v>130.68333333333334</v>
      </c>
      <c r="H42" s="39">
        <v>126.81666666666666</v>
      </c>
      <c r="I42" s="39">
        <v>119.63333333333333</v>
      </c>
      <c r="J42" s="39">
        <v>141.73333333333335</v>
      </c>
      <c r="K42" s="39">
        <v>148.91666666666669</v>
      </c>
      <c r="L42" s="39">
        <v>152.78333333333336</v>
      </c>
      <c r="M42" s="31">
        <v>145.05000000000001</v>
      </c>
      <c r="N42" s="31">
        <v>134</v>
      </c>
      <c r="O42" s="242">
        <v>81515700</v>
      </c>
      <c r="P42" s="243">
        <v>0.10007692307692308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704.25</v>
      </c>
      <c r="F43" s="38">
        <v>706.68333333333339</v>
      </c>
      <c r="G43" s="39">
        <v>696.36666666666679</v>
      </c>
      <c r="H43" s="39">
        <v>688.48333333333335</v>
      </c>
      <c r="I43" s="39">
        <v>678.16666666666674</v>
      </c>
      <c r="J43" s="39">
        <v>714.56666666666683</v>
      </c>
      <c r="K43" s="39">
        <v>724.88333333333344</v>
      </c>
      <c r="L43" s="39">
        <v>732.76666666666688</v>
      </c>
      <c r="M43" s="31">
        <v>717</v>
      </c>
      <c r="N43" s="31">
        <v>698.8</v>
      </c>
      <c r="O43" s="242">
        <v>8769200</v>
      </c>
      <c r="P43" s="243">
        <v>-6.8518749221377854E-3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1079</v>
      </c>
      <c r="F44" s="38">
        <v>1092.7333333333333</v>
      </c>
      <c r="G44" s="39">
        <v>1061.5666666666666</v>
      </c>
      <c r="H44" s="39">
        <v>1044.1333333333332</v>
      </c>
      <c r="I44" s="39">
        <v>1012.9666666666665</v>
      </c>
      <c r="J44" s="39">
        <v>1110.1666666666667</v>
      </c>
      <c r="K44" s="39">
        <v>1141.3333333333333</v>
      </c>
      <c r="L44" s="39">
        <v>1158.7666666666669</v>
      </c>
      <c r="M44" s="31">
        <v>1123.9000000000001</v>
      </c>
      <c r="N44" s="31">
        <v>1075.3</v>
      </c>
      <c r="O44" s="242">
        <v>8327000</v>
      </c>
      <c r="P44" s="243">
        <v>-2.1504112808460634E-2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889.5</v>
      </c>
      <c r="F45" s="38">
        <v>890.2166666666667</v>
      </c>
      <c r="G45" s="39">
        <v>884.68333333333339</v>
      </c>
      <c r="H45" s="39">
        <v>879.86666666666667</v>
      </c>
      <c r="I45" s="39">
        <v>874.33333333333337</v>
      </c>
      <c r="J45" s="39">
        <v>895.03333333333342</v>
      </c>
      <c r="K45" s="39">
        <v>900.56666666666672</v>
      </c>
      <c r="L45" s="39">
        <v>905.38333333333344</v>
      </c>
      <c r="M45" s="31">
        <v>895.75</v>
      </c>
      <c r="N45" s="31">
        <v>885.4</v>
      </c>
      <c r="O45" s="242">
        <v>41391500</v>
      </c>
      <c r="P45" s="243">
        <v>1.1843938690199722E-2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126</v>
      </c>
      <c r="F46" s="38">
        <v>130.78333333333333</v>
      </c>
      <c r="G46" s="39">
        <v>120.06666666666666</v>
      </c>
      <c r="H46" s="39">
        <v>114.13333333333333</v>
      </c>
      <c r="I46" s="39">
        <v>103.41666666666666</v>
      </c>
      <c r="J46" s="39">
        <v>136.71666666666667</v>
      </c>
      <c r="K46" s="39">
        <v>147.43333333333331</v>
      </c>
      <c r="L46" s="39">
        <v>153.36666666666667</v>
      </c>
      <c r="M46" s="31">
        <v>141.5</v>
      </c>
      <c r="N46" s="31">
        <v>124.85</v>
      </c>
      <c r="O46" s="242">
        <v>77679000</v>
      </c>
      <c r="P46" s="243">
        <v>-0.19648093841642228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267.7</v>
      </c>
      <c r="F47" s="38">
        <v>270.66666666666669</v>
      </c>
      <c r="G47" s="39">
        <v>263.23333333333335</v>
      </c>
      <c r="H47" s="39">
        <v>258.76666666666665</v>
      </c>
      <c r="I47" s="39">
        <v>251.33333333333331</v>
      </c>
      <c r="J47" s="39">
        <v>275.13333333333338</v>
      </c>
      <c r="K47" s="39">
        <v>282.56666666666666</v>
      </c>
      <c r="L47" s="39">
        <v>287.03333333333342</v>
      </c>
      <c r="M47" s="31">
        <v>278.10000000000002</v>
      </c>
      <c r="N47" s="31">
        <v>266.2</v>
      </c>
      <c r="O47" s="242">
        <v>32482500</v>
      </c>
      <c r="P47" s="243">
        <v>4.0605478135511776E-2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19221.45</v>
      </c>
      <c r="F48" s="38">
        <v>19225.516666666666</v>
      </c>
      <c r="G48" s="39">
        <v>18911.033333333333</v>
      </c>
      <c r="H48" s="39">
        <v>18600.616666666665</v>
      </c>
      <c r="I48" s="39">
        <v>18286.133333333331</v>
      </c>
      <c r="J48" s="39">
        <v>19535.933333333334</v>
      </c>
      <c r="K48" s="39">
        <v>19850.416666666664</v>
      </c>
      <c r="L48" s="39">
        <v>20160.833333333336</v>
      </c>
      <c r="M48" s="31">
        <v>19540</v>
      </c>
      <c r="N48" s="31">
        <v>18915.099999999999</v>
      </c>
      <c r="O48" s="242">
        <v>111700</v>
      </c>
      <c r="P48" s="243">
        <v>6.3809523809523816E-2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349.45</v>
      </c>
      <c r="F49" s="38">
        <v>354.61666666666662</v>
      </c>
      <c r="G49" s="39">
        <v>343.28333333333325</v>
      </c>
      <c r="H49" s="39">
        <v>337.11666666666662</v>
      </c>
      <c r="I49" s="39">
        <v>325.78333333333325</v>
      </c>
      <c r="J49" s="39">
        <v>360.78333333333325</v>
      </c>
      <c r="K49" s="39">
        <v>372.11666666666662</v>
      </c>
      <c r="L49" s="39">
        <v>378.28333333333325</v>
      </c>
      <c r="M49" s="31">
        <v>365.95</v>
      </c>
      <c r="N49" s="31">
        <v>348.45</v>
      </c>
      <c r="O49" s="242">
        <v>29413800</v>
      </c>
      <c r="P49" s="243">
        <v>7.3018582966708254E-2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4580.45</v>
      </c>
      <c r="F50" s="38">
        <v>4565.666666666667</v>
      </c>
      <c r="G50" s="39">
        <v>4541.1333333333341</v>
      </c>
      <c r="H50" s="39">
        <v>4501.8166666666675</v>
      </c>
      <c r="I50" s="39">
        <v>4477.2833333333347</v>
      </c>
      <c r="J50" s="39">
        <v>4604.9833333333336</v>
      </c>
      <c r="K50" s="39">
        <v>4629.5166666666664</v>
      </c>
      <c r="L50" s="39">
        <v>4668.833333333333</v>
      </c>
      <c r="M50" s="31">
        <v>4590.2</v>
      </c>
      <c r="N50" s="31">
        <v>4526.3500000000004</v>
      </c>
      <c r="O50" s="242">
        <v>2076400</v>
      </c>
      <c r="P50" s="243">
        <v>-5.6524900036350419E-2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498.4</v>
      </c>
      <c r="F51" s="38">
        <v>505.06666666666661</v>
      </c>
      <c r="G51" s="39">
        <v>489.73333333333323</v>
      </c>
      <c r="H51" s="39">
        <v>481.06666666666661</v>
      </c>
      <c r="I51" s="39">
        <v>465.73333333333323</v>
      </c>
      <c r="J51" s="39">
        <v>513.73333333333323</v>
      </c>
      <c r="K51" s="39">
        <v>529.06666666666672</v>
      </c>
      <c r="L51" s="39">
        <v>537.73333333333323</v>
      </c>
      <c r="M51" s="31">
        <v>520.4</v>
      </c>
      <c r="N51" s="31">
        <v>496.4</v>
      </c>
      <c r="O51" s="242">
        <v>8884000</v>
      </c>
      <c r="P51" s="243">
        <v>4.0037461952704287E-2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350.05</v>
      </c>
      <c r="F52" s="38">
        <v>353.7166666666667</v>
      </c>
      <c r="G52" s="39">
        <v>343.93333333333339</v>
      </c>
      <c r="H52" s="39">
        <v>337.81666666666672</v>
      </c>
      <c r="I52" s="39">
        <v>328.03333333333342</v>
      </c>
      <c r="J52" s="39">
        <v>359.83333333333337</v>
      </c>
      <c r="K52" s="39">
        <v>369.61666666666667</v>
      </c>
      <c r="L52" s="39">
        <v>375.73333333333335</v>
      </c>
      <c r="M52" s="31">
        <v>363.5</v>
      </c>
      <c r="N52" s="31">
        <v>347.6</v>
      </c>
      <c r="O52" s="242">
        <v>63158400</v>
      </c>
      <c r="P52" s="243">
        <v>1.0759192844488613E-2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752.2</v>
      </c>
      <c r="F53" s="38">
        <v>763.78333333333342</v>
      </c>
      <c r="G53" s="39">
        <v>732.21666666666681</v>
      </c>
      <c r="H53" s="39">
        <v>712.23333333333335</v>
      </c>
      <c r="I53" s="39">
        <v>680.66666666666674</v>
      </c>
      <c r="J53" s="39">
        <v>783.76666666666688</v>
      </c>
      <c r="K53" s="39">
        <v>815.33333333333348</v>
      </c>
      <c r="L53" s="39">
        <v>835.31666666666695</v>
      </c>
      <c r="M53" s="31">
        <v>795.35</v>
      </c>
      <c r="N53" s="31">
        <v>743.8</v>
      </c>
      <c r="O53" s="242">
        <v>4598100</v>
      </c>
      <c r="P53" s="243">
        <v>2.1663778162911613E-2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277.75</v>
      </c>
      <c r="F54" s="38">
        <v>277.71666666666664</v>
      </c>
      <c r="G54" s="39">
        <v>270.88333333333327</v>
      </c>
      <c r="H54" s="39">
        <v>264.01666666666665</v>
      </c>
      <c r="I54" s="39">
        <v>257.18333333333328</v>
      </c>
      <c r="J54" s="39">
        <v>284.58333333333326</v>
      </c>
      <c r="K54" s="39">
        <v>291.41666666666663</v>
      </c>
      <c r="L54" s="39">
        <v>298.28333333333325</v>
      </c>
      <c r="M54" s="31">
        <v>284.55</v>
      </c>
      <c r="N54" s="31">
        <v>270.85000000000002</v>
      </c>
      <c r="O54" s="242">
        <v>14316500</v>
      </c>
      <c r="P54" s="243">
        <v>-0.10318971673411093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1160.25</v>
      </c>
      <c r="F55" s="38">
        <v>1157.7833333333333</v>
      </c>
      <c r="G55" s="39">
        <v>1130.4666666666667</v>
      </c>
      <c r="H55" s="39">
        <v>1100.6833333333334</v>
      </c>
      <c r="I55" s="39">
        <v>1073.3666666666668</v>
      </c>
      <c r="J55" s="39">
        <v>1187.5666666666666</v>
      </c>
      <c r="K55" s="39">
        <v>1214.8833333333332</v>
      </c>
      <c r="L55" s="39">
        <v>1244.6666666666665</v>
      </c>
      <c r="M55" s="31">
        <v>1185.0999999999999</v>
      </c>
      <c r="N55" s="31">
        <v>1128</v>
      </c>
      <c r="O55" s="242">
        <v>14353750</v>
      </c>
      <c r="P55" s="243">
        <v>5.3776268697806738E-2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1243.25</v>
      </c>
      <c r="F56" s="38">
        <v>1249.6666666666667</v>
      </c>
      <c r="G56" s="39">
        <v>1234.8333333333335</v>
      </c>
      <c r="H56" s="39">
        <v>1226.4166666666667</v>
      </c>
      <c r="I56" s="39">
        <v>1211.5833333333335</v>
      </c>
      <c r="J56" s="39">
        <v>1258.0833333333335</v>
      </c>
      <c r="K56" s="39">
        <v>1272.916666666667</v>
      </c>
      <c r="L56" s="39">
        <v>1281.3333333333335</v>
      </c>
      <c r="M56" s="31">
        <v>1264.5</v>
      </c>
      <c r="N56" s="31">
        <v>1241.25</v>
      </c>
      <c r="O56" s="242">
        <v>9924850</v>
      </c>
      <c r="P56" s="243">
        <v>4.5865548420914688E-4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271.60000000000002</v>
      </c>
      <c r="F57" s="38">
        <v>274.33333333333331</v>
      </c>
      <c r="G57" s="39">
        <v>267.56666666666661</v>
      </c>
      <c r="H57" s="39">
        <v>263.5333333333333</v>
      </c>
      <c r="I57" s="39">
        <v>256.76666666666659</v>
      </c>
      <c r="J57" s="39">
        <v>278.36666666666662</v>
      </c>
      <c r="K57" s="39">
        <v>285.13333333333338</v>
      </c>
      <c r="L57" s="39">
        <v>289.16666666666663</v>
      </c>
      <c r="M57" s="31">
        <v>281.10000000000002</v>
      </c>
      <c r="N57" s="31">
        <v>270.3</v>
      </c>
      <c r="O57" s="242">
        <v>78901200</v>
      </c>
      <c r="P57" s="243">
        <v>-1.0846672283066554E-2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5461.25</v>
      </c>
      <c r="F58" s="38">
        <v>5489.4666666666672</v>
      </c>
      <c r="G58" s="39">
        <v>5395.7833333333347</v>
      </c>
      <c r="H58" s="39">
        <v>5330.3166666666675</v>
      </c>
      <c r="I58" s="39">
        <v>5236.633333333335</v>
      </c>
      <c r="J58" s="39">
        <v>5554.9333333333343</v>
      </c>
      <c r="K58" s="39">
        <v>5648.6166666666668</v>
      </c>
      <c r="L58" s="39">
        <v>5714.0833333333339</v>
      </c>
      <c r="M58" s="31">
        <v>5583.15</v>
      </c>
      <c r="N58" s="31">
        <v>5424</v>
      </c>
      <c r="O58" s="242">
        <v>1531500</v>
      </c>
      <c r="P58" s="243">
        <v>-4.1044425659810278E-2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1995.15</v>
      </c>
      <c r="F59" s="38">
        <v>2001.8333333333333</v>
      </c>
      <c r="G59" s="39">
        <v>1978.3166666666666</v>
      </c>
      <c r="H59" s="39">
        <v>1961.4833333333333</v>
      </c>
      <c r="I59" s="39">
        <v>1937.9666666666667</v>
      </c>
      <c r="J59" s="39">
        <v>2018.6666666666665</v>
      </c>
      <c r="K59" s="39">
        <v>2042.1833333333334</v>
      </c>
      <c r="L59" s="39">
        <v>2059.0166666666664</v>
      </c>
      <c r="M59" s="31">
        <v>2025.35</v>
      </c>
      <c r="N59" s="31">
        <v>1985</v>
      </c>
      <c r="O59" s="242">
        <v>2607850</v>
      </c>
      <c r="P59" s="243">
        <v>-9.0437558185928971E-3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698.1</v>
      </c>
      <c r="F60" s="38">
        <v>711.6</v>
      </c>
      <c r="G60" s="39">
        <v>683</v>
      </c>
      <c r="H60" s="39">
        <v>667.9</v>
      </c>
      <c r="I60" s="39">
        <v>639.29999999999995</v>
      </c>
      <c r="J60" s="39">
        <v>726.7</v>
      </c>
      <c r="K60" s="39">
        <v>755.30000000000018</v>
      </c>
      <c r="L60" s="39">
        <v>770.40000000000009</v>
      </c>
      <c r="M60" s="31">
        <v>740.2</v>
      </c>
      <c r="N60" s="31">
        <v>696.5</v>
      </c>
      <c r="O60" s="242">
        <v>7617000</v>
      </c>
      <c r="P60" s="243">
        <v>3.4496808366155103E-2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1123.05</v>
      </c>
      <c r="F61" s="38">
        <v>1121.3</v>
      </c>
      <c r="G61" s="39">
        <v>1103.5999999999999</v>
      </c>
      <c r="H61" s="39">
        <v>1084.1499999999999</v>
      </c>
      <c r="I61" s="39">
        <v>1066.4499999999998</v>
      </c>
      <c r="J61" s="39">
        <v>1140.75</v>
      </c>
      <c r="K61" s="39">
        <v>1158.4500000000003</v>
      </c>
      <c r="L61" s="39">
        <v>1177.9000000000001</v>
      </c>
      <c r="M61" s="31">
        <v>1139</v>
      </c>
      <c r="N61" s="31">
        <v>1101.8499999999999</v>
      </c>
      <c r="O61" s="242">
        <v>1841000</v>
      </c>
      <c r="P61" s="243">
        <v>0.12633832976445397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307.25</v>
      </c>
      <c r="F62" s="38">
        <v>311.23333333333335</v>
      </c>
      <c r="G62" s="39">
        <v>302.4666666666667</v>
      </c>
      <c r="H62" s="39">
        <v>297.68333333333334</v>
      </c>
      <c r="I62" s="39">
        <v>288.91666666666669</v>
      </c>
      <c r="J62" s="39">
        <v>316.01666666666671</v>
      </c>
      <c r="K62" s="39">
        <v>324.78333333333336</v>
      </c>
      <c r="L62" s="39">
        <v>329.56666666666672</v>
      </c>
      <c r="M62" s="31">
        <v>320</v>
      </c>
      <c r="N62" s="31">
        <v>306.45</v>
      </c>
      <c r="O62" s="242">
        <v>12520800</v>
      </c>
      <c r="P62" s="243">
        <v>-1.9729425028184894E-2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130.4</v>
      </c>
      <c r="F63" s="38">
        <v>132.53333333333333</v>
      </c>
      <c r="G63" s="39">
        <v>127.86666666666667</v>
      </c>
      <c r="H63" s="39">
        <v>125.33333333333334</v>
      </c>
      <c r="I63" s="39">
        <v>120.66666666666669</v>
      </c>
      <c r="J63" s="39">
        <v>135.06666666666666</v>
      </c>
      <c r="K63" s="39">
        <v>139.73333333333335</v>
      </c>
      <c r="L63" s="39">
        <v>142.26666666666665</v>
      </c>
      <c r="M63" s="31">
        <v>137.19999999999999</v>
      </c>
      <c r="N63" s="31">
        <v>130</v>
      </c>
      <c r="O63" s="242">
        <v>42825000</v>
      </c>
      <c r="P63" s="243">
        <v>4.1970802919708027E-2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1709.3</v>
      </c>
      <c r="F64" s="38">
        <v>1730.4166666666667</v>
      </c>
      <c r="G64" s="39">
        <v>1685.2833333333335</v>
      </c>
      <c r="H64" s="39">
        <v>1661.2666666666669</v>
      </c>
      <c r="I64" s="39">
        <v>1616.1333333333337</v>
      </c>
      <c r="J64" s="39">
        <v>1754.4333333333334</v>
      </c>
      <c r="K64" s="39">
        <v>1799.5666666666666</v>
      </c>
      <c r="L64" s="39">
        <v>1823.5833333333333</v>
      </c>
      <c r="M64" s="31">
        <v>1775.55</v>
      </c>
      <c r="N64" s="31">
        <v>1706.4</v>
      </c>
      <c r="O64" s="242">
        <v>6385800</v>
      </c>
      <c r="P64" s="243">
        <v>2.7514964278818305E-2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566.45000000000005</v>
      </c>
      <c r="F65" s="38">
        <v>567.65</v>
      </c>
      <c r="G65" s="39">
        <v>561.4</v>
      </c>
      <c r="H65" s="39">
        <v>556.35</v>
      </c>
      <c r="I65" s="39">
        <v>550.1</v>
      </c>
      <c r="J65" s="39">
        <v>572.69999999999993</v>
      </c>
      <c r="K65" s="39">
        <v>578.94999999999993</v>
      </c>
      <c r="L65" s="39">
        <v>583.99999999999989</v>
      </c>
      <c r="M65" s="31">
        <v>573.9</v>
      </c>
      <c r="N65" s="31">
        <v>562.6</v>
      </c>
      <c r="O65" s="242">
        <v>17421250</v>
      </c>
      <c r="P65" s="243">
        <v>-1.2330805754376018E-2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2340.75</v>
      </c>
      <c r="F66" s="38">
        <v>2366.9</v>
      </c>
      <c r="G66" s="39">
        <v>2309.65</v>
      </c>
      <c r="H66" s="39">
        <v>2278.5500000000002</v>
      </c>
      <c r="I66" s="39">
        <v>2221.3000000000002</v>
      </c>
      <c r="J66" s="39">
        <v>2398</v>
      </c>
      <c r="K66" s="39">
        <v>2455.25</v>
      </c>
      <c r="L66" s="39">
        <v>2486.35</v>
      </c>
      <c r="M66" s="31">
        <v>2424.15</v>
      </c>
      <c r="N66" s="31">
        <v>2335.8000000000002</v>
      </c>
      <c r="O66" s="242">
        <v>1544500</v>
      </c>
      <c r="P66" s="243">
        <v>-6.0237298448433223E-2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2249.4499999999998</v>
      </c>
      <c r="F67" s="38">
        <v>2281.85</v>
      </c>
      <c r="G67" s="39">
        <v>2209.6499999999996</v>
      </c>
      <c r="H67" s="39">
        <v>2169.85</v>
      </c>
      <c r="I67" s="39">
        <v>2097.6499999999996</v>
      </c>
      <c r="J67" s="39">
        <v>2321.6499999999996</v>
      </c>
      <c r="K67" s="39">
        <v>2393.8499999999995</v>
      </c>
      <c r="L67" s="39">
        <v>2433.6499999999996</v>
      </c>
      <c r="M67" s="31">
        <v>2354.0500000000002</v>
      </c>
      <c r="N67" s="31">
        <v>2242.0500000000002</v>
      </c>
      <c r="O67" s="242">
        <v>2382000</v>
      </c>
      <c r="P67" s="243">
        <v>-3.6173828599174555E-2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178.5</v>
      </c>
      <c r="F68" s="38">
        <v>180.80000000000004</v>
      </c>
      <c r="G68" s="39">
        <v>174.75000000000009</v>
      </c>
      <c r="H68" s="39">
        <v>171.00000000000006</v>
      </c>
      <c r="I68" s="39">
        <v>164.9500000000001</v>
      </c>
      <c r="J68" s="39">
        <v>184.55000000000007</v>
      </c>
      <c r="K68" s="39">
        <v>190.60000000000002</v>
      </c>
      <c r="L68" s="39">
        <v>194.35000000000005</v>
      </c>
      <c r="M68" s="31">
        <v>186.85</v>
      </c>
      <c r="N68" s="31">
        <v>177.05</v>
      </c>
      <c r="O68" s="242">
        <v>15962800</v>
      </c>
      <c r="P68" s="243">
        <v>-8.8714833759590786E-2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3798.15</v>
      </c>
      <c r="F69" s="38">
        <v>3794.3666666666663</v>
      </c>
      <c r="G69" s="39">
        <v>3734.7333333333327</v>
      </c>
      <c r="H69" s="39">
        <v>3671.3166666666662</v>
      </c>
      <c r="I69" s="39">
        <v>3611.6833333333325</v>
      </c>
      <c r="J69" s="39">
        <v>3857.7833333333328</v>
      </c>
      <c r="K69" s="39">
        <v>3917.416666666667</v>
      </c>
      <c r="L69" s="39">
        <v>3980.833333333333</v>
      </c>
      <c r="M69" s="31">
        <v>3854</v>
      </c>
      <c r="N69" s="31">
        <v>3730.95</v>
      </c>
      <c r="O69" s="242">
        <v>2357600</v>
      </c>
      <c r="P69" s="243">
        <v>-3.0592105263157896E-2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5058.3999999999996</v>
      </c>
      <c r="F70" s="38">
        <v>5106.416666666667</v>
      </c>
      <c r="G70" s="39">
        <v>4987.9833333333336</v>
      </c>
      <c r="H70" s="39">
        <v>4917.5666666666666</v>
      </c>
      <c r="I70" s="39">
        <v>4799.1333333333332</v>
      </c>
      <c r="J70" s="39">
        <v>5176.8333333333339</v>
      </c>
      <c r="K70" s="39">
        <v>5295.2666666666664</v>
      </c>
      <c r="L70" s="39">
        <v>5365.6833333333343</v>
      </c>
      <c r="M70" s="31">
        <v>5224.8500000000004</v>
      </c>
      <c r="N70" s="31">
        <v>5036</v>
      </c>
      <c r="O70" s="242">
        <v>1269600</v>
      </c>
      <c r="P70" s="243">
        <v>-6.0807811806480247E-2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525.1</v>
      </c>
      <c r="F71" s="38">
        <v>530.73333333333323</v>
      </c>
      <c r="G71" s="39">
        <v>517.46666666666647</v>
      </c>
      <c r="H71" s="39">
        <v>509.83333333333326</v>
      </c>
      <c r="I71" s="39">
        <v>496.56666666666649</v>
      </c>
      <c r="J71" s="39">
        <v>538.36666666666645</v>
      </c>
      <c r="K71" s="39">
        <v>551.6333333333331</v>
      </c>
      <c r="L71" s="39">
        <v>559.26666666666642</v>
      </c>
      <c r="M71" s="31">
        <v>544</v>
      </c>
      <c r="N71" s="31">
        <v>523.1</v>
      </c>
      <c r="O71" s="242">
        <v>34612050</v>
      </c>
      <c r="P71" s="243">
        <v>-3.1711595273264399E-2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5699.35</v>
      </c>
      <c r="F72" s="38">
        <v>5693.0333333333328</v>
      </c>
      <c r="G72" s="39">
        <v>5661.0666666666657</v>
      </c>
      <c r="H72" s="39">
        <v>5622.7833333333328</v>
      </c>
      <c r="I72" s="39">
        <v>5590.8166666666657</v>
      </c>
      <c r="J72" s="39">
        <v>5731.3166666666657</v>
      </c>
      <c r="K72" s="39">
        <v>5763.2833333333328</v>
      </c>
      <c r="L72" s="39">
        <v>5801.5666666666657</v>
      </c>
      <c r="M72" s="31">
        <v>5725</v>
      </c>
      <c r="N72" s="31">
        <v>5654.75</v>
      </c>
      <c r="O72" s="242">
        <v>2858500</v>
      </c>
      <c r="P72" s="243">
        <v>-2.2526180807864928E-2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3355.1</v>
      </c>
      <c r="F73" s="38">
        <v>3369</v>
      </c>
      <c r="G73" s="39">
        <v>3309.25</v>
      </c>
      <c r="H73" s="39">
        <v>3263.4</v>
      </c>
      <c r="I73" s="39">
        <v>3203.65</v>
      </c>
      <c r="J73" s="39">
        <v>3414.85</v>
      </c>
      <c r="K73" s="39">
        <v>3474.6</v>
      </c>
      <c r="L73" s="39">
        <v>3520.45</v>
      </c>
      <c r="M73" s="31">
        <v>3428.75</v>
      </c>
      <c r="N73" s="31">
        <v>3323.15</v>
      </c>
      <c r="O73" s="242">
        <v>3855250</v>
      </c>
      <c r="P73" s="243">
        <v>-9.4424460431654679E-3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3111.05</v>
      </c>
      <c r="F74" s="38">
        <v>3136.6333333333337</v>
      </c>
      <c r="G74" s="39">
        <v>3067.7166666666672</v>
      </c>
      <c r="H74" s="39">
        <v>3024.3833333333337</v>
      </c>
      <c r="I74" s="39">
        <v>2955.4666666666672</v>
      </c>
      <c r="J74" s="39">
        <v>3179.9666666666672</v>
      </c>
      <c r="K74" s="39">
        <v>3248.8833333333341</v>
      </c>
      <c r="L74" s="39">
        <v>3292.2166666666672</v>
      </c>
      <c r="M74" s="31">
        <v>3205.55</v>
      </c>
      <c r="N74" s="31">
        <v>3093.3</v>
      </c>
      <c r="O74" s="242">
        <v>1629650</v>
      </c>
      <c r="P74" s="243">
        <v>-3.2015681149950993E-2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266.60000000000002</v>
      </c>
      <c r="F75" s="38">
        <v>270.76666666666671</v>
      </c>
      <c r="G75" s="39">
        <v>261.68333333333339</v>
      </c>
      <c r="H75" s="39">
        <v>256.76666666666671</v>
      </c>
      <c r="I75" s="39">
        <v>247.68333333333339</v>
      </c>
      <c r="J75" s="39">
        <v>275.68333333333339</v>
      </c>
      <c r="K75" s="39">
        <v>284.76666666666677</v>
      </c>
      <c r="L75" s="39">
        <v>289.68333333333339</v>
      </c>
      <c r="M75" s="31">
        <v>279.85000000000002</v>
      </c>
      <c r="N75" s="31">
        <v>265.85000000000002</v>
      </c>
      <c r="O75" s="242">
        <v>18532800</v>
      </c>
      <c r="P75" s="243">
        <v>3.9579967689822297E-2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142.80000000000001</v>
      </c>
      <c r="F76" s="38">
        <v>144.91666666666666</v>
      </c>
      <c r="G76" s="39">
        <v>140.0333333333333</v>
      </c>
      <c r="H76" s="39">
        <v>137.26666666666665</v>
      </c>
      <c r="I76" s="39">
        <v>132.3833333333333</v>
      </c>
      <c r="J76" s="39">
        <v>147.68333333333331</v>
      </c>
      <c r="K76" s="39">
        <v>152.56666666666669</v>
      </c>
      <c r="L76" s="39">
        <v>155.33333333333331</v>
      </c>
      <c r="M76" s="31">
        <v>149.80000000000001</v>
      </c>
      <c r="N76" s="31">
        <v>142.15</v>
      </c>
      <c r="O76" s="242">
        <v>131510000</v>
      </c>
      <c r="P76" s="243">
        <v>1.3018024957633647E-2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122.4</v>
      </c>
      <c r="F77" s="38">
        <v>124.75</v>
      </c>
      <c r="G77" s="39">
        <v>119.69999999999999</v>
      </c>
      <c r="H77" s="39">
        <v>116.99999999999999</v>
      </c>
      <c r="I77" s="39">
        <v>111.94999999999997</v>
      </c>
      <c r="J77" s="39">
        <v>127.45</v>
      </c>
      <c r="K77" s="39">
        <v>132.5</v>
      </c>
      <c r="L77" s="39">
        <v>135.20000000000002</v>
      </c>
      <c r="M77" s="31">
        <v>129.80000000000001</v>
      </c>
      <c r="N77" s="31">
        <v>122.05</v>
      </c>
      <c r="O77" s="242">
        <v>133891950</v>
      </c>
      <c r="P77" s="243">
        <v>-2.7772241047106506E-2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812.8</v>
      </c>
      <c r="F78" s="38">
        <v>807.16666666666663</v>
      </c>
      <c r="G78" s="39">
        <v>794.33333333333326</v>
      </c>
      <c r="H78" s="39">
        <v>775.86666666666667</v>
      </c>
      <c r="I78" s="39">
        <v>763.0333333333333</v>
      </c>
      <c r="J78" s="39">
        <v>825.63333333333321</v>
      </c>
      <c r="K78" s="39">
        <v>838.46666666666647</v>
      </c>
      <c r="L78" s="39">
        <v>856.93333333333317</v>
      </c>
      <c r="M78" s="31">
        <v>820</v>
      </c>
      <c r="N78" s="31">
        <v>788.7</v>
      </c>
      <c r="O78" s="242">
        <v>7705300</v>
      </c>
      <c r="P78" s="243">
        <v>-3.469573115349682E-2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59.6</v>
      </c>
      <c r="F79" s="38">
        <v>61.366666666666667</v>
      </c>
      <c r="G79" s="39">
        <v>57.63333333333334</v>
      </c>
      <c r="H79" s="39">
        <v>55.666666666666671</v>
      </c>
      <c r="I79" s="39">
        <v>51.933333333333344</v>
      </c>
      <c r="J79" s="39">
        <v>63.333333333333336</v>
      </c>
      <c r="K79" s="39">
        <v>67.066666666666663</v>
      </c>
      <c r="L79" s="39">
        <v>69.033333333333331</v>
      </c>
      <c r="M79" s="31">
        <v>65.099999999999994</v>
      </c>
      <c r="N79" s="31">
        <v>59.4</v>
      </c>
      <c r="O79" s="242">
        <v>129667500</v>
      </c>
      <c r="P79" s="243">
        <v>1.6940179989412388E-2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627.5</v>
      </c>
      <c r="F80" s="38">
        <v>633.9666666666667</v>
      </c>
      <c r="G80" s="39">
        <v>616.63333333333344</v>
      </c>
      <c r="H80" s="39">
        <v>605.76666666666677</v>
      </c>
      <c r="I80" s="39">
        <v>588.43333333333351</v>
      </c>
      <c r="J80" s="39">
        <v>644.83333333333337</v>
      </c>
      <c r="K80" s="39">
        <v>662.16666666666663</v>
      </c>
      <c r="L80" s="39">
        <v>673.0333333333333</v>
      </c>
      <c r="M80" s="31">
        <v>651.29999999999995</v>
      </c>
      <c r="N80" s="31">
        <v>623.1</v>
      </c>
      <c r="O80" s="242">
        <v>8217300</v>
      </c>
      <c r="P80" s="243">
        <v>-4.0964235071687411E-3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1014.5</v>
      </c>
      <c r="F81" s="38">
        <v>1024.8500000000001</v>
      </c>
      <c r="G81" s="39">
        <v>999.65000000000032</v>
      </c>
      <c r="H81" s="39">
        <v>984.80000000000018</v>
      </c>
      <c r="I81" s="39">
        <v>959.60000000000036</v>
      </c>
      <c r="J81" s="39">
        <v>1039.7000000000003</v>
      </c>
      <c r="K81" s="39">
        <v>1064.9000000000001</v>
      </c>
      <c r="L81" s="39">
        <v>1079.7500000000002</v>
      </c>
      <c r="M81" s="31">
        <v>1050.05</v>
      </c>
      <c r="N81" s="31">
        <v>1010</v>
      </c>
      <c r="O81" s="242">
        <v>7972000</v>
      </c>
      <c r="P81" s="243">
        <v>1.8005363299706294E-2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1629.7</v>
      </c>
      <c r="F82" s="38">
        <v>1653.25</v>
      </c>
      <c r="G82" s="39">
        <v>1601.5</v>
      </c>
      <c r="H82" s="39">
        <v>1573.3</v>
      </c>
      <c r="I82" s="39">
        <v>1521.55</v>
      </c>
      <c r="J82" s="39">
        <v>1681.45</v>
      </c>
      <c r="K82" s="39">
        <v>1733.2</v>
      </c>
      <c r="L82" s="39">
        <v>1761.4</v>
      </c>
      <c r="M82" s="31">
        <v>1705</v>
      </c>
      <c r="N82" s="31">
        <v>1625.05</v>
      </c>
      <c r="O82" s="242">
        <v>3408600</v>
      </c>
      <c r="P82" s="243">
        <v>7.0165590794274485E-3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308.75</v>
      </c>
      <c r="F83" s="38">
        <v>311.51666666666665</v>
      </c>
      <c r="G83" s="39">
        <v>303.68333333333328</v>
      </c>
      <c r="H83" s="39">
        <v>298.61666666666662</v>
      </c>
      <c r="I83" s="39">
        <v>290.78333333333325</v>
      </c>
      <c r="J83" s="39">
        <v>316.58333333333331</v>
      </c>
      <c r="K83" s="39">
        <v>324.41666666666669</v>
      </c>
      <c r="L83" s="39">
        <v>329.48333333333335</v>
      </c>
      <c r="M83" s="31">
        <v>319.35000000000002</v>
      </c>
      <c r="N83" s="31">
        <v>306.45</v>
      </c>
      <c r="O83" s="242">
        <v>9008000</v>
      </c>
      <c r="P83" s="243">
        <v>-1.0327400571303011E-2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1877.35</v>
      </c>
      <c r="F84" s="38">
        <v>1880.9333333333334</v>
      </c>
      <c r="G84" s="39">
        <v>1834.1166666666668</v>
      </c>
      <c r="H84" s="39">
        <v>1790.8833333333334</v>
      </c>
      <c r="I84" s="39">
        <v>1744.0666666666668</v>
      </c>
      <c r="J84" s="39">
        <v>1924.1666666666667</v>
      </c>
      <c r="K84" s="39">
        <v>1970.9833333333333</v>
      </c>
      <c r="L84" s="39">
        <v>2014.2166666666667</v>
      </c>
      <c r="M84" s="31">
        <v>1927.75</v>
      </c>
      <c r="N84" s="31">
        <v>1837.7</v>
      </c>
      <c r="O84" s="242">
        <v>14340250</v>
      </c>
      <c r="P84" s="243">
        <v>-1.8530559167750326E-2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451.25</v>
      </c>
      <c r="F85" s="38">
        <v>455.15000000000003</v>
      </c>
      <c r="G85" s="39">
        <v>446.60000000000008</v>
      </c>
      <c r="H85" s="39">
        <v>441.95000000000005</v>
      </c>
      <c r="I85" s="39">
        <v>433.40000000000009</v>
      </c>
      <c r="J85" s="39">
        <v>459.80000000000007</v>
      </c>
      <c r="K85" s="39">
        <v>468.35</v>
      </c>
      <c r="L85" s="39">
        <v>473.00000000000006</v>
      </c>
      <c r="M85" s="31">
        <v>463.7</v>
      </c>
      <c r="N85" s="31">
        <v>450.5</v>
      </c>
      <c r="O85" s="242">
        <v>9103750</v>
      </c>
      <c r="P85" s="243">
        <v>3.5827476918836986E-3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3947.9</v>
      </c>
      <c r="F86" s="38">
        <v>3998.4833333333336</v>
      </c>
      <c r="G86" s="39">
        <v>3888.9666666666672</v>
      </c>
      <c r="H86" s="39">
        <v>3830.0333333333338</v>
      </c>
      <c r="I86" s="39">
        <v>3720.5166666666673</v>
      </c>
      <c r="J86" s="39">
        <v>4057.416666666667</v>
      </c>
      <c r="K86" s="39">
        <v>4166.9333333333334</v>
      </c>
      <c r="L86" s="39">
        <v>4225.8666666666668</v>
      </c>
      <c r="M86" s="31">
        <v>4108</v>
      </c>
      <c r="N86" s="31">
        <v>3939.55</v>
      </c>
      <c r="O86" s="242">
        <v>4900500</v>
      </c>
      <c r="P86" s="243">
        <v>1.7947279865395401E-2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1419.1</v>
      </c>
      <c r="F87" s="38">
        <v>1430.3166666666666</v>
      </c>
      <c r="G87" s="39">
        <v>1403.8833333333332</v>
      </c>
      <c r="H87" s="39">
        <v>1388.6666666666665</v>
      </c>
      <c r="I87" s="39">
        <v>1362.2333333333331</v>
      </c>
      <c r="J87" s="39">
        <v>1445.5333333333333</v>
      </c>
      <c r="K87" s="39">
        <v>1471.9666666666667</v>
      </c>
      <c r="L87" s="39">
        <v>1487.1833333333334</v>
      </c>
      <c r="M87" s="31">
        <v>1456.75</v>
      </c>
      <c r="N87" s="31">
        <v>1415.1</v>
      </c>
      <c r="O87" s="242">
        <v>5773000</v>
      </c>
      <c r="P87" s="243">
        <v>-1.6775951630758752E-2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1283.25</v>
      </c>
      <c r="F88" s="38">
        <v>1283.1333333333332</v>
      </c>
      <c r="G88" s="39">
        <v>1269.5666666666664</v>
      </c>
      <c r="H88" s="39">
        <v>1255.8833333333332</v>
      </c>
      <c r="I88" s="39">
        <v>1242.3166666666664</v>
      </c>
      <c r="J88" s="39">
        <v>1296.8166666666664</v>
      </c>
      <c r="K88" s="39">
        <v>1310.383333333333</v>
      </c>
      <c r="L88" s="39">
        <v>1324.0666666666664</v>
      </c>
      <c r="M88" s="31">
        <v>1296.7</v>
      </c>
      <c r="N88" s="31">
        <v>1269.45</v>
      </c>
      <c r="O88" s="242">
        <v>10925600</v>
      </c>
      <c r="P88" s="243">
        <v>-5.6065239551478085E-3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2613.15</v>
      </c>
      <c r="F89" s="38">
        <v>2626.9500000000003</v>
      </c>
      <c r="G89" s="39">
        <v>2569.5000000000005</v>
      </c>
      <c r="H89" s="39">
        <v>2525.8500000000004</v>
      </c>
      <c r="I89" s="39">
        <v>2468.4000000000005</v>
      </c>
      <c r="J89" s="39">
        <v>2670.6000000000004</v>
      </c>
      <c r="K89" s="39">
        <v>2728.05</v>
      </c>
      <c r="L89" s="39">
        <v>2771.7000000000003</v>
      </c>
      <c r="M89" s="31">
        <v>2684.4</v>
      </c>
      <c r="N89" s="31">
        <v>2583.3000000000002</v>
      </c>
      <c r="O89" s="242">
        <v>5176500</v>
      </c>
      <c r="P89" s="243">
        <v>-2.0159000567859169E-2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1639.4</v>
      </c>
      <c r="F90" s="38">
        <v>1636.9666666666665</v>
      </c>
      <c r="G90" s="39">
        <v>1629.1833333333329</v>
      </c>
      <c r="H90" s="39">
        <v>1618.9666666666665</v>
      </c>
      <c r="I90" s="39">
        <v>1611.1833333333329</v>
      </c>
      <c r="J90" s="39">
        <v>1647.1833333333329</v>
      </c>
      <c r="K90" s="39">
        <v>1654.9666666666662</v>
      </c>
      <c r="L90" s="39">
        <v>1665.1833333333329</v>
      </c>
      <c r="M90" s="31">
        <v>1644.75</v>
      </c>
      <c r="N90" s="31">
        <v>1626.75</v>
      </c>
      <c r="O90" s="242">
        <v>124671800</v>
      </c>
      <c r="P90" s="243">
        <v>-4.6987202125691609E-2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662.2</v>
      </c>
      <c r="F91" s="38">
        <v>663.81666666666672</v>
      </c>
      <c r="G91" s="39">
        <v>654.88333333333344</v>
      </c>
      <c r="H91" s="39">
        <v>647.56666666666672</v>
      </c>
      <c r="I91" s="39">
        <v>638.63333333333344</v>
      </c>
      <c r="J91" s="39">
        <v>671.13333333333344</v>
      </c>
      <c r="K91" s="39">
        <v>680.06666666666661</v>
      </c>
      <c r="L91" s="39">
        <v>687.38333333333344</v>
      </c>
      <c r="M91" s="31">
        <v>672.75</v>
      </c>
      <c r="N91" s="31">
        <v>656.5</v>
      </c>
      <c r="O91" s="242">
        <v>15040300</v>
      </c>
      <c r="P91" s="243">
        <v>-4.0221816650287803E-2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3026.05</v>
      </c>
      <c r="F92" s="38">
        <v>3034.8333333333335</v>
      </c>
      <c r="G92" s="39">
        <v>3003.1166666666668</v>
      </c>
      <c r="H92" s="39">
        <v>2980.1833333333334</v>
      </c>
      <c r="I92" s="39">
        <v>2948.4666666666667</v>
      </c>
      <c r="J92" s="39">
        <v>3057.7666666666669</v>
      </c>
      <c r="K92" s="39">
        <v>3089.4833333333331</v>
      </c>
      <c r="L92" s="39">
        <v>3112.416666666667</v>
      </c>
      <c r="M92" s="31">
        <v>3066.55</v>
      </c>
      <c r="N92" s="31">
        <v>3011.9</v>
      </c>
      <c r="O92" s="242">
        <v>3576300</v>
      </c>
      <c r="P92" s="243">
        <v>-3.7853107344632771E-2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477.9</v>
      </c>
      <c r="F93" s="38">
        <v>481.83333333333331</v>
      </c>
      <c r="G93" s="39">
        <v>471.86666666666662</v>
      </c>
      <c r="H93" s="39">
        <v>465.83333333333331</v>
      </c>
      <c r="I93" s="39">
        <v>455.86666666666662</v>
      </c>
      <c r="J93" s="39">
        <v>487.86666666666662</v>
      </c>
      <c r="K93" s="39">
        <v>497.83333333333331</v>
      </c>
      <c r="L93" s="39">
        <v>503.86666666666662</v>
      </c>
      <c r="M93" s="31">
        <v>491.8</v>
      </c>
      <c r="N93" s="31">
        <v>475.8</v>
      </c>
      <c r="O93" s="242">
        <v>25314800</v>
      </c>
      <c r="P93" s="243">
        <v>1.8532079085225032E-2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153.4</v>
      </c>
      <c r="F94" s="38">
        <v>157.1</v>
      </c>
      <c r="G94" s="39">
        <v>146.29999999999998</v>
      </c>
      <c r="H94" s="39">
        <v>139.19999999999999</v>
      </c>
      <c r="I94" s="39">
        <v>128.39999999999998</v>
      </c>
      <c r="J94" s="39">
        <v>164.2</v>
      </c>
      <c r="K94" s="39">
        <v>175</v>
      </c>
      <c r="L94" s="39">
        <v>182.1</v>
      </c>
      <c r="M94" s="31">
        <v>167.9</v>
      </c>
      <c r="N94" s="31">
        <v>150</v>
      </c>
      <c r="O94" s="242">
        <v>34349300</v>
      </c>
      <c r="P94" s="243">
        <v>-5.4420776189086667E-2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252.05</v>
      </c>
      <c r="F95" s="38">
        <v>257.34999999999997</v>
      </c>
      <c r="G95" s="39">
        <v>245.94999999999993</v>
      </c>
      <c r="H95" s="39">
        <v>239.84999999999997</v>
      </c>
      <c r="I95" s="39">
        <v>228.44999999999993</v>
      </c>
      <c r="J95" s="39">
        <v>263.44999999999993</v>
      </c>
      <c r="K95" s="39">
        <v>274.84999999999991</v>
      </c>
      <c r="L95" s="39">
        <v>280.94999999999993</v>
      </c>
      <c r="M95" s="31">
        <v>268.75</v>
      </c>
      <c r="N95" s="31">
        <v>251.25</v>
      </c>
      <c r="O95" s="242">
        <v>50657400</v>
      </c>
      <c r="P95" s="243">
        <v>4.8859570661896244E-2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2508</v>
      </c>
      <c r="F96" s="38">
        <v>2518.25</v>
      </c>
      <c r="G96" s="39">
        <v>2486.5</v>
      </c>
      <c r="H96" s="39">
        <v>2465</v>
      </c>
      <c r="I96" s="39">
        <v>2433.25</v>
      </c>
      <c r="J96" s="39">
        <v>2539.75</v>
      </c>
      <c r="K96" s="39">
        <v>2571.5</v>
      </c>
      <c r="L96" s="39">
        <v>2593</v>
      </c>
      <c r="M96" s="31">
        <v>2550</v>
      </c>
      <c r="N96" s="31">
        <v>2496.75</v>
      </c>
      <c r="O96" s="242">
        <v>9594300</v>
      </c>
      <c r="P96" s="243">
        <v>9.2993848257006156E-2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167.2</v>
      </c>
      <c r="F97" s="38">
        <v>175.01666666666665</v>
      </c>
      <c r="G97" s="39">
        <v>158.5333333333333</v>
      </c>
      <c r="H97" s="39">
        <v>149.86666666666665</v>
      </c>
      <c r="I97" s="39">
        <v>133.3833333333333</v>
      </c>
      <c r="J97" s="39">
        <v>183.68333333333331</v>
      </c>
      <c r="K97" s="39">
        <v>200.16666666666666</v>
      </c>
      <c r="L97" s="39">
        <v>208.83333333333331</v>
      </c>
      <c r="M97" s="31">
        <v>191.5</v>
      </c>
      <c r="N97" s="31">
        <v>166.35</v>
      </c>
      <c r="O97" s="242">
        <v>61011300</v>
      </c>
      <c r="P97" s="243">
        <v>-6.341501604947937E-2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993.15</v>
      </c>
      <c r="F98" s="38">
        <v>992.41666666666663</v>
      </c>
      <c r="G98" s="39">
        <v>987.33333333333326</v>
      </c>
      <c r="H98" s="39">
        <v>981.51666666666665</v>
      </c>
      <c r="I98" s="39">
        <v>976.43333333333328</v>
      </c>
      <c r="J98" s="39">
        <v>998.23333333333323</v>
      </c>
      <c r="K98" s="39">
        <v>1003.3166666666665</v>
      </c>
      <c r="L98" s="39">
        <v>1009.1333333333332</v>
      </c>
      <c r="M98" s="31">
        <v>997.5</v>
      </c>
      <c r="N98" s="31">
        <v>986.6</v>
      </c>
      <c r="O98" s="242">
        <v>89224800</v>
      </c>
      <c r="P98" s="243">
        <v>1.7053447232547722E-3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1353.4</v>
      </c>
      <c r="F99" s="38">
        <v>1359.2666666666667</v>
      </c>
      <c r="G99" s="39">
        <v>1343.6333333333332</v>
      </c>
      <c r="H99" s="39">
        <v>1333.8666666666666</v>
      </c>
      <c r="I99" s="39">
        <v>1318.2333333333331</v>
      </c>
      <c r="J99" s="39">
        <v>1369.0333333333333</v>
      </c>
      <c r="K99" s="39">
        <v>1384.666666666667</v>
      </c>
      <c r="L99" s="39">
        <v>1394.4333333333334</v>
      </c>
      <c r="M99" s="31">
        <v>1374.9</v>
      </c>
      <c r="N99" s="31">
        <v>1349.5</v>
      </c>
      <c r="O99" s="242">
        <v>3039000</v>
      </c>
      <c r="P99" s="243">
        <v>-4.7932330827067667E-2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556.6</v>
      </c>
      <c r="F100" s="38">
        <v>564.0333333333333</v>
      </c>
      <c r="G100" s="39">
        <v>546.66666666666663</v>
      </c>
      <c r="H100" s="39">
        <v>536.73333333333335</v>
      </c>
      <c r="I100" s="39">
        <v>519.36666666666667</v>
      </c>
      <c r="J100" s="39">
        <v>573.96666666666658</v>
      </c>
      <c r="K100" s="39">
        <v>591.33333333333337</v>
      </c>
      <c r="L100" s="39">
        <v>601.26666666666654</v>
      </c>
      <c r="M100" s="31">
        <v>581.4</v>
      </c>
      <c r="N100" s="31">
        <v>554.1</v>
      </c>
      <c r="O100" s="242">
        <v>7351500</v>
      </c>
      <c r="P100" s="243">
        <v>3.6862584476756092E-3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10.55</v>
      </c>
      <c r="F101" s="38">
        <v>10.799999999999999</v>
      </c>
      <c r="G101" s="39">
        <v>10.099999999999998</v>
      </c>
      <c r="H101" s="39">
        <v>9.6499999999999986</v>
      </c>
      <c r="I101" s="39">
        <v>8.9499999999999975</v>
      </c>
      <c r="J101" s="39">
        <v>11.249999999999998</v>
      </c>
      <c r="K101" s="39">
        <v>11.949999999999998</v>
      </c>
      <c r="L101" s="39">
        <v>12.399999999999999</v>
      </c>
      <c r="M101" s="31">
        <v>11.5</v>
      </c>
      <c r="N101" s="31">
        <v>10.35</v>
      </c>
      <c r="O101" s="242">
        <v>1215840000</v>
      </c>
      <c r="P101" s="243">
        <v>5.0601410203235171E-2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124.65</v>
      </c>
      <c r="F102" s="38">
        <v>126.64999999999999</v>
      </c>
      <c r="G102" s="39">
        <v>122.29999999999998</v>
      </c>
      <c r="H102" s="39">
        <v>119.94999999999999</v>
      </c>
      <c r="I102" s="39">
        <v>115.59999999999998</v>
      </c>
      <c r="J102" s="39">
        <v>129</v>
      </c>
      <c r="K102" s="39">
        <v>133.34999999999997</v>
      </c>
      <c r="L102" s="39">
        <v>135.69999999999999</v>
      </c>
      <c r="M102" s="31">
        <v>131</v>
      </c>
      <c r="N102" s="31">
        <v>124.3</v>
      </c>
      <c r="O102" s="242">
        <v>102230000</v>
      </c>
      <c r="P102" s="243">
        <v>-1.8057823455960041E-2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92.75</v>
      </c>
      <c r="F103" s="38">
        <v>94</v>
      </c>
      <c r="G103" s="39">
        <v>91</v>
      </c>
      <c r="H103" s="39">
        <v>89.25</v>
      </c>
      <c r="I103" s="39">
        <v>86.25</v>
      </c>
      <c r="J103" s="39">
        <v>95.75</v>
      </c>
      <c r="K103" s="39">
        <v>98.75</v>
      </c>
      <c r="L103" s="39">
        <v>100.5</v>
      </c>
      <c r="M103" s="31">
        <v>97</v>
      </c>
      <c r="N103" s="31">
        <v>92.25</v>
      </c>
      <c r="O103" s="242">
        <v>302280000</v>
      </c>
      <c r="P103" s="243">
        <v>5.0513475473075116E-2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132.69999999999999</v>
      </c>
      <c r="F104" s="38">
        <v>135.29999999999998</v>
      </c>
      <c r="G104" s="39">
        <v>129.59999999999997</v>
      </c>
      <c r="H104" s="39">
        <v>126.49999999999997</v>
      </c>
      <c r="I104" s="39">
        <v>120.79999999999995</v>
      </c>
      <c r="J104" s="39">
        <v>138.39999999999998</v>
      </c>
      <c r="K104" s="39">
        <v>144.09999999999997</v>
      </c>
      <c r="L104" s="39">
        <v>147.19999999999999</v>
      </c>
      <c r="M104" s="31">
        <v>141</v>
      </c>
      <c r="N104" s="31">
        <v>132.19999999999999</v>
      </c>
      <c r="O104" s="242">
        <v>78266250</v>
      </c>
      <c r="P104" s="243">
        <v>1.055536725899385E-2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460.7</v>
      </c>
      <c r="F105" s="38">
        <v>467.66666666666669</v>
      </c>
      <c r="G105" s="39">
        <v>452.03333333333336</v>
      </c>
      <c r="H105" s="39">
        <v>443.36666666666667</v>
      </c>
      <c r="I105" s="39">
        <v>427.73333333333335</v>
      </c>
      <c r="J105" s="39">
        <v>476.33333333333337</v>
      </c>
      <c r="K105" s="39">
        <v>491.9666666666667</v>
      </c>
      <c r="L105" s="39">
        <v>500.63333333333338</v>
      </c>
      <c r="M105" s="31">
        <v>483.3</v>
      </c>
      <c r="N105" s="31">
        <v>459</v>
      </c>
      <c r="O105" s="242">
        <v>13095500</v>
      </c>
      <c r="P105" s="243">
        <v>-1.4180726632853741E-2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421.9</v>
      </c>
      <c r="F106" s="38">
        <v>425.5</v>
      </c>
      <c r="G106" s="39">
        <v>416.9</v>
      </c>
      <c r="H106" s="39">
        <v>411.9</v>
      </c>
      <c r="I106" s="39">
        <v>403.29999999999995</v>
      </c>
      <c r="J106" s="39">
        <v>430.5</v>
      </c>
      <c r="K106" s="39">
        <v>439.1</v>
      </c>
      <c r="L106" s="39">
        <v>444.1</v>
      </c>
      <c r="M106" s="31">
        <v>434.1</v>
      </c>
      <c r="N106" s="31">
        <v>420.5</v>
      </c>
      <c r="O106" s="242">
        <v>17506000</v>
      </c>
      <c r="P106" s="243">
        <v>-4.2864953526517223E-2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234.15</v>
      </c>
      <c r="F107" s="38">
        <v>240.05000000000004</v>
      </c>
      <c r="G107" s="39">
        <v>224.15000000000009</v>
      </c>
      <c r="H107" s="39">
        <v>214.15000000000006</v>
      </c>
      <c r="I107" s="39">
        <v>198.25000000000011</v>
      </c>
      <c r="J107" s="39">
        <v>250.05000000000007</v>
      </c>
      <c r="K107" s="39">
        <v>265.95</v>
      </c>
      <c r="L107" s="39">
        <v>275.95000000000005</v>
      </c>
      <c r="M107" s="31">
        <v>255.95</v>
      </c>
      <c r="N107" s="31">
        <v>230.05</v>
      </c>
      <c r="O107" s="242">
        <v>22556200</v>
      </c>
      <c r="P107" s="243">
        <v>-8.9013820566877483E-2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3128.45</v>
      </c>
      <c r="F108" s="38">
        <v>3140.1166666666668</v>
      </c>
      <c r="G108" s="39">
        <v>3068.3333333333335</v>
      </c>
      <c r="H108" s="39">
        <v>3008.2166666666667</v>
      </c>
      <c r="I108" s="39">
        <v>2936.4333333333334</v>
      </c>
      <c r="J108" s="39">
        <v>3200.2333333333336</v>
      </c>
      <c r="K108" s="39">
        <v>3272.0166666666664</v>
      </c>
      <c r="L108" s="39">
        <v>3332.1333333333337</v>
      </c>
      <c r="M108" s="31">
        <v>3211.9</v>
      </c>
      <c r="N108" s="31">
        <v>3080</v>
      </c>
      <c r="O108" s="242">
        <v>578400</v>
      </c>
      <c r="P108" s="243">
        <v>-7.8834209268991873E-2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2494.15</v>
      </c>
      <c r="F109" s="38">
        <v>2491.75</v>
      </c>
      <c r="G109" s="39">
        <v>2467.5</v>
      </c>
      <c r="H109" s="39">
        <v>2440.85</v>
      </c>
      <c r="I109" s="39">
        <v>2416.6</v>
      </c>
      <c r="J109" s="39">
        <v>2518.4</v>
      </c>
      <c r="K109" s="39">
        <v>2542.65</v>
      </c>
      <c r="L109" s="39">
        <v>2569.3000000000002</v>
      </c>
      <c r="M109" s="31">
        <v>2516</v>
      </c>
      <c r="N109" s="31">
        <v>2465.1</v>
      </c>
      <c r="O109" s="242">
        <v>5736000</v>
      </c>
      <c r="P109" s="243">
        <v>-7.179960192242342E-2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1434.95</v>
      </c>
      <c r="F110" s="38">
        <v>1439.7333333333333</v>
      </c>
      <c r="G110" s="39">
        <v>1422.7666666666667</v>
      </c>
      <c r="H110" s="39">
        <v>1410.5833333333333</v>
      </c>
      <c r="I110" s="39">
        <v>1393.6166666666666</v>
      </c>
      <c r="J110" s="39">
        <v>1451.9166666666667</v>
      </c>
      <c r="K110" s="39">
        <v>1468.8833333333334</v>
      </c>
      <c r="L110" s="39">
        <v>1481.0666666666668</v>
      </c>
      <c r="M110" s="31">
        <v>1456.7</v>
      </c>
      <c r="N110" s="31">
        <v>1427.55</v>
      </c>
      <c r="O110" s="242">
        <v>21685000</v>
      </c>
      <c r="P110" s="243">
        <v>2.0100270313980085E-3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182.75</v>
      </c>
      <c r="F111" s="38">
        <v>186.45000000000002</v>
      </c>
      <c r="G111" s="39">
        <v>178.65000000000003</v>
      </c>
      <c r="H111" s="39">
        <v>174.55</v>
      </c>
      <c r="I111" s="39">
        <v>166.75000000000003</v>
      </c>
      <c r="J111" s="39">
        <v>190.55000000000004</v>
      </c>
      <c r="K111" s="39">
        <v>198.35000000000005</v>
      </c>
      <c r="L111" s="39">
        <v>202.45000000000005</v>
      </c>
      <c r="M111" s="31">
        <v>194.25</v>
      </c>
      <c r="N111" s="31">
        <v>182.35</v>
      </c>
      <c r="O111" s="242">
        <v>86292000</v>
      </c>
      <c r="P111" s="243">
        <v>8.1830459998411056E-3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1504.7</v>
      </c>
      <c r="F112" s="38">
        <v>1498.3166666666666</v>
      </c>
      <c r="G112" s="39">
        <v>1488.1833333333332</v>
      </c>
      <c r="H112" s="39">
        <v>1471.6666666666665</v>
      </c>
      <c r="I112" s="39">
        <v>1461.5333333333331</v>
      </c>
      <c r="J112" s="39">
        <v>1514.8333333333333</v>
      </c>
      <c r="K112" s="39">
        <v>1524.9666666666665</v>
      </c>
      <c r="L112" s="39">
        <v>1541.4833333333333</v>
      </c>
      <c r="M112" s="31">
        <v>1508.45</v>
      </c>
      <c r="N112" s="31">
        <v>1481.8</v>
      </c>
      <c r="O112" s="242">
        <v>23360000</v>
      </c>
      <c r="P112" s="243">
        <v>2.106827519888102E-2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91.8</v>
      </c>
      <c r="F113" s="38">
        <v>92.983333333333348</v>
      </c>
      <c r="G113" s="39">
        <v>90.216666666666697</v>
      </c>
      <c r="H113" s="39">
        <v>88.633333333333354</v>
      </c>
      <c r="I113" s="39">
        <v>85.866666666666703</v>
      </c>
      <c r="J113" s="39">
        <v>94.566666666666691</v>
      </c>
      <c r="K113" s="39">
        <v>97.333333333333343</v>
      </c>
      <c r="L113" s="39">
        <v>98.916666666666686</v>
      </c>
      <c r="M113" s="31">
        <v>95.75</v>
      </c>
      <c r="N113" s="31">
        <v>91.4</v>
      </c>
      <c r="O113" s="242">
        <v>121494750</v>
      </c>
      <c r="P113" s="243">
        <v>1.251320386771756E-2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893.45</v>
      </c>
      <c r="F114" s="38">
        <v>897.83333333333337</v>
      </c>
      <c r="G114" s="39">
        <v>881.06666666666672</v>
      </c>
      <c r="H114" s="39">
        <v>868.68333333333339</v>
      </c>
      <c r="I114" s="39">
        <v>851.91666666666674</v>
      </c>
      <c r="J114" s="39">
        <v>910.2166666666667</v>
      </c>
      <c r="K114" s="39">
        <v>926.98333333333335</v>
      </c>
      <c r="L114" s="39">
        <v>939.36666666666667</v>
      </c>
      <c r="M114" s="31">
        <v>914.6</v>
      </c>
      <c r="N114" s="31">
        <v>885.45</v>
      </c>
      <c r="O114" s="242">
        <v>1465750</v>
      </c>
      <c r="P114" s="243">
        <v>-4.6511627906976744E-2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689.15</v>
      </c>
      <c r="F115" s="38">
        <v>699.35</v>
      </c>
      <c r="G115" s="39">
        <v>676.80000000000007</v>
      </c>
      <c r="H115" s="39">
        <v>664.45</v>
      </c>
      <c r="I115" s="39">
        <v>641.90000000000009</v>
      </c>
      <c r="J115" s="39">
        <v>711.7</v>
      </c>
      <c r="K115" s="39">
        <v>734.25</v>
      </c>
      <c r="L115" s="39">
        <v>746.6</v>
      </c>
      <c r="M115" s="31">
        <v>721.9</v>
      </c>
      <c r="N115" s="31">
        <v>687</v>
      </c>
      <c r="O115" s="242">
        <v>17781750</v>
      </c>
      <c r="P115" s="243">
        <v>9.0868464173990762E-3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452.95</v>
      </c>
      <c r="F116" s="38">
        <v>451.86666666666662</v>
      </c>
      <c r="G116" s="39">
        <v>447.73333333333323</v>
      </c>
      <c r="H116" s="39">
        <v>442.51666666666659</v>
      </c>
      <c r="I116" s="39">
        <v>438.38333333333321</v>
      </c>
      <c r="J116" s="39">
        <v>457.08333333333326</v>
      </c>
      <c r="K116" s="39">
        <v>461.21666666666658</v>
      </c>
      <c r="L116" s="39">
        <v>466.43333333333328</v>
      </c>
      <c r="M116" s="31">
        <v>456</v>
      </c>
      <c r="N116" s="31">
        <v>446.65</v>
      </c>
      <c r="O116" s="242">
        <v>69206400</v>
      </c>
      <c r="P116" s="243">
        <v>1.0877867012289676E-3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687.95</v>
      </c>
      <c r="F117" s="38">
        <v>698.19999999999993</v>
      </c>
      <c r="G117" s="39">
        <v>676.49999999999989</v>
      </c>
      <c r="H117" s="39">
        <v>665.05</v>
      </c>
      <c r="I117" s="39">
        <v>643.34999999999991</v>
      </c>
      <c r="J117" s="39">
        <v>709.64999999999986</v>
      </c>
      <c r="K117" s="39">
        <v>731.34999999999991</v>
      </c>
      <c r="L117" s="39">
        <v>742.79999999999984</v>
      </c>
      <c r="M117" s="31">
        <v>719.9</v>
      </c>
      <c r="N117" s="31">
        <v>686.75</v>
      </c>
      <c r="O117" s="242">
        <v>24023750</v>
      </c>
      <c r="P117" s="243">
        <v>-1.8696442482472085E-3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3248.05</v>
      </c>
      <c r="F118" s="38">
        <v>3282.5666666666671</v>
      </c>
      <c r="G118" s="39">
        <v>3204.1333333333341</v>
      </c>
      <c r="H118" s="39">
        <v>3160.2166666666672</v>
      </c>
      <c r="I118" s="39">
        <v>3081.7833333333342</v>
      </c>
      <c r="J118" s="39">
        <v>3326.483333333334</v>
      </c>
      <c r="K118" s="39">
        <v>3404.9166666666674</v>
      </c>
      <c r="L118" s="39">
        <v>3448.8333333333339</v>
      </c>
      <c r="M118" s="31">
        <v>3361</v>
      </c>
      <c r="N118" s="31">
        <v>3238.65</v>
      </c>
      <c r="O118" s="242">
        <v>720750</v>
      </c>
      <c r="P118" s="243">
        <v>5.5807464248343215E-3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818.3</v>
      </c>
      <c r="F119" s="38">
        <v>824.18333333333339</v>
      </c>
      <c r="G119" s="39">
        <v>807.51666666666677</v>
      </c>
      <c r="H119" s="39">
        <v>796.73333333333335</v>
      </c>
      <c r="I119" s="39">
        <v>780.06666666666672</v>
      </c>
      <c r="J119" s="39">
        <v>834.96666666666681</v>
      </c>
      <c r="K119" s="39">
        <v>851.63333333333333</v>
      </c>
      <c r="L119" s="39">
        <v>862.41666666666686</v>
      </c>
      <c r="M119" s="31">
        <v>840.85</v>
      </c>
      <c r="N119" s="31">
        <v>813.4</v>
      </c>
      <c r="O119" s="242">
        <v>18129150</v>
      </c>
      <c r="P119" s="243">
        <v>6.2190918627304057E-3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524.25</v>
      </c>
      <c r="F120" s="38">
        <v>531.2833333333333</v>
      </c>
      <c r="G120" s="39">
        <v>516.01666666666665</v>
      </c>
      <c r="H120" s="39">
        <v>507.7833333333333</v>
      </c>
      <c r="I120" s="39">
        <v>492.51666666666665</v>
      </c>
      <c r="J120" s="39">
        <v>539.51666666666665</v>
      </c>
      <c r="K120" s="39">
        <v>554.7833333333333</v>
      </c>
      <c r="L120" s="39">
        <v>563.01666666666665</v>
      </c>
      <c r="M120" s="31">
        <v>546.54999999999995</v>
      </c>
      <c r="N120" s="31">
        <v>523.04999999999995</v>
      </c>
      <c r="O120" s="242">
        <v>17122500</v>
      </c>
      <c r="P120" s="243">
        <v>1.602136181575434E-2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1813.8</v>
      </c>
      <c r="F121" s="38">
        <v>1812.4000000000003</v>
      </c>
      <c r="G121" s="39">
        <v>1799.8000000000006</v>
      </c>
      <c r="H121" s="39">
        <v>1785.8000000000004</v>
      </c>
      <c r="I121" s="39">
        <v>1773.2000000000007</v>
      </c>
      <c r="J121" s="39">
        <v>1826.4000000000005</v>
      </c>
      <c r="K121" s="39">
        <v>1839.0000000000005</v>
      </c>
      <c r="L121" s="39">
        <v>1853.0000000000005</v>
      </c>
      <c r="M121" s="31">
        <v>1825</v>
      </c>
      <c r="N121" s="31">
        <v>1798.4</v>
      </c>
      <c r="O121" s="242">
        <v>28519600</v>
      </c>
      <c r="P121" s="243">
        <v>-2.4837584626957534E-2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126.8</v>
      </c>
      <c r="F122" s="38">
        <v>129.18333333333331</v>
      </c>
      <c r="G122" s="39">
        <v>123.51666666666662</v>
      </c>
      <c r="H122" s="39">
        <v>120.23333333333332</v>
      </c>
      <c r="I122" s="39">
        <v>114.56666666666663</v>
      </c>
      <c r="J122" s="39">
        <v>132.46666666666661</v>
      </c>
      <c r="K122" s="39">
        <v>138.1333333333333</v>
      </c>
      <c r="L122" s="39">
        <v>141.4166666666666</v>
      </c>
      <c r="M122" s="31">
        <v>134.85</v>
      </c>
      <c r="N122" s="31">
        <v>125.9</v>
      </c>
      <c r="O122" s="242">
        <v>70142640</v>
      </c>
      <c r="P122" s="243">
        <v>3.3666491320357705E-2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2206.9499999999998</v>
      </c>
      <c r="F123" s="38">
        <v>2215.2166666666667</v>
      </c>
      <c r="G123" s="39">
        <v>2180.7333333333336</v>
      </c>
      <c r="H123" s="39">
        <v>2154.5166666666669</v>
      </c>
      <c r="I123" s="39">
        <v>2120.0333333333338</v>
      </c>
      <c r="J123" s="39">
        <v>2241.4333333333334</v>
      </c>
      <c r="K123" s="39">
        <v>2275.9166666666661</v>
      </c>
      <c r="L123" s="39">
        <v>2302.1333333333332</v>
      </c>
      <c r="M123" s="31">
        <v>2249.6999999999998</v>
      </c>
      <c r="N123" s="31">
        <v>2189</v>
      </c>
      <c r="O123" s="242">
        <v>684900</v>
      </c>
      <c r="P123" s="243">
        <v>-1.2970168612191959E-2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379.95</v>
      </c>
      <c r="F124" s="38">
        <v>386.5333333333333</v>
      </c>
      <c r="G124" s="39">
        <v>368.16666666666663</v>
      </c>
      <c r="H124" s="39">
        <v>356.38333333333333</v>
      </c>
      <c r="I124" s="39">
        <v>338.01666666666665</v>
      </c>
      <c r="J124" s="39">
        <v>398.31666666666661</v>
      </c>
      <c r="K124" s="39">
        <v>416.68333333333328</v>
      </c>
      <c r="L124" s="39">
        <v>428.46666666666658</v>
      </c>
      <c r="M124" s="31">
        <v>404.9</v>
      </c>
      <c r="N124" s="31">
        <v>374.75</v>
      </c>
      <c r="O124" s="242">
        <v>14696500</v>
      </c>
      <c r="P124" s="243">
        <v>0.33389908964665949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439.7</v>
      </c>
      <c r="F125" s="38">
        <v>445.59999999999997</v>
      </c>
      <c r="G125" s="39">
        <v>432.84999999999991</v>
      </c>
      <c r="H125" s="39">
        <v>425.99999999999994</v>
      </c>
      <c r="I125" s="39">
        <v>413.24999999999989</v>
      </c>
      <c r="J125" s="39">
        <v>452.44999999999993</v>
      </c>
      <c r="K125" s="39">
        <v>465.20000000000005</v>
      </c>
      <c r="L125" s="39">
        <v>472.04999999999995</v>
      </c>
      <c r="M125" s="31">
        <v>458.35</v>
      </c>
      <c r="N125" s="31">
        <v>438.75</v>
      </c>
      <c r="O125" s="242">
        <v>20640000</v>
      </c>
      <c r="P125" s="243">
        <v>-2.2171688459351906E-2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2952.25</v>
      </c>
      <c r="F126" s="38">
        <v>2959.3833333333332</v>
      </c>
      <c r="G126" s="39">
        <v>2917.8666666666663</v>
      </c>
      <c r="H126" s="39">
        <v>2883.4833333333331</v>
      </c>
      <c r="I126" s="39">
        <v>2841.9666666666662</v>
      </c>
      <c r="J126" s="39">
        <v>2993.7666666666664</v>
      </c>
      <c r="K126" s="39">
        <v>3035.2833333333328</v>
      </c>
      <c r="L126" s="39">
        <v>3069.6666666666665</v>
      </c>
      <c r="M126" s="31">
        <v>3000.9</v>
      </c>
      <c r="N126" s="31">
        <v>2925</v>
      </c>
      <c r="O126" s="242">
        <v>8751900</v>
      </c>
      <c r="P126" s="243">
        <v>0.15481751246932152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5509.5</v>
      </c>
      <c r="F127" s="38">
        <v>5496.9333333333334</v>
      </c>
      <c r="G127" s="39">
        <v>5441.1166666666668</v>
      </c>
      <c r="H127" s="39">
        <v>5372.7333333333336</v>
      </c>
      <c r="I127" s="39">
        <v>5316.916666666667</v>
      </c>
      <c r="J127" s="39">
        <v>5565.3166666666666</v>
      </c>
      <c r="K127" s="39">
        <v>5621.1333333333341</v>
      </c>
      <c r="L127" s="39">
        <v>5689.5166666666664</v>
      </c>
      <c r="M127" s="31">
        <v>5552.75</v>
      </c>
      <c r="N127" s="31">
        <v>5428.55</v>
      </c>
      <c r="O127" s="242">
        <v>1500750</v>
      </c>
      <c r="P127" s="243">
        <v>-3.6405663103149376E-2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4625.3999999999996</v>
      </c>
      <c r="F128" s="38">
        <v>4620.1333333333332</v>
      </c>
      <c r="G128" s="39">
        <v>4565.2666666666664</v>
      </c>
      <c r="H128" s="39">
        <v>4505.1333333333332</v>
      </c>
      <c r="I128" s="39">
        <v>4450.2666666666664</v>
      </c>
      <c r="J128" s="39">
        <v>4680.2666666666664</v>
      </c>
      <c r="K128" s="39">
        <v>4735.1333333333332</v>
      </c>
      <c r="L128" s="39">
        <v>4795.2666666666664</v>
      </c>
      <c r="M128" s="31">
        <v>4675</v>
      </c>
      <c r="N128" s="31">
        <v>4560</v>
      </c>
      <c r="O128" s="242">
        <v>699000</v>
      </c>
      <c r="P128" s="243">
        <v>-6.6007482629609829E-2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1141.3</v>
      </c>
      <c r="F129" s="38">
        <v>1151.4333333333334</v>
      </c>
      <c r="G129" s="39">
        <v>1127.1166666666668</v>
      </c>
      <c r="H129" s="39">
        <v>1112.9333333333334</v>
      </c>
      <c r="I129" s="39">
        <v>1088.6166666666668</v>
      </c>
      <c r="J129" s="39">
        <v>1165.6166666666668</v>
      </c>
      <c r="K129" s="39">
        <v>1189.9333333333334</v>
      </c>
      <c r="L129" s="39">
        <v>1204.1166666666668</v>
      </c>
      <c r="M129" s="31">
        <v>1175.75</v>
      </c>
      <c r="N129" s="31">
        <v>1137.25</v>
      </c>
      <c r="O129" s="242">
        <v>7203750</v>
      </c>
      <c r="P129" s="243">
        <v>5.4104477611940295E-2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1558.95</v>
      </c>
      <c r="F130" s="38">
        <v>1556.5</v>
      </c>
      <c r="G130" s="39">
        <v>1518</v>
      </c>
      <c r="H130" s="39">
        <v>1477.05</v>
      </c>
      <c r="I130" s="39">
        <v>1438.55</v>
      </c>
      <c r="J130" s="39">
        <v>1597.45</v>
      </c>
      <c r="K130" s="39">
        <v>1635.95</v>
      </c>
      <c r="L130" s="39">
        <v>1676.9</v>
      </c>
      <c r="M130" s="31">
        <v>1595</v>
      </c>
      <c r="N130" s="31">
        <v>1515.55</v>
      </c>
      <c r="O130" s="242">
        <v>15287300</v>
      </c>
      <c r="P130" s="243">
        <v>1.3269614438825222E-2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289.3</v>
      </c>
      <c r="F131" s="38">
        <v>292.75</v>
      </c>
      <c r="G131" s="39">
        <v>283.05</v>
      </c>
      <c r="H131" s="39">
        <v>276.8</v>
      </c>
      <c r="I131" s="39">
        <v>267.10000000000002</v>
      </c>
      <c r="J131" s="39">
        <v>299</v>
      </c>
      <c r="K131" s="39">
        <v>308.70000000000005</v>
      </c>
      <c r="L131" s="39">
        <v>314.95</v>
      </c>
      <c r="M131" s="31">
        <v>302.45</v>
      </c>
      <c r="N131" s="31">
        <v>286.5</v>
      </c>
      <c r="O131" s="242">
        <v>44580000</v>
      </c>
      <c r="P131" s="243">
        <v>6.4876743741639598E-2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138.1</v>
      </c>
      <c r="F132" s="38">
        <v>141.41666666666666</v>
      </c>
      <c r="G132" s="39">
        <v>131.88333333333333</v>
      </c>
      <c r="H132" s="39">
        <v>125.66666666666666</v>
      </c>
      <c r="I132" s="39">
        <v>116.13333333333333</v>
      </c>
      <c r="J132" s="39">
        <v>147.63333333333333</v>
      </c>
      <c r="K132" s="39">
        <v>157.16666666666669</v>
      </c>
      <c r="L132" s="39">
        <v>163.38333333333333</v>
      </c>
      <c r="M132" s="31">
        <v>150.94999999999999</v>
      </c>
      <c r="N132" s="31">
        <v>135.19999999999999</v>
      </c>
      <c r="O132" s="242">
        <v>74364000</v>
      </c>
      <c r="P132" s="243">
        <v>-4.8737431882723156E-2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583.5</v>
      </c>
      <c r="F133" s="38">
        <v>583.25</v>
      </c>
      <c r="G133" s="39">
        <v>578.54999999999995</v>
      </c>
      <c r="H133" s="39">
        <v>573.59999999999991</v>
      </c>
      <c r="I133" s="39">
        <v>568.89999999999986</v>
      </c>
      <c r="J133" s="39">
        <v>588.20000000000005</v>
      </c>
      <c r="K133" s="39">
        <v>592.90000000000009</v>
      </c>
      <c r="L133" s="39">
        <v>597.85000000000014</v>
      </c>
      <c r="M133" s="31">
        <v>587.95000000000005</v>
      </c>
      <c r="N133" s="31">
        <v>578.29999999999995</v>
      </c>
      <c r="O133" s="242">
        <v>11402400</v>
      </c>
      <c r="P133" s="243">
        <v>-1.767807298666391E-2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10511.8</v>
      </c>
      <c r="F134" s="38">
        <v>10507.266666666666</v>
      </c>
      <c r="G134" s="39">
        <v>10431.533333333333</v>
      </c>
      <c r="H134" s="39">
        <v>10351.266666666666</v>
      </c>
      <c r="I134" s="39">
        <v>10275.533333333333</v>
      </c>
      <c r="J134" s="39">
        <v>10587.533333333333</v>
      </c>
      <c r="K134" s="39">
        <v>10663.266666666666</v>
      </c>
      <c r="L134" s="39">
        <v>10743.533333333333</v>
      </c>
      <c r="M134" s="31">
        <v>10583</v>
      </c>
      <c r="N134" s="31">
        <v>10427</v>
      </c>
      <c r="O134" s="242">
        <v>2801600</v>
      </c>
      <c r="P134" s="243">
        <v>-4.0252132506594498E-2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1038.6500000000001</v>
      </c>
      <c r="F135" s="38">
        <v>1048.2833333333335</v>
      </c>
      <c r="G135" s="39">
        <v>1025.616666666667</v>
      </c>
      <c r="H135" s="39">
        <v>1012.5833333333335</v>
      </c>
      <c r="I135" s="39">
        <v>989.91666666666697</v>
      </c>
      <c r="J135" s="39">
        <v>1061.3166666666671</v>
      </c>
      <c r="K135" s="39">
        <v>1083.9833333333336</v>
      </c>
      <c r="L135" s="39">
        <v>1097.0166666666671</v>
      </c>
      <c r="M135" s="31">
        <v>1070.95</v>
      </c>
      <c r="N135" s="31">
        <v>1035.25</v>
      </c>
      <c r="O135" s="242">
        <v>9992500</v>
      </c>
      <c r="P135" s="243">
        <v>-6.8576275610074386E-2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1707.7</v>
      </c>
      <c r="F136" s="38">
        <v>1733.1666666666667</v>
      </c>
      <c r="G136" s="39">
        <v>1673.3833333333334</v>
      </c>
      <c r="H136" s="39">
        <v>1639.0666666666666</v>
      </c>
      <c r="I136" s="39">
        <v>1579.2833333333333</v>
      </c>
      <c r="J136" s="39">
        <v>1767.4833333333336</v>
      </c>
      <c r="K136" s="39">
        <v>1827.2666666666669</v>
      </c>
      <c r="L136" s="39">
        <v>1861.5833333333337</v>
      </c>
      <c r="M136" s="31">
        <v>1792.95</v>
      </c>
      <c r="N136" s="31">
        <v>1698.85</v>
      </c>
      <c r="O136" s="242">
        <v>3018000</v>
      </c>
      <c r="P136" s="243">
        <v>3.9972432804962092E-2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1399.2</v>
      </c>
      <c r="F137" s="38">
        <v>1407.8166666666668</v>
      </c>
      <c r="G137" s="39">
        <v>1380.2333333333336</v>
      </c>
      <c r="H137" s="39">
        <v>1361.2666666666667</v>
      </c>
      <c r="I137" s="39">
        <v>1333.6833333333334</v>
      </c>
      <c r="J137" s="39">
        <v>1426.7833333333338</v>
      </c>
      <c r="K137" s="39">
        <v>1454.3666666666672</v>
      </c>
      <c r="L137" s="39">
        <v>1473.3333333333339</v>
      </c>
      <c r="M137" s="31">
        <v>1435.4</v>
      </c>
      <c r="N137" s="31">
        <v>1388.85</v>
      </c>
      <c r="O137" s="242">
        <v>1749200</v>
      </c>
      <c r="P137" s="243">
        <v>-5.1615701583170678E-2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931.35</v>
      </c>
      <c r="F138" s="38">
        <v>936.01666666666677</v>
      </c>
      <c r="G138" s="39">
        <v>911.13333333333355</v>
      </c>
      <c r="H138" s="39">
        <v>890.91666666666674</v>
      </c>
      <c r="I138" s="39">
        <v>866.03333333333353</v>
      </c>
      <c r="J138" s="39">
        <v>956.23333333333358</v>
      </c>
      <c r="K138" s="39">
        <v>981.11666666666679</v>
      </c>
      <c r="L138" s="39">
        <v>1001.3333333333336</v>
      </c>
      <c r="M138" s="31">
        <v>960.9</v>
      </c>
      <c r="N138" s="31">
        <v>915.8</v>
      </c>
      <c r="O138" s="242">
        <v>6650400</v>
      </c>
      <c r="P138" s="243">
        <v>-1.1181158558344237E-2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1016.95</v>
      </c>
      <c r="F139" s="38">
        <v>1032.2333333333333</v>
      </c>
      <c r="G139" s="39">
        <v>999.4666666666667</v>
      </c>
      <c r="H139" s="39">
        <v>981.98333333333335</v>
      </c>
      <c r="I139" s="39">
        <v>949.2166666666667</v>
      </c>
      <c r="J139" s="39">
        <v>1049.7166666666667</v>
      </c>
      <c r="K139" s="39">
        <v>1082.4833333333336</v>
      </c>
      <c r="L139" s="39">
        <v>1099.9666666666667</v>
      </c>
      <c r="M139" s="31">
        <v>1065</v>
      </c>
      <c r="N139" s="31">
        <v>1014.75</v>
      </c>
      <c r="O139" s="242">
        <v>2750400</v>
      </c>
      <c r="P139" s="243">
        <v>8.6942775845716094E-2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97.6</v>
      </c>
      <c r="F140" s="38">
        <v>98.899999999999991</v>
      </c>
      <c r="G140" s="39">
        <v>95.799999999999983</v>
      </c>
      <c r="H140" s="39">
        <v>93.999999999999986</v>
      </c>
      <c r="I140" s="39">
        <v>90.899999999999977</v>
      </c>
      <c r="J140" s="39">
        <v>100.69999999999999</v>
      </c>
      <c r="K140" s="39">
        <v>103.79999999999998</v>
      </c>
      <c r="L140" s="39">
        <v>105.6</v>
      </c>
      <c r="M140" s="31">
        <v>102</v>
      </c>
      <c r="N140" s="31">
        <v>97.1</v>
      </c>
      <c r="O140" s="242">
        <v>80819300</v>
      </c>
      <c r="P140" s="243">
        <v>-9.6572124586740901E-3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2457.85</v>
      </c>
      <c r="F141" s="38">
        <v>2454.8666666666663</v>
      </c>
      <c r="G141" s="39">
        <v>2416.9333333333325</v>
      </c>
      <c r="H141" s="39">
        <v>2376.016666666666</v>
      </c>
      <c r="I141" s="39">
        <v>2338.0833333333321</v>
      </c>
      <c r="J141" s="39">
        <v>2495.7833333333328</v>
      </c>
      <c r="K141" s="39">
        <v>2533.7166666666662</v>
      </c>
      <c r="L141" s="39">
        <v>2574.6333333333332</v>
      </c>
      <c r="M141" s="31">
        <v>2492.8000000000002</v>
      </c>
      <c r="N141" s="31">
        <v>2413.9499999999998</v>
      </c>
      <c r="O141" s="242">
        <v>2598475</v>
      </c>
      <c r="P141" s="243">
        <v>-1.8591607810552555E-2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107923.15</v>
      </c>
      <c r="F142" s="38">
        <v>108461.16666666667</v>
      </c>
      <c r="G142" s="39">
        <v>107122.48333333334</v>
      </c>
      <c r="H142" s="39">
        <v>106321.81666666667</v>
      </c>
      <c r="I142" s="39">
        <v>104983.13333333333</v>
      </c>
      <c r="J142" s="39">
        <v>109261.83333333334</v>
      </c>
      <c r="K142" s="39">
        <v>110600.51666666666</v>
      </c>
      <c r="L142" s="39">
        <v>111401.18333333335</v>
      </c>
      <c r="M142" s="31">
        <v>109799.85</v>
      </c>
      <c r="N142" s="31">
        <v>107660.5</v>
      </c>
      <c r="O142" s="242">
        <v>36520</v>
      </c>
      <c r="P142" s="243">
        <v>5.8243987250072446E-2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1265.8499999999999</v>
      </c>
      <c r="F143" s="38">
        <v>1276.9333333333332</v>
      </c>
      <c r="G143" s="39">
        <v>1248.5166666666664</v>
      </c>
      <c r="H143" s="39">
        <v>1231.1833333333332</v>
      </c>
      <c r="I143" s="39">
        <v>1202.7666666666664</v>
      </c>
      <c r="J143" s="39">
        <v>1294.2666666666664</v>
      </c>
      <c r="K143" s="39">
        <v>1322.6833333333329</v>
      </c>
      <c r="L143" s="39">
        <v>1340.0166666666664</v>
      </c>
      <c r="M143" s="31">
        <v>1305.3499999999999</v>
      </c>
      <c r="N143" s="31">
        <v>1259.5999999999999</v>
      </c>
      <c r="O143" s="242">
        <v>6645100</v>
      </c>
      <c r="P143" s="243">
        <v>2.3551338529312099E-2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94.55</v>
      </c>
      <c r="F144" s="38">
        <v>96.916666666666671</v>
      </c>
      <c r="G144" s="39">
        <v>91.783333333333346</v>
      </c>
      <c r="H144" s="39">
        <v>89.01666666666668</v>
      </c>
      <c r="I144" s="39">
        <v>83.883333333333354</v>
      </c>
      <c r="J144" s="39">
        <v>99.683333333333337</v>
      </c>
      <c r="K144" s="39">
        <v>104.81666666666666</v>
      </c>
      <c r="L144" s="39">
        <v>107.58333333333333</v>
      </c>
      <c r="M144" s="31">
        <v>102.05</v>
      </c>
      <c r="N144" s="31">
        <v>94.15</v>
      </c>
      <c r="O144" s="242">
        <v>75637500</v>
      </c>
      <c r="P144" s="243">
        <v>1.6940607038418876E-2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4519.3500000000004</v>
      </c>
      <c r="F145" s="38">
        <v>4499.0166666666664</v>
      </c>
      <c r="G145" s="39">
        <v>4455.3833333333332</v>
      </c>
      <c r="H145" s="39">
        <v>4391.416666666667</v>
      </c>
      <c r="I145" s="39">
        <v>4347.7833333333338</v>
      </c>
      <c r="J145" s="39">
        <v>4562.9833333333327</v>
      </c>
      <c r="K145" s="39">
        <v>4606.6166666666659</v>
      </c>
      <c r="L145" s="39">
        <v>4670.5833333333321</v>
      </c>
      <c r="M145" s="31">
        <v>4542.6499999999996</v>
      </c>
      <c r="N145" s="31">
        <v>4435.05</v>
      </c>
      <c r="O145" s="242">
        <v>1587600</v>
      </c>
      <c r="P145" s="243">
        <v>4.8024556886820474E-2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4489.8500000000004</v>
      </c>
      <c r="F146" s="38">
        <v>4557.1166666666668</v>
      </c>
      <c r="G146" s="39">
        <v>4408.6333333333332</v>
      </c>
      <c r="H146" s="39">
        <v>4327.4166666666661</v>
      </c>
      <c r="I146" s="39">
        <v>4178.9333333333325</v>
      </c>
      <c r="J146" s="39">
        <v>4638.3333333333339</v>
      </c>
      <c r="K146" s="39">
        <v>4786.8166666666675</v>
      </c>
      <c r="L146" s="39">
        <v>4868.0333333333347</v>
      </c>
      <c r="M146" s="31">
        <v>4705.6000000000004</v>
      </c>
      <c r="N146" s="31">
        <v>4475.8999999999996</v>
      </c>
      <c r="O146" s="242">
        <v>708900</v>
      </c>
      <c r="P146" s="243">
        <v>3.3231307389593352E-2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22408.7</v>
      </c>
      <c r="F147" s="38">
        <v>22332.2</v>
      </c>
      <c r="G147" s="39">
        <v>22184.400000000001</v>
      </c>
      <c r="H147" s="39">
        <v>21960.100000000002</v>
      </c>
      <c r="I147" s="39">
        <v>21812.300000000003</v>
      </c>
      <c r="J147" s="39">
        <v>22556.5</v>
      </c>
      <c r="K147" s="39">
        <v>22704.299999999996</v>
      </c>
      <c r="L147" s="39">
        <v>22928.6</v>
      </c>
      <c r="M147" s="31">
        <v>22480</v>
      </c>
      <c r="N147" s="31">
        <v>22107.9</v>
      </c>
      <c r="O147" s="242">
        <v>347520</v>
      </c>
      <c r="P147" s="243">
        <v>1.6259211603696339E-2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136.94999999999999</v>
      </c>
      <c r="F148" s="38">
        <v>139.88333333333335</v>
      </c>
      <c r="G148" s="39">
        <v>133.3666666666667</v>
      </c>
      <c r="H148" s="39">
        <v>129.78333333333336</v>
      </c>
      <c r="I148" s="39">
        <v>123.26666666666671</v>
      </c>
      <c r="J148" s="39">
        <v>143.4666666666667</v>
      </c>
      <c r="K148" s="39">
        <v>149.98333333333335</v>
      </c>
      <c r="L148" s="39">
        <v>153.56666666666669</v>
      </c>
      <c r="M148" s="31">
        <v>146.4</v>
      </c>
      <c r="N148" s="31">
        <v>136.30000000000001</v>
      </c>
      <c r="O148" s="242">
        <v>115002000</v>
      </c>
      <c r="P148" s="243">
        <v>-3.8977237293420642E-3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235.35</v>
      </c>
      <c r="F149" s="38">
        <v>238.46666666666667</v>
      </c>
      <c r="G149" s="39">
        <v>231.38333333333333</v>
      </c>
      <c r="H149" s="39">
        <v>227.41666666666666</v>
      </c>
      <c r="I149" s="39">
        <v>220.33333333333331</v>
      </c>
      <c r="J149" s="39">
        <v>242.43333333333334</v>
      </c>
      <c r="K149" s="39">
        <v>249.51666666666665</v>
      </c>
      <c r="L149" s="39">
        <v>253.48333333333335</v>
      </c>
      <c r="M149" s="31">
        <v>245.55</v>
      </c>
      <c r="N149" s="31">
        <v>234.5</v>
      </c>
      <c r="O149" s="242">
        <v>74835000</v>
      </c>
      <c r="P149" s="243">
        <v>-9.1360476663356512E-3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1141.5</v>
      </c>
      <c r="F150" s="38">
        <v>1159.25</v>
      </c>
      <c r="G150" s="39">
        <v>1116.75</v>
      </c>
      <c r="H150" s="39">
        <v>1092</v>
      </c>
      <c r="I150" s="39">
        <v>1049.5</v>
      </c>
      <c r="J150" s="39">
        <v>1184</v>
      </c>
      <c r="K150" s="39">
        <v>1226.5</v>
      </c>
      <c r="L150" s="39">
        <v>1251.25</v>
      </c>
      <c r="M150" s="31">
        <v>1201.75</v>
      </c>
      <c r="N150" s="31">
        <v>1134.5</v>
      </c>
      <c r="O150" s="242">
        <v>6811000</v>
      </c>
      <c r="P150" s="243">
        <v>-1.19821283509342E-2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4291.7</v>
      </c>
      <c r="F151" s="38">
        <v>4313.8166666666666</v>
      </c>
      <c r="G151" s="39">
        <v>4217.9333333333334</v>
      </c>
      <c r="H151" s="39">
        <v>4144.166666666667</v>
      </c>
      <c r="I151" s="39">
        <v>4048.2833333333338</v>
      </c>
      <c r="J151" s="39">
        <v>4387.583333333333</v>
      </c>
      <c r="K151" s="39">
        <v>4483.4666666666662</v>
      </c>
      <c r="L151" s="39">
        <v>4557.2333333333327</v>
      </c>
      <c r="M151" s="31">
        <v>4409.7</v>
      </c>
      <c r="N151" s="31">
        <v>4240.05</v>
      </c>
      <c r="O151" s="242">
        <v>409200</v>
      </c>
      <c r="P151" s="243">
        <v>-8.2099596231493946E-2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181.2</v>
      </c>
      <c r="F152" s="38">
        <v>182.15</v>
      </c>
      <c r="G152" s="39">
        <v>179.8</v>
      </c>
      <c r="H152" s="39">
        <v>178.4</v>
      </c>
      <c r="I152" s="39">
        <v>176.05</v>
      </c>
      <c r="J152" s="39">
        <v>183.55</v>
      </c>
      <c r="K152" s="39">
        <v>185.89999999999998</v>
      </c>
      <c r="L152" s="39">
        <v>187.3</v>
      </c>
      <c r="M152" s="31">
        <v>184.5</v>
      </c>
      <c r="N152" s="31">
        <v>180.75</v>
      </c>
      <c r="O152" s="242">
        <v>55028050</v>
      </c>
      <c r="P152" s="243">
        <v>-1.2505181705126434E-2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40952.550000000003</v>
      </c>
      <c r="F153" s="38">
        <v>41286.033333333333</v>
      </c>
      <c r="G153" s="39">
        <v>40551.516666666663</v>
      </c>
      <c r="H153" s="39">
        <v>40150.48333333333</v>
      </c>
      <c r="I153" s="39">
        <v>39415.96666666666</v>
      </c>
      <c r="J153" s="39">
        <v>41687.066666666666</v>
      </c>
      <c r="K153" s="39">
        <v>42421.583333333343</v>
      </c>
      <c r="L153" s="39">
        <v>42822.616666666669</v>
      </c>
      <c r="M153" s="31">
        <v>42020.55</v>
      </c>
      <c r="N153" s="31">
        <v>40885</v>
      </c>
      <c r="O153" s="242">
        <v>157725</v>
      </c>
      <c r="P153" s="243">
        <v>-2.4129930394431554E-2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1060.5999999999999</v>
      </c>
      <c r="F154" s="38">
        <v>1083.3</v>
      </c>
      <c r="G154" s="39">
        <v>1033.1999999999998</v>
      </c>
      <c r="H154" s="39">
        <v>1005.8</v>
      </c>
      <c r="I154" s="39">
        <v>955.69999999999982</v>
      </c>
      <c r="J154" s="39">
        <v>1110.6999999999998</v>
      </c>
      <c r="K154" s="39">
        <v>1160.7999999999997</v>
      </c>
      <c r="L154" s="39">
        <v>1188.1999999999998</v>
      </c>
      <c r="M154" s="31">
        <v>1133.4000000000001</v>
      </c>
      <c r="N154" s="31">
        <v>1055.9000000000001</v>
      </c>
      <c r="O154" s="242">
        <v>10608000</v>
      </c>
      <c r="P154" s="243">
        <v>7.5507565964565426E-2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5831.85</v>
      </c>
      <c r="F155" s="38">
        <v>5875.0166666666673</v>
      </c>
      <c r="G155" s="39">
        <v>5776.2333333333345</v>
      </c>
      <c r="H155" s="39">
        <v>5720.6166666666668</v>
      </c>
      <c r="I155" s="39">
        <v>5621.8333333333339</v>
      </c>
      <c r="J155" s="39">
        <v>5930.633333333335</v>
      </c>
      <c r="K155" s="39">
        <v>6029.4166666666679</v>
      </c>
      <c r="L155" s="39">
        <v>6085.0333333333356</v>
      </c>
      <c r="M155" s="31">
        <v>5973.8</v>
      </c>
      <c r="N155" s="31">
        <v>5819.4</v>
      </c>
      <c r="O155" s="242">
        <v>1173725</v>
      </c>
      <c r="P155" s="243">
        <v>-8.8227297444263192E-2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235.65</v>
      </c>
      <c r="F156" s="38">
        <v>240.41666666666666</v>
      </c>
      <c r="G156" s="39">
        <v>230.13333333333333</v>
      </c>
      <c r="H156" s="39">
        <v>224.61666666666667</v>
      </c>
      <c r="I156" s="39">
        <v>214.33333333333334</v>
      </c>
      <c r="J156" s="39">
        <v>245.93333333333331</v>
      </c>
      <c r="K156" s="39">
        <v>256.2166666666667</v>
      </c>
      <c r="L156" s="39">
        <v>261.73333333333329</v>
      </c>
      <c r="M156" s="31">
        <v>250.7</v>
      </c>
      <c r="N156" s="31">
        <v>234.9</v>
      </c>
      <c r="O156" s="242">
        <v>21516000</v>
      </c>
      <c r="P156" s="243">
        <v>-1.8072289156626505E-2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283.60000000000002</v>
      </c>
      <c r="F157" s="38">
        <v>291.89999999999998</v>
      </c>
      <c r="G157" s="39">
        <v>274.34999999999997</v>
      </c>
      <c r="H157" s="39">
        <v>265.09999999999997</v>
      </c>
      <c r="I157" s="39">
        <v>247.54999999999995</v>
      </c>
      <c r="J157" s="39">
        <v>301.14999999999998</v>
      </c>
      <c r="K157" s="39">
        <v>318.69999999999993</v>
      </c>
      <c r="L157" s="39">
        <v>327.95</v>
      </c>
      <c r="M157" s="31">
        <v>309.45</v>
      </c>
      <c r="N157" s="31">
        <v>282.64999999999998</v>
      </c>
      <c r="O157" s="242">
        <v>61150600</v>
      </c>
      <c r="P157" s="243">
        <v>-9.0045207122428264E-2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2489.15</v>
      </c>
      <c r="F158" s="38">
        <v>2502.6833333333334</v>
      </c>
      <c r="G158" s="39">
        <v>2469.4666666666667</v>
      </c>
      <c r="H158" s="39">
        <v>2449.7833333333333</v>
      </c>
      <c r="I158" s="39">
        <v>2416.5666666666666</v>
      </c>
      <c r="J158" s="39">
        <v>2522.3666666666668</v>
      </c>
      <c r="K158" s="39">
        <v>2555.5833333333339</v>
      </c>
      <c r="L158" s="39">
        <v>2575.2666666666669</v>
      </c>
      <c r="M158" s="31">
        <v>2535.9</v>
      </c>
      <c r="N158" s="31">
        <v>2483</v>
      </c>
      <c r="O158" s="242">
        <v>2718250</v>
      </c>
      <c r="P158" s="243">
        <v>3.0030314513073135E-2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3609.75</v>
      </c>
      <c r="F159" s="38">
        <v>3643.6333333333337</v>
      </c>
      <c r="G159" s="39">
        <v>3563.1666666666674</v>
      </c>
      <c r="H159" s="39">
        <v>3516.5833333333339</v>
      </c>
      <c r="I159" s="39">
        <v>3436.1166666666677</v>
      </c>
      <c r="J159" s="39">
        <v>3690.2166666666672</v>
      </c>
      <c r="K159" s="39">
        <v>3770.6833333333334</v>
      </c>
      <c r="L159" s="39">
        <v>3817.2666666666669</v>
      </c>
      <c r="M159" s="31">
        <v>3724.1</v>
      </c>
      <c r="N159" s="31">
        <v>3597.05</v>
      </c>
      <c r="O159" s="242">
        <v>2669500</v>
      </c>
      <c r="P159" s="243">
        <v>-6.5512400561534866E-4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66.95</v>
      </c>
      <c r="F160" s="38">
        <v>67.683333333333337</v>
      </c>
      <c r="G160" s="39">
        <v>65.566666666666677</v>
      </c>
      <c r="H160" s="39">
        <v>64.183333333333337</v>
      </c>
      <c r="I160" s="39">
        <v>62.066666666666677</v>
      </c>
      <c r="J160" s="39">
        <v>69.066666666666677</v>
      </c>
      <c r="K160" s="39">
        <v>71.183333333333351</v>
      </c>
      <c r="L160" s="39">
        <v>72.566666666666677</v>
      </c>
      <c r="M160" s="31">
        <v>69.8</v>
      </c>
      <c r="N160" s="31">
        <v>66.3</v>
      </c>
      <c r="O160" s="242">
        <v>270032000</v>
      </c>
      <c r="P160" s="243">
        <v>-8.841957437614778E-2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4962.2</v>
      </c>
      <c r="F161" s="38">
        <v>5044.0166666666673</v>
      </c>
      <c r="G161" s="39">
        <v>4872.0333333333347</v>
      </c>
      <c r="H161" s="39">
        <v>4781.8666666666677</v>
      </c>
      <c r="I161" s="39">
        <v>4609.883333333335</v>
      </c>
      <c r="J161" s="39">
        <v>5134.1833333333343</v>
      </c>
      <c r="K161" s="39">
        <v>5306.1666666666661</v>
      </c>
      <c r="L161" s="39">
        <v>5396.3333333333339</v>
      </c>
      <c r="M161" s="31">
        <v>5216</v>
      </c>
      <c r="N161" s="31">
        <v>4953.8500000000004</v>
      </c>
      <c r="O161" s="242">
        <v>1710000</v>
      </c>
      <c r="P161" s="243">
        <v>-1.2265638689328894E-3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191.6</v>
      </c>
      <c r="F162" s="38">
        <v>195.68333333333331</v>
      </c>
      <c r="G162" s="39">
        <v>186.96666666666661</v>
      </c>
      <c r="H162" s="39">
        <v>182.33333333333331</v>
      </c>
      <c r="I162" s="39">
        <v>173.61666666666662</v>
      </c>
      <c r="J162" s="39">
        <v>200.31666666666661</v>
      </c>
      <c r="K162" s="39">
        <v>209.0333333333333</v>
      </c>
      <c r="L162" s="39">
        <v>213.6666666666666</v>
      </c>
      <c r="M162" s="31">
        <v>204.4</v>
      </c>
      <c r="N162" s="31">
        <v>191.05</v>
      </c>
      <c r="O162" s="242">
        <v>74232000</v>
      </c>
      <c r="P162" s="243">
        <v>0.43944153577661432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1777.9</v>
      </c>
      <c r="F163" s="38">
        <v>1784.8333333333333</v>
      </c>
      <c r="G163" s="39">
        <v>1754.6666666666665</v>
      </c>
      <c r="H163" s="39">
        <v>1731.4333333333332</v>
      </c>
      <c r="I163" s="39">
        <v>1701.2666666666664</v>
      </c>
      <c r="J163" s="39">
        <v>1808.0666666666666</v>
      </c>
      <c r="K163" s="39">
        <v>1838.2333333333331</v>
      </c>
      <c r="L163" s="39">
        <v>1861.4666666666667</v>
      </c>
      <c r="M163" s="31">
        <v>1815</v>
      </c>
      <c r="N163" s="31">
        <v>1761.6</v>
      </c>
      <c r="O163" s="242">
        <v>4923072</v>
      </c>
      <c r="P163" s="243">
        <v>-1.8978463569601452E-3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892.6</v>
      </c>
      <c r="F164" s="38">
        <v>891.98333333333323</v>
      </c>
      <c r="G164" s="39">
        <v>880.71666666666647</v>
      </c>
      <c r="H164" s="39">
        <v>868.83333333333326</v>
      </c>
      <c r="I164" s="39">
        <v>857.56666666666649</v>
      </c>
      <c r="J164" s="39">
        <v>903.86666666666645</v>
      </c>
      <c r="K164" s="39">
        <v>915.1333333333331</v>
      </c>
      <c r="L164" s="39">
        <v>927.01666666666642</v>
      </c>
      <c r="M164" s="31">
        <v>903.25</v>
      </c>
      <c r="N164" s="31">
        <v>880.1</v>
      </c>
      <c r="O164" s="242">
        <v>3508800</v>
      </c>
      <c r="P164" s="243">
        <v>-1.1020603737422138E-2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218.2</v>
      </c>
      <c r="F165" s="38">
        <v>223.39999999999998</v>
      </c>
      <c r="G165" s="39">
        <v>211.69999999999996</v>
      </c>
      <c r="H165" s="39">
        <v>205.2</v>
      </c>
      <c r="I165" s="39">
        <v>193.49999999999997</v>
      </c>
      <c r="J165" s="39">
        <v>229.89999999999995</v>
      </c>
      <c r="K165" s="39">
        <v>241.6</v>
      </c>
      <c r="L165" s="39">
        <v>248.09999999999994</v>
      </c>
      <c r="M165" s="31">
        <v>235.1</v>
      </c>
      <c r="N165" s="31">
        <v>216.9</v>
      </c>
      <c r="O165" s="242">
        <v>51630000</v>
      </c>
      <c r="P165" s="243">
        <v>8.3071113908118319E-2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248.2</v>
      </c>
      <c r="F166" s="38">
        <v>256.01666666666671</v>
      </c>
      <c r="G166" s="39">
        <v>238.78333333333342</v>
      </c>
      <c r="H166" s="39">
        <v>229.3666666666667</v>
      </c>
      <c r="I166" s="39">
        <v>212.13333333333341</v>
      </c>
      <c r="J166" s="39">
        <v>265.43333333333339</v>
      </c>
      <c r="K166" s="39">
        <v>282.66666666666663</v>
      </c>
      <c r="L166" s="39">
        <v>292.08333333333343</v>
      </c>
      <c r="M166" s="31">
        <v>273.25</v>
      </c>
      <c r="N166" s="31">
        <v>246.6</v>
      </c>
      <c r="O166" s="242">
        <v>70200000</v>
      </c>
      <c r="P166" s="243">
        <v>0.10683652875882947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2447.9499999999998</v>
      </c>
      <c r="F167" s="38">
        <v>2460.1833333333329</v>
      </c>
      <c r="G167" s="39">
        <v>2432.3666666666659</v>
      </c>
      <c r="H167" s="39">
        <v>2416.7833333333328</v>
      </c>
      <c r="I167" s="39">
        <v>2388.9666666666658</v>
      </c>
      <c r="J167" s="39">
        <v>2475.766666666666</v>
      </c>
      <c r="K167" s="39">
        <v>2503.5833333333326</v>
      </c>
      <c r="L167" s="39">
        <v>2519.1666666666661</v>
      </c>
      <c r="M167" s="31">
        <v>2488</v>
      </c>
      <c r="N167" s="31">
        <v>2444.6</v>
      </c>
      <c r="O167" s="242">
        <v>44494750</v>
      </c>
      <c r="P167" s="243">
        <v>8.0711850198806039E-3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93</v>
      </c>
      <c r="F168" s="38">
        <v>94.833333333333329</v>
      </c>
      <c r="G168" s="39">
        <v>88.416666666666657</v>
      </c>
      <c r="H168" s="39">
        <v>83.833333333333329</v>
      </c>
      <c r="I168" s="39">
        <v>77.416666666666657</v>
      </c>
      <c r="J168" s="39">
        <v>99.416666666666657</v>
      </c>
      <c r="K168" s="39">
        <v>105.83333333333331</v>
      </c>
      <c r="L168" s="39">
        <v>110.41666666666666</v>
      </c>
      <c r="M168" s="31">
        <v>101.25</v>
      </c>
      <c r="N168" s="31">
        <v>90.25</v>
      </c>
      <c r="O168" s="242">
        <v>139416000</v>
      </c>
      <c r="P168" s="243">
        <v>-6.6977192418888526E-2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837.8</v>
      </c>
      <c r="F169" s="38">
        <v>843.9</v>
      </c>
      <c r="G169" s="39">
        <v>827.09999999999991</v>
      </c>
      <c r="H169" s="39">
        <v>816.4</v>
      </c>
      <c r="I169" s="39">
        <v>799.59999999999991</v>
      </c>
      <c r="J169" s="39">
        <v>854.59999999999991</v>
      </c>
      <c r="K169" s="39">
        <v>871.39999999999986</v>
      </c>
      <c r="L169" s="39">
        <v>882.09999999999991</v>
      </c>
      <c r="M169" s="31">
        <v>860.7</v>
      </c>
      <c r="N169" s="31">
        <v>833.2</v>
      </c>
      <c r="O169" s="242">
        <v>8916000</v>
      </c>
      <c r="P169" s="243">
        <v>4.2075736325385693E-2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1349.6</v>
      </c>
      <c r="F170" s="38">
        <v>1346.7833333333333</v>
      </c>
      <c r="G170" s="39">
        <v>1336.6666666666665</v>
      </c>
      <c r="H170" s="39">
        <v>1323.7333333333331</v>
      </c>
      <c r="I170" s="39">
        <v>1313.6166666666663</v>
      </c>
      <c r="J170" s="39">
        <v>1359.7166666666667</v>
      </c>
      <c r="K170" s="39">
        <v>1369.8333333333335</v>
      </c>
      <c r="L170" s="39">
        <v>1382.7666666666669</v>
      </c>
      <c r="M170" s="31">
        <v>1356.9</v>
      </c>
      <c r="N170" s="31">
        <v>1333.85</v>
      </c>
      <c r="O170" s="242">
        <v>8786250</v>
      </c>
      <c r="P170" s="243">
        <v>-4.7251138581652571E-2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589.29999999999995</v>
      </c>
      <c r="F171" s="38">
        <v>590.36666666666667</v>
      </c>
      <c r="G171" s="39">
        <v>584.43333333333339</v>
      </c>
      <c r="H171" s="39">
        <v>579.56666666666672</v>
      </c>
      <c r="I171" s="39">
        <v>573.63333333333344</v>
      </c>
      <c r="J171" s="39">
        <v>595.23333333333335</v>
      </c>
      <c r="K171" s="39">
        <v>601.16666666666652</v>
      </c>
      <c r="L171" s="39">
        <v>606.0333333333333</v>
      </c>
      <c r="M171" s="31">
        <v>596.29999999999995</v>
      </c>
      <c r="N171" s="31">
        <v>585.5</v>
      </c>
      <c r="O171" s="242">
        <v>90061500</v>
      </c>
      <c r="P171" s="243">
        <v>-2.1081292594645709E-2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26054.1</v>
      </c>
      <c r="F172" s="38">
        <v>25898.733333333334</v>
      </c>
      <c r="G172" s="39">
        <v>25697.466666666667</v>
      </c>
      <c r="H172" s="39">
        <v>25340.833333333332</v>
      </c>
      <c r="I172" s="39">
        <v>25139.566666666666</v>
      </c>
      <c r="J172" s="39">
        <v>26255.366666666669</v>
      </c>
      <c r="K172" s="39">
        <v>26456.633333333339</v>
      </c>
      <c r="L172" s="39">
        <v>26813.26666666667</v>
      </c>
      <c r="M172" s="31">
        <v>26100</v>
      </c>
      <c r="N172" s="31">
        <v>25542.1</v>
      </c>
      <c r="O172" s="242">
        <v>177175</v>
      </c>
      <c r="P172" s="243">
        <v>1.6961130742049471E-3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3846</v>
      </c>
      <c r="F173" s="38">
        <v>3888.4833333333336</v>
      </c>
      <c r="G173" s="39">
        <v>3787.3166666666671</v>
      </c>
      <c r="H173" s="39">
        <v>3728.6333333333337</v>
      </c>
      <c r="I173" s="39">
        <v>3627.4666666666672</v>
      </c>
      <c r="J173" s="39">
        <v>3947.166666666667</v>
      </c>
      <c r="K173" s="39">
        <v>4048.333333333333</v>
      </c>
      <c r="L173" s="39">
        <v>4107.0166666666664</v>
      </c>
      <c r="M173" s="31">
        <v>3989.65</v>
      </c>
      <c r="N173" s="31">
        <v>3829.8</v>
      </c>
      <c r="O173" s="242">
        <v>1608200</v>
      </c>
      <c r="P173" s="243">
        <v>3.8905667081186715E-2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2381.8000000000002</v>
      </c>
      <c r="F174" s="38">
        <v>2404.7333333333331</v>
      </c>
      <c r="G174" s="39">
        <v>2352.6166666666663</v>
      </c>
      <c r="H174" s="39">
        <v>2323.4333333333334</v>
      </c>
      <c r="I174" s="39">
        <v>2271.3166666666666</v>
      </c>
      <c r="J174" s="39">
        <v>2433.9166666666661</v>
      </c>
      <c r="K174" s="39">
        <v>2486.0333333333328</v>
      </c>
      <c r="L174" s="39">
        <v>2515.2166666666658</v>
      </c>
      <c r="M174" s="31">
        <v>2456.85</v>
      </c>
      <c r="N174" s="31">
        <v>2375.5500000000002</v>
      </c>
      <c r="O174" s="242">
        <v>3107250</v>
      </c>
      <c r="P174" s="243">
        <v>6.3152781151323781E-3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1908.2</v>
      </c>
      <c r="F175" s="38">
        <v>1927.3499999999997</v>
      </c>
      <c r="G175" s="39">
        <v>1875.6999999999994</v>
      </c>
      <c r="H175" s="39">
        <v>1843.1999999999996</v>
      </c>
      <c r="I175" s="39">
        <v>1791.5499999999993</v>
      </c>
      <c r="J175" s="39">
        <v>1959.8499999999995</v>
      </c>
      <c r="K175" s="39">
        <v>2011.4999999999995</v>
      </c>
      <c r="L175" s="39">
        <v>2043.9999999999995</v>
      </c>
      <c r="M175" s="31">
        <v>1979</v>
      </c>
      <c r="N175" s="31">
        <v>1894.85</v>
      </c>
      <c r="O175" s="242">
        <v>6932400</v>
      </c>
      <c r="P175" s="243">
        <v>-4.8113362992255729E-2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1149.75</v>
      </c>
      <c r="F176" s="38">
        <v>1149.7333333333333</v>
      </c>
      <c r="G176" s="39">
        <v>1141.8666666666668</v>
      </c>
      <c r="H176" s="39">
        <v>1133.9833333333333</v>
      </c>
      <c r="I176" s="39">
        <v>1126.1166666666668</v>
      </c>
      <c r="J176" s="39">
        <v>1157.6166666666668</v>
      </c>
      <c r="K176" s="39">
        <v>1165.4833333333331</v>
      </c>
      <c r="L176" s="39">
        <v>1173.3666666666668</v>
      </c>
      <c r="M176" s="31">
        <v>1157.5999999999999</v>
      </c>
      <c r="N176" s="31">
        <v>1141.8499999999999</v>
      </c>
      <c r="O176" s="242">
        <v>25295900</v>
      </c>
      <c r="P176" s="243">
        <v>4.3637728874256342E-2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602</v>
      </c>
      <c r="F177" s="38">
        <v>607.30000000000007</v>
      </c>
      <c r="G177" s="39">
        <v>591.15000000000009</v>
      </c>
      <c r="H177" s="39">
        <v>580.30000000000007</v>
      </c>
      <c r="I177" s="39">
        <v>564.15000000000009</v>
      </c>
      <c r="J177" s="39">
        <v>618.15000000000009</v>
      </c>
      <c r="K177" s="39">
        <v>634.29999999999995</v>
      </c>
      <c r="L177" s="39">
        <v>645.15000000000009</v>
      </c>
      <c r="M177" s="31">
        <v>623.45000000000005</v>
      </c>
      <c r="N177" s="31">
        <v>596.45000000000005</v>
      </c>
      <c r="O177" s="242">
        <v>8119500</v>
      </c>
      <c r="P177" s="243">
        <v>9.8880597014925371E-3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834.05</v>
      </c>
      <c r="F178" s="38">
        <v>840.9</v>
      </c>
      <c r="G178" s="39">
        <v>821.84999999999991</v>
      </c>
      <c r="H178" s="39">
        <v>809.65</v>
      </c>
      <c r="I178" s="39">
        <v>790.59999999999991</v>
      </c>
      <c r="J178" s="39">
        <v>853.09999999999991</v>
      </c>
      <c r="K178" s="39">
        <v>872.14999999999986</v>
      </c>
      <c r="L178" s="39">
        <v>884.34999999999991</v>
      </c>
      <c r="M178" s="31">
        <v>859.95</v>
      </c>
      <c r="N178" s="31">
        <v>828.7</v>
      </c>
      <c r="O178" s="242">
        <v>4332000</v>
      </c>
      <c r="P178" s="243">
        <v>2.0494699646643109E-2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1047.4000000000001</v>
      </c>
      <c r="F179" s="38">
        <v>1061.7500000000002</v>
      </c>
      <c r="G179" s="39">
        <v>1029.8000000000004</v>
      </c>
      <c r="H179" s="39">
        <v>1012.2000000000003</v>
      </c>
      <c r="I179" s="39">
        <v>980.25000000000045</v>
      </c>
      <c r="J179" s="39">
        <v>1079.3500000000004</v>
      </c>
      <c r="K179" s="39">
        <v>1111.3000000000002</v>
      </c>
      <c r="L179" s="39">
        <v>1128.9000000000003</v>
      </c>
      <c r="M179" s="31">
        <v>1093.7</v>
      </c>
      <c r="N179" s="31">
        <v>1044.1500000000001</v>
      </c>
      <c r="O179" s="242">
        <v>8493650</v>
      </c>
      <c r="P179" s="243">
        <v>1.6990451103062233E-2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1854.35</v>
      </c>
      <c r="F180" s="38">
        <v>1884.0166666666667</v>
      </c>
      <c r="G180" s="39">
        <v>1817.8333333333333</v>
      </c>
      <c r="H180" s="39">
        <v>1781.3166666666666</v>
      </c>
      <c r="I180" s="39">
        <v>1715.1333333333332</v>
      </c>
      <c r="J180" s="39">
        <v>1920.5333333333333</v>
      </c>
      <c r="K180" s="39">
        <v>1986.7166666666667</v>
      </c>
      <c r="L180" s="39">
        <v>2023.2333333333333</v>
      </c>
      <c r="M180" s="31">
        <v>1950.2</v>
      </c>
      <c r="N180" s="31">
        <v>1847.5</v>
      </c>
      <c r="O180" s="242">
        <v>6559500</v>
      </c>
      <c r="P180" s="243">
        <v>-4.4709823053957619E-2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865.6</v>
      </c>
      <c r="F181" s="38">
        <v>866.30000000000007</v>
      </c>
      <c r="G181" s="39">
        <v>856.30000000000018</v>
      </c>
      <c r="H181" s="39">
        <v>847.00000000000011</v>
      </c>
      <c r="I181" s="39">
        <v>837.00000000000023</v>
      </c>
      <c r="J181" s="39">
        <v>875.60000000000014</v>
      </c>
      <c r="K181" s="39">
        <v>885.59999999999991</v>
      </c>
      <c r="L181" s="39">
        <v>894.90000000000009</v>
      </c>
      <c r="M181" s="31">
        <v>876.3</v>
      </c>
      <c r="N181" s="31">
        <v>857</v>
      </c>
      <c r="O181" s="242">
        <v>9440100</v>
      </c>
      <c r="P181" s="243">
        <v>-5.1713226652201426E-2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622.29999999999995</v>
      </c>
      <c r="F182" s="38">
        <v>626.5</v>
      </c>
      <c r="G182" s="39">
        <v>612</v>
      </c>
      <c r="H182" s="39">
        <v>601.70000000000005</v>
      </c>
      <c r="I182" s="39">
        <v>587.20000000000005</v>
      </c>
      <c r="J182" s="39">
        <v>636.79999999999995</v>
      </c>
      <c r="K182" s="39">
        <v>651.29999999999995</v>
      </c>
      <c r="L182" s="39">
        <v>661.59999999999991</v>
      </c>
      <c r="M182" s="31">
        <v>641</v>
      </c>
      <c r="N182" s="31">
        <v>616.20000000000005</v>
      </c>
      <c r="O182" s="242">
        <v>66990675</v>
      </c>
      <c r="P182" s="243">
        <v>7.9761572932524286E-3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263.35000000000002</v>
      </c>
      <c r="F183" s="38">
        <v>266.65000000000003</v>
      </c>
      <c r="G183" s="39">
        <v>257.80000000000007</v>
      </c>
      <c r="H183" s="39">
        <v>252.25000000000006</v>
      </c>
      <c r="I183" s="39">
        <v>243.40000000000009</v>
      </c>
      <c r="J183" s="39">
        <v>272.20000000000005</v>
      </c>
      <c r="K183" s="39">
        <v>281.05000000000007</v>
      </c>
      <c r="L183" s="39">
        <v>286.60000000000002</v>
      </c>
      <c r="M183" s="31">
        <v>275.5</v>
      </c>
      <c r="N183" s="31">
        <v>261.10000000000002</v>
      </c>
      <c r="O183" s="242">
        <v>93204000</v>
      </c>
      <c r="P183" s="243">
        <v>-2.27192299525798E-2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129.1</v>
      </c>
      <c r="F184" s="38">
        <v>130.43333333333331</v>
      </c>
      <c r="G184" s="39">
        <v>127.51666666666662</v>
      </c>
      <c r="H184" s="39">
        <v>125.93333333333331</v>
      </c>
      <c r="I184" s="39">
        <v>123.01666666666662</v>
      </c>
      <c r="J184" s="39">
        <v>132.01666666666662</v>
      </c>
      <c r="K184" s="39">
        <v>134.93333333333331</v>
      </c>
      <c r="L184" s="39">
        <v>136.51666666666662</v>
      </c>
      <c r="M184" s="31">
        <v>133.35</v>
      </c>
      <c r="N184" s="31">
        <v>128.85</v>
      </c>
      <c r="O184" s="242">
        <v>225582500</v>
      </c>
      <c r="P184" s="243">
        <v>1.4894759974605656E-3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3584.7</v>
      </c>
      <c r="F185" s="38">
        <v>3556.2833333333333</v>
      </c>
      <c r="G185" s="39">
        <v>3517.5666666666666</v>
      </c>
      <c r="H185" s="39">
        <v>3450.4333333333334</v>
      </c>
      <c r="I185" s="39">
        <v>3411.7166666666667</v>
      </c>
      <c r="J185" s="39">
        <v>3623.4166666666665</v>
      </c>
      <c r="K185" s="39">
        <v>3662.1333333333328</v>
      </c>
      <c r="L185" s="39">
        <v>3729.2666666666664</v>
      </c>
      <c r="M185" s="31">
        <v>3595</v>
      </c>
      <c r="N185" s="31">
        <v>3489.15</v>
      </c>
      <c r="O185" s="242">
        <v>10338825</v>
      </c>
      <c r="P185" s="243">
        <v>4.4715723612622415E-3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1268.1500000000001</v>
      </c>
      <c r="F186" s="38">
        <v>1269.1499999999999</v>
      </c>
      <c r="G186" s="39">
        <v>1251.2999999999997</v>
      </c>
      <c r="H186" s="39">
        <v>1234.4499999999998</v>
      </c>
      <c r="I186" s="39">
        <v>1216.5999999999997</v>
      </c>
      <c r="J186" s="39">
        <v>1285.9999999999998</v>
      </c>
      <c r="K186" s="39">
        <v>1303.8499999999997</v>
      </c>
      <c r="L186" s="39">
        <v>1320.6999999999998</v>
      </c>
      <c r="M186" s="31">
        <v>1287</v>
      </c>
      <c r="N186" s="31">
        <v>1252.3</v>
      </c>
      <c r="O186" s="242">
        <v>12480000</v>
      </c>
      <c r="P186" s="243">
        <v>-4.9751243781094526E-3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3197.3</v>
      </c>
      <c r="F187" s="38">
        <v>3203.7666666666664</v>
      </c>
      <c r="G187" s="39">
        <v>3180.5333333333328</v>
      </c>
      <c r="H187" s="39">
        <v>3163.7666666666664</v>
      </c>
      <c r="I187" s="39">
        <v>3140.5333333333328</v>
      </c>
      <c r="J187" s="39">
        <v>3220.5333333333328</v>
      </c>
      <c r="K187" s="39">
        <v>3243.7666666666664</v>
      </c>
      <c r="L187" s="39">
        <v>3260.5333333333328</v>
      </c>
      <c r="M187" s="31">
        <v>3227</v>
      </c>
      <c r="N187" s="31">
        <v>3187</v>
      </c>
      <c r="O187" s="242">
        <v>4769250</v>
      </c>
      <c r="P187" s="243">
        <v>-2.1240572571956287E-2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1864.85</v>
      </c>
      <c r="F188" s="38">
        <v>1870.5166666666667</v>
      </c>
      <c r="G188" s="39">
        <v>1850.3333333333333</v>
      </c>
      <c r="H188" s="39">
        <v>1835.8166666666666</v>
      </c>
      <c r="I188" s="39">
        <v>1815.6333333333332</v>
      </c>
      <c r="J188" s="39">
        <v>1885.0333333333333</v>
      </c>
      <c r="K188" s="39">
        <v>1905.2166666666667</v>
      </c>
      <c r="L188" s="39">
        <v>1919.7333333333333</v>
      </c>
      <c r="M188" s="31">
        <v>1890.7</v>
      </c>
      <c r="N188" s="31">
        <v>1856</v>
      </c>
      <c r="O188" s="242">
        <v>2189000</v>
      </c>
      <c r="P188" s="243">
        <v>3.965803847067205E-2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2057.1</v>
      </c>
      <c r="F189" s="38">
        <v>2072.2000000000003</v>
      </c>
      <c r="G189" s="39">
        <v>2027.4000000000005</v>
      </c>
      <c r="H189" s="39">
        <v>1997.7000000000003</v>
      </c>
      <c r="I189" s="39">
        <v>1952.9000000000005</v>
      </c>
      <c r="J189" s="39">
        <v>2101.9000000000005</v>
      </c>
      <c r="K189" s="39">
        <v>2146.7000000000007</v>
      </c>
      <c r="L189" s="39">
        <v>2176.4000000000005</v>
      </c>
      <c r="M189" s="31">
        <v>2117</v>
      </c>
      <c r="N189" s="31">
        <v>2042.5</v>
      </c>
      <c r="O189" s="242">
        <v>3475600</v>
      </c>
      <c r="P189" s="243">
        <v>-3.3264510208763478E-3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1469.9</v>
      </c>
      <c r="F190" s="38">
        <v>1477.6000000000001</v>
      </c>
      <c r="G190" s="39">
        <v>1455.7500000000002</v>
      </c>
      <c r="H190" s="39">
        <v>1441.6000000000001</v>
      </c>
      <c r="I190" s="39">
        <v>1419.7500000000002</v>
      </c>
      <c r="J190" s="39">
        <v>1491.7500000000002</v>
      </c>
      <c r="K190" s="39">
        <v>1513.6000000000001</v>
      </c>
      <c r="L190" s="39">
        <v>1527.7500000000002</v>
      </c>
      <c r="M190" s="31">
        <v>1499.45</v>
      </c>
      <c r="N190" s="31">
        <v>1463.45</v>
      </c>
      <c r="O190" s="242">
        <v>6901300</v>
      </c>
      <c r="P190" s="243">
        <v>-5.4020341585108426E-2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1615.25</v>
      </c>
      <c r="F191" s="38">
        <v>1629.6499999999999</v>
      </c>
      <c r="G191" s="39">
        <v>1596.3499999999997</v>
      </c>
      <c r="H191" s="39">
        <v>1577.4499999999998</v>
      </c>
      <c r="I191" s="39">
        <v>1544.1499999999996</v>
      </c>
      <c r="J191" s="39">
        <v>1648.5499999999997</v>
      </c>
      <c r="K191" s="39">
        <v>1681.85</v>
      </c>
      <c r="L191" s="39">
        <v>1700.7499999999998</v>
      </c>
      <c r="M191" s="31">
        <v>1662.95</v>
      </c>
      <c r="N191" s="31">
        <v>1610.75</v>
      </c>
      <c r="O191" s="242">
        <v>2030800</v>
      </c>
      <c r="P191" s="243">
        <v>-1.7608359133126934E-2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8579.65</v>
      </c>
      <c r="F192" s="38">
        <v>8534.0166666666664</v>
      </c>
      <c r="G192" s="39">
        <v>8449.0833333333321</v>
      </c>
      <c r="H192" s="39">
        <v>8318.5166666666664</v>
      </c>
      <c r="I192" s="39">
        <v>8233.5833333333321</v>
      </c>
      <c r="J192" s="39">
        <v>8664.5833333333321</v>
      </c>
      <c r="K192" s="39">
        <v>8749.5166666666664</v>
      </c>
      <c r="L192" s="39">
        <v>8880.0833333333321</v>
      </c>
      <c r="M192" s="31">
        <v>8618.9500000000007</v>
      </c>
      <c r="N192" s="31">
        <v>8403.4500000000007</v>
      </c>
      <c r="O192" s="242">
        <v>1436800</v>
      </c>
      <c r="P192" s="243">
        <v>-2.1453381461554177E-2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605.5</v>
      </c>
      <c r="F193" s="38">
        <v>611.75</v>
      </c>
      <c r="G193" s="39">
        <v>597.65</v>
      </c>
      <c r="H193" s="39">
        <v>589.79999999999995</v>
      </c>
      <c r="I193" s="39">
        <v>575.69999999999993</v>
      </c>
      <c r="J193" s="39">
        <v>619.6</v>
      </c>
      <c r="K193" s="39">
        <v>633.69999999999993</v>
      </c>
      <c r="L193" s="39">
        <v>641.55000000000007</v>
      </c>
      <c r="M193" s="31">
        <v>625.85</v>
      </c>
      <c r="N193" s="31">
        <v>603.9</v>
      </c>
      <c r="O193" s="242">
        <v>38337000</v>
      </c>
      <c r="P193" s="243">
        <v>2.8457836367440887E-2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231.9</v>
      </c>
      <c r="F194" s="38">
        <v>234.11666666666667</v>
      </c>
      <c r="G194" s="39">
        <v>228.28333333333336</v>
      </c>
      <c r="H194" s="39">
        <v>224.66666666666669</v>
      </c>
      <c r="I194" s="39">
        <v>218.83333333333337</v>
      </c>
      <c r="J194" s="39">
        <v>237.73333333333335</v>
      </c>
      <c r="K194" s="39">
        <v>243.56666666666666</v>
      </c>
      <c r="L194" s="39">
        <v>247.18333333333334</v>
      </c>
      <c r="M194" s="31">
        <v>239.95</v>
      </c>
      <c r="N194" s="31">
        <v>230.5</v>
      </c>
      <c r="O194" s="242">
        <v>62610000</v>
      </c>
      <c r="P194" s="243">
        <v>3.0006909485736848E-2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877.55</v>
      </c>
      <c r="F195" s="38">
        <v>888.83333333333337</v>
      </c>
      <c r="G195" s="39">
        <v>861.7166666666667</v>
      </c>
      <c r="H195" s="39">
        <v>845.88333333333333</v>
      </c>
      <c r="I195" s="39">
        <v>818.76666666666665</v>
      </c>
      <c r="J195" s="39">
        <v>904.66666666666674</v>
      </c>
      <c r="K195" s="39">
        <v>931.7833333333333</v>
      </c>
      <c r="L195" s="39">
        <v>947.61666666666679</v>
      </c>
      <c r="M195" s="31">
        <v>915.95</v>
      </c>
      <c r="N195" s="31">
        <v>873</v>
      </c>
      <c r="O195" s="242">
        <v>7336800</v>
      </c>
      <c r="P195" s="243">
        <v>2.5236857550096421E-2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436.7</v>
      </c>
      <c r="F196" s="38">
        <v>436.25</v>
      </c>
      <c r="G196" s="39">
        <v>429.35</v>
      </c>
      <c r="H196" s="39">
        <v>422</v>
      </c>
      <c r="I196" s="39">
        <v>415.1</v>
      </c>
      <c r="J196" s="39">
        <v>443.6</v>
      </c>
      <c r="K196" s="39">
        <v>450.5</v>
      </c>
      <c r="L196" s="39">
        <v>457.85</v>
      </c>
      <c r="M196" s="31">
        <v>443.15</v>
      </c>
      <c r="N196" s="31">
        <v>428.9</v>
      </c>
      <c r="O196" s="242">
        <v>37495500</v>
      </c>
      <c r="P196" s="243">
        <v>-8.7933170790199452E-4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272.14999999999998</v>
      </c>
      <c r="F197" s="38">
        <v>274.75</v>
      </c>
      <c r="G197" s="39">
        <v>266.75</v>
      </c>
      <c r="H197" s="39">
        <v>261.35000000000002</v>
      </c>
      <c r="I197" s="39">
        <v>253.35000000000002</v>
      </c>
      <c r="J197" s="39">
        <v>280.14999999999998</v>
      </c>
      <c r="K197" s="39">
        <v>288.14999999999998</v>
      </c>
      <c r="L197" s="39">
        <v>293.54999999999995</v>
      </c>
      <c r="M197" s="31">
        <v>282.75</v>
      </c>
      <c r="N197" s="31">
        <v>269.35000000000002</v>
      </c>
      <c r="O197" s="242">
        <v>94479000</v>
      </c>
      <c r="P197" s="243">
        <v>-6.2478306143700108E-3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628.70000000000005</v>
      </c>
      <c r="F198" s="38">
        <v>632.86666666666667</v>
      </c>
      <c r="G198" s="39">
        <v>621.43333333333339</v>
      </c>
      <c r="H198" s="39">
        <v>614.16666666666674</v>
      </c>
      <c r="I198" s="39">
        <v>602.73333333333346</v>
      </c>
      <c r="J198" s="39">
        <v>640.13333333333333</v>
      </c>
      <c r="K198" s="39">
        <v>651.56666666666649</v>
      </c>
      <c r="L198" s="39">
        <v>658.83333333333326</v>
      </c>
      <c r="M198" s="31">
        <v>644.29999999999995</v>
      </c>
      <c r="N198" s="31">
        <v>625.6</v>
      </c>
      <c r="O198" s="242">
        <v>7212600</v>
      </c>
      <c r="P198" s="243">
        <v>1.289180990899899E-2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22" t="s">
        <v>16</v>
      </c>
      <c r="B8" s="324"/>
      <c r="C8" s="328" t="s">
        <v>20</v>
      </c>
      <c r="D8" s="328" t="s">
        <v>21</v>
      </c>
      <c r="E8" s="319" t="s">
        <v>22</v>
      </c>
      <c r="F8" s="320"/>
      <c r="G8" s="321"/>
      <c r="H8" s="319" t="s">
        <v>23</v>
      </c>
      <c r="I8" s="320"/>
      <c r="J8" s="321"/>
      <c r="K8" s="26"/>
      <c r="L8" s="53"/>
      <c r="M8" s="53"/>
      <c r="N8" s="1"/>
      <c r="O8" s="1"/>
    </row>
    <row r="9" spans="1:15" ht="36" customHeight="1">
      <c r="A9" s="326"/>
      <c r="B9" s="327"/>
      <c r="C9" s="327"/>
      <c r="D9" s="3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19993.2</v>
      </c>
      <c r="D10" s="35">
        <v>20006.066666666669</v>
      </c>
      <c r="E10" s="35">
        <v>19901.78333333334</v>
      </c>
      <c r="F10" s="35">
        <v>19810.366666666672</v>
      </c>
      <c r="G10" s="35">
        <v>19706.083333333343</v>
      </c>
      <c r="H10" s="35">
        <v>20097.483333333337</v>
      </c>
      <c r="I10" s="35">
        <v>20201.76666666667</v>
      </c>
      <c r="J10" s="35">
        <v>20293.183333333334</v>
      </c>
      <c r="K10" s="35">
        <v>20110.349999999999</v>
      </c>
      <c r="L10" s="35">
        <v>19914.650000000001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45511.35</v>
      </c>
      <c r="D11" s="35">
        <v>45575.9</v>
      </c>
      <c r="E11" s="35">
        <v>45258</v>
      </c>
      <c r="F11" s="35">
        <v>45004.65</v>
      </c>
      <c r="G11" s="35">
        <v>44686.75</v>
      </c>
      <c r="H11" s="35">
        <v>45829.25</v>
      </c>
      <c r="I11" s="35">
        <v>46147.150000000009</v>
      </c>
      <c r="J11" s="35">
        <v>46400.5</v>
      </c>
      <c r="K11" s="35">
        <v>45893.8</v>
      </c>
      <c r="L11" s="35">
        <v>45322.55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3709.1</v>
      </c>
      <c r="D12" s="38">
        <v>3768.5333333333328</v>
      </c>
      <c r="E12" s="38">
        <v>3641.8666666666659</v>
      </c>
      <c r="F12" s="38">
        <v>3574.6333333333332</v>
      </c>
      <c r="G12" s="38">
        <v>3447.9666666666662</v>
      </c>
      <c r="H12" s="38">
        <v>3835.7666666666655</v>
      </c>
      <c r="I12" s="38">
        <v>3962.4333333333325</v>
      </c>
      <c r="J12" s="38">
        <v>4029.6666666666652</v>
      </c>
      <c r="K12" s="38">
        <v>3895.2</v>
      </c>
      <c r="L12" s="38">
        <v>3701.3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6208.5</v>
      </c>
      <c r="D13" s="38">
        <v>6248.5</v>
      </c>
      <c r="E13" s="38">
        <v>6161</v>
      </c>
      <c r="F13" s="38">
        <v>6113.5</v>
      </c>
      <c r="G13" s="38">
        <v>6026</v>
      </c>
      <c r="H13" s="38">
        <v>6296</v>
      </c>
      <c r="I13" s="38">
        <v>6383.5</v>
      </c>
      <c r="J13" s="38">
        <v>6431</v>
      </c>
      <c r="K13" s="38">
        <v>6336</v>
      </c>
      <c r="L13" s="38">
        <v>6201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32977.9</v>
      </c>
      <c r="D14" s="38">
        <v>32840.51666666667</v>
      </c>
      <c r="E14" s="38">
        <v>32566.883333333339</v>
      </c>
      <c r="F14" s="38">
        <v>32155.866666666669</v>
      </c>
      <c r="G14" s="38">
        <v>31882.233333333337</v>
      </c>
      <c r="H14" s="38">
        <v>33251.53333333334</v>
      </c>
      <c r="I14" s="38">
        <v>33525.166666666672</v>
      </c>
      <c r="J14" s="38">
        <v>33936.183333333342</v>
      </c>
      <c r="K14" s="38">
        <v>33114.15</v>
      </c>
      <c r="L14" s="38">
        <v>32429.5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5737.45</v>
      </c>
      <c r="D15" s="38">
        <v>5839.0166666666664</v>
      </c>
      <c r="E15" s="38">
        <v>5626.4833333333327</v>
      </c>
      <c r="F15" s="38">
        <v>5515.5166666666664</v>
      </c>
      <c r="G15" s="38">
        <v>5302.9833333333327</v>
      </c>
      <c r="H15" s="38">
        <v>5949.9833333333327</v>
      </c>
      <c r="I15" s="38">
        <v>6162.5166666666655</v>
      </c>
      <c r="J15" s="38">
        <v>6273.4833333333327</v>
      </c>
      <c r="K15" s="38">
        <v>6051.55</v>
      </c>
      <c r="L15" s="38">
        <v>5728.05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11386.5</v>
      </c>
      <c r="D16" s="38">
        <v>11515.983333333332</v>
      </c>
      <c r="E16" s="38">
        <v>11242.016666666663</v>
      </c>
      <c r="F16" s="38">
        <v>11097.533333333331</v>
      </c>
      <c r="G16" s="38">
        <v>10823.566666666662</v>
      </c>
      <c r="H16" s="38">
        <v>11660.466666666664</v>
      </c>
      <c r="I16" s="38">
        <v>11934.433333333334</v>
      </c>
      <c r="J16" s="38">
        <v>12078.916666666664</v>
      </c>
      <c r="K16" s="38">
        <v>11789.95</v>
      </c>
      <c r="L16" s="38">
        <v>11371.5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4401.8999999999996</v>
      </c>
      <c r="D17" s="38">
        <v>4475.9333333333334</v>
      </c>
      <c r="E17" s="38">
        <v>4309.9666666666672</v>
      </c>
      <c r="F17" s="38">
        <v>4218.0333333333338</v>
      </c>
      <c r="G17" s="38">
        <v>4052.0666666666675</v>
      </c>
      <c r="H17" s="38">
        <v>4567.8666666666668</v>
      </c>
      <c r="I17" s="38">
        <v>4733.8333333333321</v>
      </c>
      <c r="J17" s="38">
        <v>4825.7666666666664</v>
      </c>
      <c r="K17" s="31">
        <v>4641.8999999999996</v>
      </c>
      <c r="L17" s="31">
        <v>4384</v>
      </c>
      <c r="M17" s="31">
        <v>4.3327900000000001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22897.25</v>
      </c>
      <c r="D18" s="38">
        <v>22964.516666666666</v>
      </c>
      <c r="E18" s="38">
        <v>22679.033333333333</v>
      </c>
      <c r="F18" s="38">
        <v>22460.816666666666</v>
      </c>
      <c r="G18" s="38">
        <v>22175.333333333332</v>
      </c>
      <c r="H18" s="38">
        <v>23182.733333333334</v>
      </c>
      <c r="I18" s="38">
        <v>23468.216666666664</v>
      </c>
      <c r="J18" s="38">
        <v>23686.433333333334</v>
      </c>
      <c r="K18" s="31">
        <v>23250</v>
      </c>
      <c r="L18" s="31">
        <v>22746.3</v>
      </c>
      <c r="M18" s="31">
        <v>0.18817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180.8</v>
      </c>
      <c r="D19" s="38">
        <v>184.36666666666667</v>
      </c>
      <c r="E19" s="38">
        <v>176.73333333333335</v>
      </c>
      <c r="F19" s="38">
        <v>172.66666666666669</v>
      </c>
      <c r="G19" s="38">
        <v>165.03333333333336</v>
      </c>
      <c r="H19" s="38">
        <v>188.43333333333334</v>
      </c>
      <c r="I19" s="38">
        <v>196.06666666666666</v>
      </c>
      <c r="J19" s="38">
        <v>200.13333333333333</v>
      </c>
      <c r="K19" s="31">
        <v>192</v>
      </c>
      <c r="L19" s="31">
        <v>180.3</v>
      </c>
      <c r="M19" s="31">
        <v>39.592590000000001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223.1</v>
      </c>
      <c r="D20" s="38">
        <v>226.54999999999998</v>
      </c>
      <c r="E20" s="38">
        <v>218.19999999999996</v>
      </c>
      <c r="F20" s="38">
        <v>213.29999999999998</v>
      </c>
      <c r="G20" s="38">
        <v>204.94999999999996</v>
      </c>
      <c r="H20" s="38">
        <v>231.44999999999996</v>
      </c>
      <c r="I20" s="38">
        <v>239.79999999999998</v>
      </c>
      <c r="J20" s="38">
        <v>244.69999999999996</v>
      </c>
      <c r="K20" s="31">
        <v>234.9</v>
      </c>
      <c r="L20" s="31">
        <v>221.65</v>
      </c>
      <c r="M20" s="31">
        <v>43.200980000000001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2010.95</v>
      </c>
      <c r="D21" s="38">
        <v>2028.9333333333334</v>
      </c>
      <c r="E21" s="38">
        <v>1984.9666666666667</v>
      </c>
      <c r="F21" s="38">
        <v>1958.9833333333333</v>
      </c>
      <c r="G21" s="38">
        <v>1915.0166666666667</v>
      </c>
      <c r="H21" s="38">
        <v>2054.916666666667</v>
      </c>
      <c r="I21" s="38">
        <v>2098.8833333333341</v>
      </c>
      <c r="J21" s="38">
        <v>2124.8666666666668</v>
      </c>
      <c r="K21" s="31">
        <v>2072.9</v>
      </c>
      <c r="L21" s="31">
        <v>2002.95</v>
      </c>
      <c r="M21" s="31">
        <v>9.6946300000000001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2535.6999999999998</v>
      </c>
      <c r="D22" s="38">
        <v>2564.1</v>
      </c>
      <c r="E22" s="38">
        <v>2501.6</v>
      </c>
      <c r="F22" s="38">
        <v>2467.5</v>
      </c>
      <c r="G22" s="38">
        <v>2405</v>
      </c>
      <c r="H22" s="38">
        <v>2598.1999999999998</v>
      </c>
      <c r="I22" s="38">
        <v>2660.7</v>
      </c>
      <c r="J22" s="38">
        <v>2694.7999999999997</v>
      </c>
      <c r="K22" s="31">
        <v>2626.6</v>
      </c>
      <c r="L22" s="31">
        <v>2530</v>
      </c>
      <c r="M22" s="31">
        <v>56.587739999999997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1004.8</v>
      </c>
      <c r="D23" s="38">
        <v>1005.5833333333334</v>
      </c>
      <c r="E23" s="38">
        <v>984.2166666666667</v>
      </c>
      <c r="F23" s="38">
        <v>963.63333333333333</v>
      </c>
      <c r="G23" s="38">
        <v>942.26666666666665</v>
      </c>
      <c r="H23" s="38">
        <v>1026.1666666666667</v>
      </c>
      <c r="I23" s="38">
        <v>1047.5333333333333</v>
      </c>
      <c r="J23" s="38">
        <v>1068.1166666666668</v>
      </c>
      <c r="K23" s="31">
        <v>1026.95</v>
      </c>
      <c r="L23" s="31">
        <v>985</v>
      </c>
      <c r="M23" s="31">
        <v>78.339780000000005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858.75</v>
      </c>
      <c r="D24" s="38">
        <v>867.1</v>
      </c>
      <c r="E24" s="38">
        <v>844.7</v>
      </c>
      <c r="F24" s="38">
        <v>830.65</v>
      </c>
      <c r="G24" s="38">
        <v>808.25</v>
      </c>
      <c r="H24" s="38">
        <v>881.15000000000009</v>
      </c>
      <c r="I24" s="38">
        <v>903.55</v>
      </c>
      <c r="J24" s="38">
        <v>917.60000000000014</v>
      </c>
      <c r="K24" s="31">
        <v>889.5</v>
      </c>
      <c r="L24" s="31">
        <v>853.05</v>
      </c>
      <c r="M24" s="31">
        <v>80.368970000000004</v>
      </c>
      <c r="N24" s="1"/>
      <c r="O24" s="1"/>
    </row>
    <row r="25" spans="1:15" ht="12.75" customHeight="1">
      <c r="A25" s="56">
        <v>16</v>
      </c>
      <c r="B25" s="58" t="s">
        <v>844</v>
      </c>
      <c r="C25" s="31">
        <v>386.3</v>
      </c>
      <c r="D25" s="38">
        <v>389.8</v>
      </c>
      <c r="E25" s="38">
        <v>369.90000000000003</v>
      </c>
      <c r="F25" s="38">
        <v>353.5</v>
      </c>
      <c r="G25" s="38">
        <v>333.6</v>
      </c>
      <c r="H25" s="38">
        <v>406.20000000000005</v>
      </c>
      <c r="I25" s="38">
        <v>426.1</v>
      </c>
      <c r="J25" s="38">
        <v>442.50000000000006</v>
      </c>
      <c r="K25" s="31">
        <v>409.7</v>
      </c>
      <c r="L25" s="31">
        <v>373.4</v>
      </c>
      <c r="M25" s="31">
        <v>338.9452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3635.35</v>
      </c>
      <c r="D26" s="38">
        <v>3644.0499999999997</v>
      </c>
      <c r="E26" s="38">
        <v>3613.3999999999996</v>
      </c>
      <c r="F26" s="38">
        <v>3591.45</v>
      </c>
      <c r="G26" s="38">
        <v>3560.7999999999997</v>
      </c>
      <c r="H26" s="38">
        <v>3665.9999999999995</v>
      </c>
      <c r="I26" s="38">
        <v>3696.65</v>
      </c>
      <c r="J26" s="38">
        <v>3718.5999999999995</v>
      </c>
      <c r="K26" s="31">
        <v>3674.7</v>
      </c>
      <c r="L26" s="31">
        <v>3622.1</v>
      </c>
      <c r="M26" s="31">
        <v>2.2412899999999998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445</v>
      </c>
      <c r="D27" s="38">
        <v>445.18333333333334</v>
      </c>
      <c r="E27" s="38">
        <v>436.4666666666667</v>
      </c>
      <c r="F27" s="38">
        <v>427.93333333333334</v>
      </c>
      <c r="G27" s="38">
        <v>419.2166666666667</v>
      </c>
      <c r="H27" s="38">
        <v>453.7166666666667</v>
      </c>
      <c r="I27" s="38">
        <v>462.43333333333328</v>
      </c>
      <c r="J27" s="38">
        <v>470.9666666666667</v>
      </c>
      <c r="K27" s="31">
        <v>453.9</v>
      </c>
      <c r="L27" s="31">
        <v>436.65</v>
      </c>
      <c r="M27" s="31">
        <v>54.677819999999997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4979.2</v>
      </c>
      <c r="D28" s="38">
        <v>5023.4000000000005</v>
      </c>
      <c r="E28" s="38">
        <v>4921.8000000000011</v>
      </c>
      <c r="F28" s="38">
        <v>4864.4000000000005</v>
      </c>
      <c r="G28" s="38">
        <v>4762.8000000000011</v>
      </c>
      <c r="H28" s="38">
        <v>5080.8000000000011</v>
      </c>
      <c r="I28" s="38">
        <v>5182.4000000000015</v>
      </c>
      <c r="J28" s="38">
        <v>5239.8000000000011</v>
      </c>
      <c r="K28" s="31">
        <v>5125</v>
      </c>
      <c r="L28" s="31">
        <v>4966</v>
      </c>
      <c r="M28" s="31">
        <v>4.8306100000000001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381.2</v>
      </c>
      <c r="D29" s="38">
        <v>381.95</v>
      </c>
      <c r="E29" s="38">
        <v>377.25</v>
      </c>
      <c r="F29" s="38">
        <v>373.3</v>
      </c>
      <c r="G29" s="38">
        <v>368.6</v>
      </c>
      <c r="H29" s="38">
        <v>385.9</v>
      </c>
      <c r="I29" s="38">
        <v>390.59999999999991</v>
      </c>
      <c r="J29" s="38">
        <v>394.54999999999995</v>
      </c>
      <c r="K29" s="31">
        <v>386.65</v>
      </c>
      <c r="L29" s="31">
        <v>378</v>
      </c>
      <c r="M29" s="31">
        <v>16.997199999999999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179.95</v>
      </c>
      <c r="D30" s="38">
        <v>180.9</v>
      </c>
      <c r="E30" s="38">
        <v>175.9</v>
      </c>
      <c r="F30" s="38">
        <v>171.85</v>
      </c>
      <c r="G30" s="38">
        <v>166.85</v>
      </c>
      <c r="H30" s="38">
        <v>184.95000000000002</v>
      </c>
      <c r="I30" s="38">
        <v>189.95000000000002</v>
      </c>
      <c r="J30" s="38">
        <v>194.00000000000003</v>
      </c>
      <c r="K30" s="31">
        <v>185.9</v>
      </c>
      <c r="L30" s="31">
        <v>176.85</v>
      </c>
      <c r="M30" s="31">
        <v>170.54738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3256.85</v>
      </c>
      <c r="D31" s="38">
        <v>3259.8833333333332</v>
      </c>
      <c r="E31" s="38">
        <v>3239.9666666666662</v>
      </c>
      <c r="F31" s="38">
        <v>3223.083333333333</v>
      </c>
      <c r="G31" s="38">
        <v>3203.1666666666661</v>
      </c>
      <c r="H31" s="38">
        <v>3276.7666666666664</v>
      </c>
      <c r="I31" s="38">
        <v>3296.6833333333334</v>
      </c>
      <c r="J31" s="38">
        <v>3313.5666666666666</v>
      </c>
      <c r="K31" s="31">
        <v>3279.8</v>
      </c>
      <c r="L31" s="31">
        <v>3243</v>
      </c>
      <c r="M31" s="31">
        <v>5.5490500000000003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1905.35</v>
      </c>
      <c r="D32" s="38">
        <v>1902.5666666666666</v>
      </c>
      <c r="E32" s="38">
        <v>1870.1333333333332</v>
      </c>
      <c r="F32" s="38">
        <v>1834.9166666666665</v>
      </c>
      <c r="G32" s="38">
        <v>1802.4833333333331</v>
      </c>
      <c r="H32" s="38">
        <v>1937.7833333333333</v>
      </c>
      <c r="I32" s="38">
        <v>1970.2166666666667</v>
      </c>
      <c r="J32" s="38">
        <v>2005.4333333333334</v>
      </c>
      <c r="K32" s="31">
        <v>1935</v>
      </c>
      <c r="L32" s="31">
        <v>1867.35</v>
      </c>
      <c r="M32" s="31">
        <v>4.8826599999999996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642.75</v>
      </c>
      <c r="D33" s="38">
        <v>650.88333333333333</v>
      </c>
      <c r="E33" s="38">
        <v>633.06666666666661</v>
      </c>
      <c r="F33" s="38">
        <v>623.38333333333333</v>
      </c>
      <c r="G33" s="38">
        <v>605.56666666666661</v>
      </c>
      <c r="H33" s="38">
        <v>660.56666666666661</v>
      </c>
      <c r="I33" s="38">
        <v>678.38333333333344</v>
      </c>
      <c r="J33" s="38">
        <v>688.06666666666661</v>
      </c>
      <c r="K33" s="31">
        <v>668.7</v>
      </c>
      <c r="L33" s="31">
        <v>641.20000000000005</v>
      </c>
      <c r="M33" s="31">
        <v>7.1659899999999999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718.45</v>
      </c>
      <c r="D34" s="38">
        <v>723.44999999999993</v>
      </c>
      <c r="E34" s="38">
        <v>706.99999999999989</v>
      </c>
      <c r="F34" s="38">
        <v>695.55</v>
      </c>
      <c r="G34" s="38">
        <v>679.09999999999991</v>
      </c>
      <c r="H34" s="38">
        <v>734.89999999999986</v>
      </c>
      <c r="I34" s="38">
        <v>751.34999999999991</v>
      </c>
      <c r="J34" s="38">
        <v>762.79999999999984</v>
      </c>
      <c r="K34" s="31">
        <v>739.9</v>
      </c>
      <c r="L34" s="31">
        <v>712</v>
      </c>
      <c r="M34" s="31">
        <v>15.888949999999999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871.2</v>
      </c>
      <c r="D35" s="38">
        <v>871.4</v>
      </c>
      <c r="E35" s="38">
        <v>856.8</v>
      </c>
      <c r="F35" s="38">
        <v>842.4</v>
      </c>
      <c r="G35" s="38">
        <v>827.8</v>
      </c>
      <c r="H35" s="38">
        <v>885.8</v>
      </c>
      <c r="I35" s="38">
        <v>900.40000000000009</v>
      </c>
      <c r="J35" s="38">
        <v>914.8</v>
      </c>
      <c r="K35" s="31">
        <v>886</v>
      </c>
      <c r="L35" s="31">
        <v>857</v>
      </c>
      <c r="M35" s="31">
        <v>23.76829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353.45</v>
      </c>
      <c r="D36" s="38">
        <v>358.40000000000003</v>
      </c>
      <c r="E36" s="38">
        <v>347.30000000000007</v>
      </c>
      <c r="F36" s="38">
        <v>341.15000000000003</v>
      </c>
      <c r="G36" s="38">
        <v>330.05000000000007</v>
      </c>
      <c r="H36" s="38">
        <v>364.55000000000007</v>
      </c>
      <c r="I36" s="38">
        <v>375.65000000000009</v>
      </c>
      <c r="J36" s="38">
        <v>381.80000000000007</v>
      </c>
      <c r="K36" s="31">
        <v>369.5</v>
      </c>
      <c r="L36" s="31">
        <v>352.25</v>
      </c>
      <c r="M36" s="31">
        <v>21.04982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1000.9</v>
      </c>
      <c r="D37" s="38">
        <v>1002.9833333333332</v>
      </c>
      <c r="E37" s="38">
        <v>995.96666666666647</v>
      </c>
      <c r="F37" s="38">
        <v>991.03333333333319</v>
      </c>
      <c r="G37" s="38">
        <v>984.01666666666642</v>
      </c>
      <c r="H37" s="38">
        <v>1007.9166666666665</v>
      </c>
      <c r="I37" s="38">
        <v>1014.9333333333332</v>
      </c>
      <c r="J37" s="38">
        <v>1019.8666666666666</v>
      </c>
      <c r="K37" s="31">
        <v>1010</v>
      </c>
      <c r="L37" s="31">
        <v>998.05</v>
      </c>
      <c r="M37" s="31">
        <v>89.583269999999999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4820.6000000000004</v>
      </c>
      <c r="D38" s="38">
        <v>4811.0166666666673</v>
      </c>
      <c r="E38" s="38">
        <v>4772.1833333333343</v>
      </c>
      <c r="F38" s="38">
        <v>4723.7666666666673</v>
      </c>
      <c r="G38" s="38">
        <v>4684.9333333333343</v>
      </c>
      <c r="H38" s="38">
        <v>4859.4333333333343</v>
      </c>
      <c r="I38" s="38">
        <v>4898.2666666666682</v>
      </c>
      <c r="J38" s="38">
        <v>4946.6833333333343</v>
      </c>
      <c r="K38" s="31">
        <v>4849.8500000000004</v>
      </c>
      <c r="L38" s="31">
        <v>4762.6000000000004</v>
      </c>
      <c r="M38" s="31">
        <v>3.0547800000000001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1542.45</v>
      </c>
      <c r="D39" s="38">
        <v>1543</v>
      </c>
      <c r="E39" s="38">
        <v>1527.1</v>
      </c>
      <c r="F39" s="38">
        <v>1511.75</v>
      </c>
      <c r="G39" s="38">
        <v>1495.85</v>
      </c>
      <c r="H39" s="38">
        <v>1558.35</v>
      </c>
      <c r="I39" s="38">
        <v>1574.25</v>
      </c>
      <c r="J39" s="38">
        <v>1589.6</v>
      </c>
      <c r="K39" s="31">
        <v>1558.9</v>
      </c>
      <c r="L39" s="31">
        <v>1527.65</v>
      </c>
      <c r="M39" s="31">
        <v>14.44688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7133</v>
      </c>
      <c r="D40" s="38">
        <v>7129.0666666666666</v>
      </c>
      <c r="E40" s="38">
        <v>7046.1333333333332</v>
      </c>
      <c r="F40" s="38">
        <v>6959.2666666666664</v>
      </c>
      <c r="G40" s="38">
        <v>6876.333333333333</v>
      </c>
      <c r="H40" s="38">
        <v>7215.9333333333334</v>
      </c>
      <c r="I40" s="38">
        <v>7298.8666666666659</v>
      </c>
      <c r="J40" s="38">
        <v>7385.7333333333336</v>
      </c>
      <c r="K40" s="31">
        <v>7212</v>
      </c>
      <c r="L40" s="31">
        <v>7042.2</v>
      </c>
      <c r="M40" s="31">
        <v>1.5436399999999999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7431.3</v>
      </c>
      <c r="D41" s="38">
        <v>7398.5999999999995</v>
      </c>
      <c r="E41" s="38">
        <v>7338.1999999999989</v>
      </c>
      <c r="F41" s="38">
        <v>7245.0999999999995</v>
      </c>
      <c r="G41" s="38">
        <v>7184.6999999999989</v>
      </c>
      <c r="H41" s="38">
        <v>7491.6999999999989</v>
      </c>
      <c r="I41" s="38">
        <v>7552.0999999999985</v>
      </c>
      <c r="J41" s="38">
        <v>7645.1999999999989</v>
      </c>
      <c r="K41" s="31">
        <v>7459</v>
      </c>
      <c r="L41" s="31">
        <v>7305.5</v>
      </c>
      <c r="M41" s="31">
        <v>9.6351700000000005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2392.1999999999998</v>
      </c>
      <c r="D42" s="38">
        <v>2400.0666666666666</v>
      </c>
      <c r="E42" s="38">
        <v>2349.1333333333332</v>
      </c>
      <c r="F42" s="38">
        <v>2306.0666666666666</v>
      </c>
      <c r="G42" s="38">
        <v>2255.1333333333332</v>
      </c>
      <c r="H42" s="38">
        <v>2443.1333333333332</v>
      </c>
      <c r="I42" s="38">
        <v>2494.0666666666666</v>
      </c>
      <c r="J42" s="38">
        <v>2537.1333333333332</v>
      </c>
      <c r="K42" s="31">
        <v>2451</v>
      </c>
      <c r="L42" s="31">
        <v>2357</v>
      </c>
      <c r="M42" s="31">
        <v>2.9145500000000002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232.85</v>
      </c>
      <c r="D43" s="38">
        <v>236.36666666666665</v>
      </c>
      <c r="E43" s="38">
        <v>228.2833333333333</v>
      </c>
      <c r="F43" s="38">
        <v>223.71666666666667</v>
      </c>
      <c r="G43" s="38">
        <v>215.63333333333333</v>
      </c>
      <c r="H43" s="38">
        <v>240.93333333333328</v>
      </c>
      <c r="I43" s="38">
        <v>249.01666666666659</v>
      </c>
      <c r="J43" s="38">
        <v>253.58333333333326</v>
      </c>
      <c r="K43" s="31">
        <v>244.45</v>
      </c>
      <c r="L43" s="31">
        <v>231.8</v>
      </c>
      <c r="M43" s="31">
        <v>103.82611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199.95</v>
      </c>
      <c r="D44" s="38">
        <v>200.73333333333335</v>
      </c>
      <c r="E44" s="38">
        <v>197.06666666666669</v>
      </c>
      <c r="F44" s="38">
        <v>194.18333333333334</v>
      </c>
      <c r="G44" s="38">
        <v>190.51666666666668</v>
      </c>
      <c r="H44" s="38">
        <v>203.6166666666667</v>
      </c>
      <c r="I44" s="38">
        <v>207.28333333333333</v>
      </c>
      <c r="J44" s="38">
        <v>210.16666666666671</v>
      </c>
      <c r="K44" s="31">
        <v>204.4</v>
      </c>
      <c r="L44" s="31">
        <v>197.85</v>
      </c>
      <c r="M44" s="31">
        <v>210.77042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98.45</v>
      </c>
      <c r="D45" s="38">
        <v>98.516666666666666</v>
      </c>
      <c r="E45" s="38">
        <v>95.333333333333329</v>
      </c>
      <c r="F45" s="38">
        <v>92.216666666666669</v>
      </c>
      <c r="G45" s="38">
        <v>89.033333333333331</v>
      </c>
      <c r="H45" s="38">
        <v>101.63333333333333</v>
      </c>
      <c r="I45" s="38">
        <v>104.81666666666666</v>
      </c>
      <c r="J45" s="38">
        <v>107.93333333333332</v>
      </c>
      <c r="K45" s="31">
        <v>101.7</v>
      </c>
      <c r="L45" s="31">
        <v>95.4</v>
      </c>
      <c r="M45" s="31">
        <v>489.18011999999999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1700.85</v>
      </c>
      <c r="D46" s="38">
        <v>1701.3</v>
      </c>
      <c r="E46" s="38">
        <v>1677.6499999999999</v>
      </c>
      <c r="F46" s="38">
        <v>1654.4499999999998</v>
      </c>
      <c r="G46" s="38">
        <v>1630.7999999999997</v>
      </c>
      <c r="H46" s="38">
        <v>1724.5</v>
      </c>
      <c r="I46" s="38">
        <v>1748.15</v>
      </c>
      <c r="J46" s="38">
        <v>1771.3500000000001</v>
      </c>
      <c r="K46" s="31">
        <v>1724.95</v>
      </c>
      <c r="L46" s="31">
        <v>1678.1</v>
      </c>
      <c r="M46" s="31">
        <v>2.58073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134.15</v>
      </c>
      <c r="D47" s="38">
        <v>137.56666666666669</v>
      </c>
      <c r="E47" s="38">
        <v>130.18333333333339</v>
      </c>
      <c r="F47" s="38">
        <v>126.2166666666667</v>
      </c>
      <c r="G47" s="38">
        <v>118.8333333333334</v>
      </c>
      <c r="H47" s="38">
        <v>141.53333333333339</v>
      </c>
      <c r="I47" s="38">
        <v>148.91666666666666</v>
      </c>
      <c r="J47" s="38">
        <v>152.88333333333338</v>
      </c>
      <c r="K47" s="31">
        <v>144.94999999999999</v>
      </c>
      <c r="L47" s="31">
        <v>133.6</v>
      </c>
      <c r="M47" s="31">
        <v>487.52780000000001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719.2</v>
      </c>
      <c r="D48" s="38">
        <v>718.01666666666677</v>
      </c>
      <c r="E48" s="38">
        <v>707.33333333333348</v>
      </c>
      <c r="F48" s="38">
        <v>695.4666666666667</v>
      </c>
      <c r="G48" s="38">
        <v>684.78333333333342</v>
      </c>
      <c r="H48" s="38">
        <v>729.88333333333355</v>
      </c>
      <c r="I48" s="38">
        <v>740.56666666666672</v>
      </c>
      <c r="J48" s="38">
        <v>752.43333333333362</v>
      </c>
      <c r="K48" s="31">
        <v>728.7</v>
      </c>
      <c r="L48" s="31">
        <v>706.15</v>
      </c>
      <c r="M48" s="31">
        <v>6.4775799999999997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1074.6500000000001</v>
      </c>
      <c r="D49" s="38">
        <v>1088.6499999999999</v>
      </c>
      <c r="E49" s="38">
        <v>1057.2999999999997</v>
      </c>
      <c r="F49" s="38">
        <v>1039.9499999999998</v>
      </c>
      <c r="G49" s="38">
        <v>1008.5999999999997</v>
      </c>
      <c r="H49" s="38">
        <v>1105.9999999999998</v>
      </c>
      <c r="I49" s="38">
        <v>1137.3499999999997</v>
      </c>
      <c r="J49" s="38">
        <v>1154.6999999999998</v>
      </c>
      <c r="K49" s="31">
        <v>1120</v>
      </c>
      <c r="L49" s="31">
        <v>1071.3</v>
      </c>
      <c r="M49" s="31">
        <v>10.936199999999999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890.4</v>
      </c>
      <c r="D50" s="38">
        <v>890.63333333333333</v>
      </c>
      <c r="E50" s="38">
        <v>884.76666666666665</v>
      </c>
      <c r="F50" s="38">
        <v>879.13333333333333</v>
      </c>
      <c r="G50" s="38">
        <v>873.26666666666665</v>
      </c>
      <c r="H50" s="38">
        <v>896.26666666666665</v>
      </c>
      <c r="I50" s="38">
        <v>902.13333333333321</v>
      </c>
      <c r="J50" s="38">
        <v>907.76666666666665</v>
      </c>
      <c r="K50" s="31">
        <v>896.5</v>
      </c>
      <c r="L50" s="31">
        <v>885</v>
      </c>
      <c r="M50" s="31">
        <v>41.060310000000001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125.65</v>
      </c>
      <c r="D51" s="38">
        <v>130.44999999999999</v>
      </c>
      <c r="E51" s="38">
        <v>119.39999999999998</v>
      </c>
      <c r="F51" s="38">
        <v>113.14999999999999</v>
      </c>
      <c r="G51" s="38">
        <v>102.09999999999998</v>
      </c>
      <c r="H51" s="38">
        <v>136.69999999999999</v>
      </c>
      <c r="I51" s="38">
        <v>147.75</v>
      </c>
      <c r="J51" s="38">
        <v>153.99999999999997</v>
      </c>
      <c r="K51" s="31">
        <v>141.5</v>
      </c>
      <c r="L51" s="31">
        <v>124.2</v>
      </c>
      <c r="M51" s="31">
        <v>860.77435000000003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267.3</v>
      </c>
      <c r="D52" s="38">
        <v>270.05</v>
      </c>
      <c r="E52" s="38">
        <v>262.8</v>
      </c>
      <c r="F52" s="38">
        <v>258.3</v>
      </c>
      <c r="G52" s="38">
        <v>251.05</v>
      </c>
      <c r="H52" s="38">
        <v>274.55</v>
      </c>
      <c r="I52" s="38">
        <v>281.8</v>
      </c>
      <c r="J52" s="38">
        <v>286.3</v>
      </c>
      <c r="K52" s="31">
        <v>277.3</v>
      </c>
      <c r="L52" s="31">
        <v>265.55</v>
      </c>
      <c r="M52" s="31">
        <v>53.190489999999997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19160.349999999999</v>
      </c>
      <c r="D53" s="38">
        <v>19186.45</v>
      </c>
      <c r="E53" s="38">
        <v>18874.95</v>
      </c>
      <c r="F53" s="38">
        <v>18589.55</v>
      </c>
      <c r="G53" s="38">
        <v>18278.05</v>
      </c>
      <c r="H53" s="38">
        <v>19471.850000000002</v>
      </c>
      <c r="I53" s="38">
        <v>19783.350000000002</v>
      </c>
      <c r="J53" s="38">
        <v>20068.750000000004</v>
      </c>
      <c r="K53" s="31">
        <v>19497.95</v>
      </c>
      <c r="L53" s="31">
        <v>18901.05</v>
      </c>
      <c r="M53" s="31">
        <v>0.36608000000000002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348.4</v>
      </c>
      <c r="D54" s="38">
        <v>353.65000000000003</v>
      </c>
      <c r="E54" s="38">
        <v>341.80000000000007</v>
      </c>
      <c r="F54" s="38">
        <v>335.20000000000005</v>
      </c>
      <c r="G54" s="38">
        <v>323.35000000000008</v>
      </c>
      <c r="H54" s="38">
        <v>360.25000000000006</v>
      </c>
      <c r="I54" s="38">
        <v>372.10000000000008</v>
      </c>
      <c r="J54" s="38">
        <v>378.70000000000005</v>
      </c>
      <c r="K54" s="31">
        <v>365.5</v>
      </c>
      <c r="L54" s="31">
        <v>347.05</v>
      </c>
      <c r="M54" s="31">
        <v>90.84111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4567.1499999999996</v>
      </c>
      <c r="D55" s="38">
        <v>4550.1499999999996</v>
      </c>
      <c r="E55" s="38">
        <v>4525.8999999999996</v>
      </c>
      <c r="F55" s="38">
        <v>4484.6499999999996</v>
      </c>
      <c r="G55" s="38">
        <v>4460.3999999999996</v>
      </c>
      <c r="H55" s="38">
        <v>4591.3999999999996</v>
      </c>
      <c r="I55" s="38">
        <v>4615.6499999999996</v>
      </c>
      <c r="J55" s="38">
        <v>4656.8999999999996</v>
      </c>
      <c r="K55" s="31">
        <v>4574.3999999999996</v>
      </c>
      <c r="L55" s="31">
        <v>4508.8999999999996</v>
      </c>
      <c r="M55" s="31">
        <v>3.21129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348.8</v>
      </c>
      <c r="D56" s="38">
        <v>352.98333333333335</v>
      </c>
      <c r="E56" s="38">
        <v>343.01666666666671</v>
      </c>
      <c r="F56" s="38">
        <v>337.23333333333335</v>
      </c>
      <c r="G56" s="38">
        <v>327.26666666666671</v>
      </c>
      <c r="H56" s="38">
        <v>358.76666666666671</v>
      </c>
      <c r="I56" s="38">
        <v>368.73333333333341</v>
      </c>
      <c r="J56" s="38">
        <v>374.51666666666671</v>
      </c>
      <c r="K56" s="31">
        <v>362.95</v>
      </c>
      <c r="L56" s="31">
        <v>347.2</v>
      </c>
      <c r="M56" s="31">
        <v>128.05258000000001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440.4</v>
      </c>
      <c r="D57" s="38">
        <v>443.11666666666662</v>
      </c>
      <c r="E57" s="38">
        <v>431.28333333333325</v>
      </c>
      <c r="F57" s="38">
        <v>422.16666666666663</v>
      </c>
      <c r="G57" s="38">
        <v>410.33333333333326</v>
      </c>
      <c r="H57" s="38">
        <v>452.23333333333323</v>
      </c>
      <c r="I57" s="38">
        <v>464.06666666666661</v>
      </c>
      <c r="J57" s="38">
        <v>473.18333333333322</v>
      </c>
      <c r="K57" s="31">
        <v>454.95</v>
      </c>
      <c r="L57" s="31">
        <v>434</v>
      </c>
      <c r="M57" s="31">
        <v>18.533760000000001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1166.05</v>
      </c>
      <c r="D58" s="38">
        <v>1160.6499999999999</v>
      </c>
      <c r="E58" s="38">
        <v>1129.8499999999997</v>
      </c>
      <c r="F58" s="38">
        <v>1093.6499999999999</v>
      </c>
      <c r="G58" s="38">
        <v>1062.8499999999997</v>
      </c>
      <c r="H58" s="38">
        <v>1196.8499999999997</v>
      </c>
      <c r="I58" s="38">
        <v>1227.6499999999999</v>
      </c>
      <c r="J58" s="38">
        <v>1263.8499999999997</v>
      </c>
      <c r="K58" s="31">
        <v>1191.45</v>
      </c>
      <c r="L58" s="31">
        <v>1124.45</v>
      </c>
      <c r="M58" s="31">
        <v>41.537030000000001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1239.8</v>
      </c>
      <c r="D59" s="38">
        <v>1244.8833333333332</v>
      </c>
      <c r="E59" s="38">
        <v>1229.8666666666663</v>
      </c>
      <c r="F59" s="38">
        <v>1219.9333333333332</v>
      </c>
      <c r="G59" s="38">
        <v>1204.9166666666663</v>
      </c>
      <c r="H59" s="38">
        <v>1254.8166666666664</v>
      </c>
      <c r="I59" s="38">
        <v>1269.8333333333333</v>
      </c>
      <c r="J59" s="38">
        <v>1279.7666666666664</v>
      </c>
      <c r="K59" s="31">
        <v>1259.9000000000001</v>
      </c>
      <c r="L59" s="31">
        <v>1234.95</v>
      </c>
      <c r="M59" s="31">
        <v>11.32283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270.75</v>
      </c>
      <c r="D60" s="38">
        <v>273.26666666666665</v>
      </c>
      <c r="E60" s="38">
        <v>266.48333333333329</v>
      </c>
      <c r="F60" s="38">
        <v>262.21666666666664</v>
      </c>
      <c r="G60" s="38">
        <v>255.43333333333328</v>
      </c>
      <c r="H60" s="38">
        <v>277.5333333333333</v>
      </c>
      <c r="I60" s="38">
        <v>284.31666666666661</v>
      </c>
      <c r="J60" s="38">
        <v>288.58333333333331</v>
      </c>
      <c r="K60" s="31">
        <v>280.05</v>
      </c>
      <c r="L60" s="31">
        <v>269</v>
      </c>
      <c r="M60" s="31">
        <v>175.47705999999999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5459.5</v>
      </c>
      <c r="D61" s="38">
        <v>5491.166666666667</v>
      </c>
      <c r="E61" s="38">
        <v>5392.8333333333339</v>
      </c>
      <c r="F61" s="38">
        <v>5326.166666666667</v>
      </c>
      <c r="G61" s="38">
        <v>5227.8333333333339</v>
      </c>
      <c r="H61" s="38">
        <v>5557.8333333333339</v>
      </c>
      <c r="I61" s="38">
        <v>5656.1666666666679</v>
      </c>
      <c r="J61" s="38">
        <v>5722.8333333333339</v>
      </c>
      <c r="K61" s="31">
        <v>5589.5</v>
      </c>
      <c r="L61" s="31">
        <v>5424.5</v>
      </c>
      <c r="M61" s="31">
        <v>2.45635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1990.3</v>
      </c>
      <c r="D62" s="38">
        <v>1997.4666666666665</v>
      </c>
      <c r="E62" s="38">
        <v>1973.9333333333329</v>
      </c>
      <c r="F62" s="38">
        <v>1957.5666666666664</v>
      </c>
      <c r="G62" s="38">
        <v>1934.0333333333328</v>
      </c>
      <c r="H62" s="38">
        <v>2013.833333333333</v>
      </c>
      <c r="I62" s="38">
        <v>2037.3666666666663</v>
      </c>
      <c r="J62" s="38">
        <v>2053.7333333333331</v>
      </c>
      <c r="K62" s="31">
        <v>2021</v>
      </c>
      <c r="L62" s="31">
        <v>1981.1</v>
      </c>
      <c r="M62" s="31">
        <v>1.8690599999999999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699.5</v>
      </c>
      <c r="D63" s="38">
        <v>712</v>
      </c>
      <c r="E63" s="38">
        <v>685</v>
      </c>
      <c r="F63" s="38">
        <v>670.5</v>
      </c>
      <c r="G63" s="38">
        <v>643.5</v>
      </c>
      <c r="H63" s="38">
        <v>726.5</v>
      </c>
      <c r="I63" s="38">
        <v>753.5</v>
      </c>
      <c r="J63" s="38">
        <v>768</v>
      </c>
      <c r="K63" s="31">
        <v>739</v>
      </c>
      <c r="L63" s="31">
        <v>697.5</v>
      </c>
      <c r="M63" s="31">
        <v>15.24072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1125.0999999999999</v>
      </c>
      <c r="D64" s="38">
        <v>1121.0666666666668</v>
      </c>
      <c r="E64" s="38">
        <v>1103.1833333333336</v>
      </c>
      <c r="F64" s="38">
        <v>1081.2666666666669</v>
      </c>
      <c r="G64" s="38">
        <v>1063.3833333333337</v>
      </c>
      <c r="H64" s="38">
        <v>1142.9833333333336</v>
      </c>
      <c r="I64" s="38">
        <v>1160.8666666666668</v>
      </c>
      <c r="J64" s="38">
        <v>1182.7833333333335</v>
      </c>
      <c r="K64" s="31">
        <v>1138.95</v>
      </c>
      <c r="L64" s="31">
        <v>1099.1500000000001</v>
      </c>
      <c r="M64" s="31">
        <v>5.4532299999999996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306.10000000000002</v>
      </c>
      <c r="D65" s="38">
        <v>310.2166666666667</v>
      </c>
      <c r="E65" s="38">
        <v>300.93333333333339</v>
      </c>
      <c r="F65" s="38">
        <v>295.76666666666671</v>
      </c>
      <c r="G65" s="38">
        <v>286.48333333333341</v>
      </c>
      <c r="H65" s="38">
        <v>315.38333333333338</v>
      </c>
      <c r="I65" s="38">
        <v>324.66666666666669</v>
      </c>
      <c r="J65" s="38">
        <v>329.83333333333337</v>
      </c>
      <c r="K65" s="31">
        <v>319.5</v>
      </c>
      <c r="L65" s="31">
        <v>305.05</v>
      </c>
      <c r="M65" s="31">
        <v>25.403479999999998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1711.65</v>
      </c>
      <c r="D66" s="38">
        <v>1731.9666666666665</v>
      </c>
      <c r="E66" s="38">
        <v>1687.6833333333329</v>
      </c>
      <c r="F66" s="38">
        <v>1663.7166666666665</v>
      </c>
      <c r="G66" s="38">
        <v>1619.4333333333329</v>
      </c>
      <c r="H66" s="38">
        <v>1755.9333333333329</v>
      </c>
      <c r="I66" s="38">
        <v>1800.2166666666662</v>
      </c>
      <c r="J66" s="38">
        <v>1824.1833333333329</v>
      </c>
      <c r="K66" s="31">
        <v>1776.25</v>
      </c>
      <c r="L66" s="31">
        <v>1708</v>
      </c>
      <c r="M66" s="31">
        <v>8.4306300000000007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565.70000000000005</v>
      </c>
      <c r="D67" s="38">
        <v>566.76666666666677</v>
      </c>
      <c r="E67" s="38">
        <v>560.58333333333348</v>
      </c>
      <c r="F67" s="38">
        <v>555.4666666666667</v>
      </c>
      <c r="G67" s="38">
        <v>549.28333333333342</v>
      </c>
      <c r="H67" s="38">
        <v>571.88333333333355</v>
      </c>
      <c r="I67" s="38">
        <v>578.06666666666672</v>
      </c>
      <c r="J67" s="38">
        <v>583.18333333333362</v>
      </c>
      <c r="K67" s="31">
        <v>572.95000000000005</v>
      </c>
      <c r="L67" s="31">
        <v>561.65</v>
      </c>
      <c r="M67" s="31">
        <v>10.8696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2333.6999999999998</v>
      </c>
      <c r="D68" s="38">
        <v>2360.75</v>
      </c>
      <c r="E68" s="38">
        <v>2299.5</v>
      </c>
      <c r="F68" s="38">
        <v>2265.3000000000002</v>
      </c>
      <c r="G68" s="38">
        <v>2204.0500000000002</v>
      </c>
      <c r="H68" s="38">
        <v>2394.9499999999998</v>
      </c>
      <c r="I68" s="38">
        <v>2456.1999999999998</v>
      </c>
      <c r="J68" s="38">
        <v>2490.3999999999996</v>
      </c>
      <c r="K68" s="31">
        <v>2422</v>
      </c>
      <c r="L68" s="31">
        <v>2326.5500000000002</v>
      </c>
      <c r="M68" s="31">
        <v>7.2110099999999999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2247.4</v>
      </c>
      <c r="D69" s="38">
        <v>2279.1166666666668</v>
      </c>
      <c r="E69" s="38">
        <v>2208.2833333333338</v>
      </c>
      <c r="F69" s="38">
        <v>2169.166666666667</v>
      </c>
      <c r="G69" s="38">
        <v>2098.3333333333339</v>
      </c>
      <c r="H69" s="38">
        <v>2318.2333333333336</v>
      </c>
      <c r="I69" s="38">
        <v>2389.0666666666666</v>
      </c>
      <c r="J69" s="38">
        <v>2428.1833333333334</v>
      </c>
      <c r="K69" s="31">
        <v>2349.9499999999998</v>
      </c>
      <c r="L69" s="31">
        <v>2240</v>
      </c>
      <c r="M69" s="31">
        <v>5.0721600000000002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418.35</v>
      </c>
      <c r="D70" s="38">
        <v>421.73333333333335</v>
      </c>
      <c r="E70" s="38">
        <v>406.41666666666669</v>
      </c>
      <c r="F70" s="38">
        <v>394.48333333333335</v>
      </c>
      <c r="G70" s="38">
        <v>379.16666666666669</v>
      </c>
      <c r="H70" s="38">
        <v>433.66666666666669</v>
      </c>
      <c r="I70" s="38">
        <v>448.98333333333329</v>
      </c>
      <c r="J70" s="38">
        <v>460.91666666666669</v>
      </c>
      <c r="K70" s="31">
        <v>437.05</v>
      </c>
      <c r="L70" s="31">
        <v>409.8</v>
      </c>
      <c r="M70" s="31">
        <v>13.12785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206.95</v>
      </c>
      <c r="D71" s="38">
        <v>212.98333333333335</v>
      </c>
      <c r="E71" s="38">
        <v>199.51666666666671</v>
      </c>
      <c r="F71" s="38">
        <v>192.08333333333337</v>
      </c>
      <c r="G71" s="38">
        <v>178.61666666666673</v>
      </c>
      <c r="H71" s="38">
        <v>220.41666666666669</v>
      </c>
      <c r="I71" s="38">
        <v>233.88333333333333</v>
      </c>
      <c r="J71" s="38">
        <v>241.31666666666666</v>
      </c>
      <c r="K71" s="31">
        <v>226.45</v>
      </c>
      <c r="L71" s="31">
        <v>205.55</v>
      </c>
      <c r="M71" s="31">
        <v>50.029339999999998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3787.8</v>
      </c>
      <c r="D72" s="38">
        <v>3787.0166666666664</v>
      </c>
      <c r="E72" s="38">
        <v>3726.0333333333328</v>
      </c>
      <c r="F72" s="38">
        <v>3664.2666666666664</v>
      </c>
      <c r="G72" s="38">
        <v>3603.2833333333328</v>
      </c>
      <c r="H72" s="38">
        <v>3848.7833333333328</v>
      </c>
      <c r="I72" s="38">
        <v>3909.7666666666664</v>
      </c>
      <c r="J72" s="38">
        <v>3971.5333333333328</v>
      </c>
      <c r="K72" s="31">
        <v>3848</v>
      </c>
      <c r="L72" s="31">
        <v>3725.25</v>
      </c>
      <c r="M72" s="31">
        <v>7.3643799999999997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5040.95</v>
      </c>
      <c r="D73" s="38">
        <v>5088.2833333333338</v>
      </c>
      <c r="E73" s="38">
        <v>4969.0666666666675</v>
      </c>
      <c r="F73" s="38">
        <v>4897.1833333333334</v>
      </c>
      <c r="G73" s="38">
        <v>4777.9666666666672</v>
      </c>
      <c r="H73" s="38">
        <v>5160.1666666666679</v>
      </c>
      <c r="I73" s="38">
        <v>5279.3833333333332</v>
      </c>
      <c r="J73" s="38">
        <v>5351.2666666666682</v>
      </c>
      <c r="K73" s="31">
        <v>5207.5</v>
      </c>
      <c r="L73" s="31">
        <v>5016.3999999999996</v>
      </c>
      <c r="M73" s="31">
        <v>3.4678399999999998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524.5</v>
      </c>
      <c r="D74" s="38">
        <v>529.46666666666658</v>
      </c>
      <c r="E74" s="38">
        <v>517.08333333333314</v>
      </c>
      <c r="F74" s="38">
        <v>509.66666666666652</v>
      </c>
      <c r="G74" s="38">
        <v>497.28333333333308</v>
      </c>
      <c r="H74" s="38">
        <v>536.88333333333321</v>
      </c>
      <c r="I74" s="38">
        <v>549.26666666666665</v>
      </c>
      <c r="J74" s="38">
        <v>556.68333333333328</v>
      </c>
      <c r="K74" s="31">
        <v>541.85</v>
      </c>
      <c r="L74" s="31">
        <v>522.04999999999995</v>
      </c>
      <c r="M74" s="31">
        <v>27.01774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3753.25</v>
      </c>
      <c r="D75" s="38">
        <v>3780.1</v>
      </c>
      <c r="E75" s="38">
        <v>3713.2</v>
      </c>
      <c r="F75" s="38">
        <v>3673.15</v>
      </c>
      <c r="G75" s="38">
        <v>3606.25</v>
      </c>
      <c r="H75" s="38">
        <v>3820.1499999999996</v>
      </c>
      <c r="I75" s="38">
        <v>3887.05</v>
      </c>
      <c r="J75" s="38">
        <v>3927.0999999999995</v>
      </c>
      <c r="K75" s="31">
        <v>3847</v>
      </c>
      <c r="L75" s="31">
        <v>3740.05</v>
      </c>
      <c r="M75" s="31">
        <v>2.8975300000000002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5673.8</v>
      </c>
      <c r="D76" s="38">
        <v>5672.2666666666664</v>
      </c>
      <c r="E76" s="38">
        <v>5627.5333333333328</v>
      </c>
      <c r="F76" s="38">
        <v>5581.2666666666664</v>
      </c>
      <c r="G76" s="38">
        <v>5536.5333333333328</v>
      </c>
      <c r="H76" s="38">
        <v>5718.5333333333328</v>
      </c>
      <c r="I76" s="38">
        <v>5763.2666666666664</v>
      </c>
      <c r="J76" s="38">
        <v>5809.5333333333328</v>
      </c>
      <c r="K76" s="31">
        <v>5717</v>
      </c>
      <c r="L76" s="31">
        <v>5626</v>
      </c>
      <c r="M76" s="31">
        <v>5.1624299999999996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3341.25</v>
      </c>
      <c r="D77" s="38">
        <v>3358.9666666666667</v>
      </c>
      <c r="E77" s="38">
        <v>3302.9833333333336</v>
      </c>
      <c r="F77" s="38">
        <v>3264.7166666666667</v>
      </c>
      <c r="G77" s="38">
        <v>3208.7333333333336</v>
      </c>
      <c r="H77" s="38">
        <v>3397.2333333333336</v>
      </c>
      <c r="I77" s="38">
        <v>3453.2166666666662</v>
      </c>
      <c r="J77" s="38">
        <v>3491.4833333333336</v>
      </c>
      <c r="K77" s="31">
        <v>3414.95</v>
      </c>
      <c r="L77" s="31">
        <v>3320.7</v>
      </c>
      <c r="M77" s="31">
        <v>4.4651300000000003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3098.1</v>
      </c>
      <c r="D78" s="38">
        <v>3128.4333333333329</v>
      </c>
      <c r="E78" s="38">
        <v>3051.9166666666661</v>
      </c>
      <c r="F78" s="38">
        <v>3005.7333333333331</v>
      </c>
      <c r="G78" s="38">
        <v>2929.2166666666662</v>
      </c>
      <c r="H78" s="38">
        <v>3174.6166666666659</v>
      </c>
      <c r="I78" s="38">
        <v>3251.1333333333332</v>
      </c>
      <c r="J78" s="38">
        <v>3297.3166666666657</v>
      </c>
      <c r="K78" s="31">
        <v>3204.95</v>
      </c>
      <c r="L78" s="31">
        <v>3082.25</v>
      </c>
      <c r="M78" s="31">
        <v>2.98814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142.6</v>
      </c>
      <c r="D79" s="38">
        <v>144.78333333333333</v>
      </c>
      <c r="E79" s="38">
        <v>139.66666666666666</v>
      </c>
      <c r="F79" s="38">
        <v>136.73333333333332</v>
      </c>
      <c r="G79" s="38">
        <v>131.61666666666665</v>
      </c>
      <c r="H79" s="38">
        <v>147.71666666666667</v>
      </c>
      <c r="I79" s="38">
        <v>152.83333333333334</v>
      </c>
      <c r="J79" s="38">
        <v>155.76666666666668</v>
      </c>
      <c r="K79" s="31">
        <v>149.9</v>
      </c>
      <c r="L79" s="31">
        <v>141.85</v>
      </c>
      <c r="M79" s="31">
        <v>177.35489999999999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3005.5</v>
      </c>
      <c r="D80" s="38">
        <v>3028.7833333333333</v>
      </c>
      <c r="E80" s="38">
        <v>2934.8166666666666</v>
      </c>
      <c r="F80" s="38">
        <v>2864.1333333333332</v>
      </c>
      <c r="G80" s="38">
        <v>2770.1666666666665</v>
      </c>
      <c r="H80" s="38">
        <v>3099.4666666666667</v>
      </c>
      <c r="I80" s="38">
        <v>3193.4333333333329</v>
      </c>
      <c r="J80" s="38">
        <v>3264.1166666666668</v>
      </c>
      <c r="K80" s="31">
        <v>3122.75</v>
      </c>
      <c r="L80" s="31">
        <v>2958.1</v>
      </c>
      <c r="M80" s="31">
        <v>2.3784900000000002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335.3</v>
      </c>
      <c r="D81" s="38">
        <v>337.76666666666665</v>
      </c>
      <c r="E81" s="38">
        <v>328.5333333333333</v>
      </c>
      <c r="F81" s="38">
        <v>321.76666666666665</v>
      </c>
      <c r="G81" s="38">
        <v>312.5333333333333</v>
      </c>
      <c r="H81" s="38">
        <v>344.5333333333333</v>
      </c>
      <c r="I81" s="38">
        <v>353.76666666666665</v>
      </c>
      <c r="J81" s="38">
        <v>360.5333333333333</v>
      </c>
      <c r="K81" s="31">
        <v>347</v>
      </c>
      <c r="L81" s="31">
        <v>331</v>
      </c>
      <c r="M81" s="31">
        <v>19.939319999999999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122.25</v>
      </c>
      <c r="D82" s="38">
        <v>124.51666666666665</v>
      </c>
      <c r="E82" s="38">
        <v>119.58333333333331</v>
      </c>
      <c r="F82" s="38">
        <v>116.91666666666666</v>
      </c>
      <c r="G82" s="38">
        <v>111.98333333333332</v>
      </c>
      <c r="H82" s="38">
        <v>127.18333333333331</v>
      </c>
      <c r="I82" s="38">
        <v>132.11666666666665</v>
      </c>
      <c r="J82" s="38">
        <v>134.7833333333333</v>
      </c>
      <c r="K82" s="31">
        <v>129.44999999999999</v>
      </c>
      <c r="L82" s="31">
        <v>121.85</v>
      </c>
      <c r="M82" s="31">
        <v>180.56666000000001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1653.6</v>
      </c>
      <c r="D83" s="38">
        <v>1663.6499999999999</v>
      </c>
      <c r="E83" s="38">
        <v>1623.9999999999998</v>
      </c>
      <c r="F83" s="38">
        <v>1594.3999999999999</v>
      </c>
      <c r="G83" s="38">
        <v>1554.7499999999998</v>
      </c>
      <c r="H83" s="38">
        <v>1693.2499999999998</v>
      </c>
      <c r="I83" s="38">
        <v>1732.8999999999999</v>
      </c>
      <c r="J83" s="38">
        <v>1762.4999999999998</v>
      </c>
      <c r="K83" s="31">
        <v>1703.3</v>
      </c>
      <c r="L83" s="31">
        <v>1634.05</v>
      </c>
      <c r="M83" s="31">
        <v>3.2641100000000001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1011.95</v>
      </c>
      <c r="D84" s="38">
        <v>1021.5833333333335</v>
      </c>
      <c r="E84" s="38">
        <v>996.01666666666688</v>
      </c>
      <c r="F84" s="38">
        <v>980.08333333333337</v>
      </c>
      <c r="G84" s="38">
        <v>954.51666666666677</v>
      </c>
      <c r="H84" s="38">
        <v>1037.5166666666669</v>
      </c>
      <c r="I84" s="38">
        <v>1063.0833333333335</v>
      </c>
      <c r="J84" s="38">
        <v>1079.0166666666671</v>
      </c>
      <c r="K84" s="31">
        <v>1047.1500000000001</v>
      </c>
      <c r="L84" s="31">
        <v>1005.65</v>
      </c>
      <c r="M84" s="31">
        <v>7.4569099999999997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1624.2</v>
      </c>
      <c r="D85" s="38">
        <v>1648.0999999999997</v>
      </c>
      <c r="E85" s="38">
        <v>1595.1999999999994</v>
      </c>
      <c r="F85" s="38">
        <v>1566.1999999999996</v>
      </c>
      <c r="G85" s="38">
        <v>1513.2999999999993</v>
      </c>
      <c r="H85" s="38">
        <v>1677.0999999999995</v>
      </c>
      <c r="I85" s="38">
        <v>1729.9999999999995</v>
      </c>
      <c r="J85" s="38">
        <v>1758.9999999999995</v>
      </c>
      <c r="K85" s="31">
        <v>1701</v>
      </c>
      <c r="L85" s="31">
        <v>1619.1</v>
      </c>
      <c r="M85" s="31">
        <v>5.7111799999999997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1870.95</v>
      </c>
      <c r="D86" s="38">
        <v>1875.6499999999999</v>
      </c>
      <c r="E86" s="38">
        <v>1831.2999999999997</v>
      </c>
      <c r="F86" s="38">
        <v>1791.6499999999999</v>
      </c>
      <c r="G86" s="38">
        <v>1747.2999999999997</v>
      </c>
      <c r="H86" s="38">
        <v>1915.2999999999997</v>
      </c>
      <c r="I86" s="38">
        <v>1959.6499999999996</v>
      </c>
      <c r="J86" s="38">
        <v>1999.2999999999997</v>
      </c>
      <c r="K86" s="31">
        <v>1920</v>
      </c>
      <c r="L86" s="31">
        <v>1836</v>
      </c>
      <c r="M86" s="31">
        <v>18.50845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450.75</v>
      </c>
      <c r="D87" s="38">
        <v>455.25</v>
      </c>
      <c r="E87" s="38">
        <v>445.5</v>
      </c>
      <c r="F87" s="38">
        <v>440.25</v>
      </c>
      <c r="G87" s="38">
        <v>430.5</v>
      </c>
      <c r="H87" s="38">
        <v>460.5</v>
      </c>
      <c r="I87" s="38">
        <v>470.25</v>
      </c>
      <c r="J87" s="38">
        <v>475.5</v>
      </c>
      <c r="K87" s="31">
        <v>465</v>
      </c>
      <c r="L87" s="31">
        <v>450</v>
      </c>
      <c r="M87" s="31">
        <v>13.507379999999999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3940.8</v>
      </c>
      <c r="D88" s="38">
        <v>3990.8833333333337</v>
      </c>
      <c r="E88" s="38">
        <v>3879.916666666667</v>
      </c>
      <c r="F88" s="38">
        <v>3819.0333333333333</v>
      </c>
      <c r="G88" s="38">
        <v>3708.0666666666666</v>
      </c>
      <c r="H88" s="38">
        <v>4051.7666666666673</v>
      </c>
      <c r="I88" s="38">
        <v>4162.7333333333336</v>
      </c>
      <c r="J88" s="38">
        <v>4223.6166666666677</v>
      </c>
      <c r="K88" s="31">
        <v>4101.8500000000004</v>
      </c>
      <c r="L88" s="31">
        <v>3930</v>
      </c>
      <c r="M88" s="31">
        <v>9.4764400000000002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1416.6</v>
      </c>
      <c r="D89" s="38">
        <v>1427.2</v>
      </c>
      <c r="E89" s="38">
        <v>1399.4</v>
      </c>
      <c r="F89" s="38">
        <v>1382.2</v>
      </c>
      <c r="G89" s="38">
        <v>1354.4</v>
      </c>
      <c r="H89" s="38">
        <v>1444.4</v>
      </c>
      <c r="I89" s="38">
        <v>1472.1999999999998</v>
      </c>
      <c r="J89" s="38">
        <v>1489.4</v>
      </c>
      <c r="K89" s="31">
        <v>1455</v>
      </c>
      <c r="L89" s="31">
        <v>1410</v>
      </c>
      <c r="M89" s="31">
        <v>7.1777800000000003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1282.4000000000001</v>
      </c>
      <c r="D90" s="38">
        <v>1279.8833333333334</v>
      </c>
      <c r="E90" s="38">
        <v>1268.0166666666669</v>
      </c>
      <c r="F90" s="38">
        <v>1253.6333333333334</v>
      </c>
      <c r="G90" s="38">
        <v>1241.7666666666669</v>
      </c>
      <c r="H90" s="38">
        <v>1294.2666666666669</v>
      </c>
      <c r="I90" s="38">
        <v>1306.1333333333332</v>
      </c>
      <c r="J90" s="38">
        <v>1320.5166666666669</v>
      </c>
      <c r="K90" s="31">
        <v>1291.75</v>
      </c>
      <c r="L90" s="31">
        <v>1265.5</v>
      </c>
      <c r="M90" s="31">
        <v>21.407689999999999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2630.9</v>
      </c>
      <c r="D91" s="38">
        <v>2634.15</v>
      </c>
      <c r="E91" s="38">
        <v>2584.8500000000004</v>
      </c>
      <c r="F91" s="38">
        <v>2538.8000000000002</v>
      </c>
      <c r="G91" s="38">
        <v>2489.5000000000005</v>
      </c>
      <c r="H91" s="38">
        <v>2680.2000000000003</v>
      </c>
      <c r="I91" s="38">
        <v>2729.5000000000005</v>
      </c>
      <c r="J91" s="38">
        <v>2775.55</v>
      </c>
      <c r="K91" s="31">
        <v>2683.45</v>
      </c>
      <c r="L91" s="31">
        <v>2588.1</v>
      </c>
      <c r="M91" s="31">
        <v>5.6193200000000001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1636.9</v>
      </c>
      <c r="D92" s="38">
        <v>1634.95</v>
      </c>
      <c r="E92" s="38">
        <v>1627</v>
      </c>
      <c r="F92" s="38">
        <v>1617.1</v>
      </c>
      <c r="G92" s="38">
        <v>1609.1499999999999</v>
      </c>
      <c r="H92" s="38">
        <v>1644.8500000000001</v>
      </c>
      <c r="I92" s="38">
        <v>1652.8000000000004</v>
      </c>
      <c r="J92" s="38">
        <v>1662.7000000000003</v>
      </c>
      <c r="K92" s="31">
        <v>1642.9</v>
      </c>
      <c r="L92" s="31">
        <v>1625.05</v>
      </c>
      <c r="M92" s="31">
        <v>195.16669999999999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660.95</v>
      </c>
      <c r="D93" s="38">
        <v>662.58333333333337</v>
      </c>
      <c r="E93" s="38">
        <v>654.86666666666679</v>
      </c>
      <c r="F93" s="38">
        <v>648.78333333333342</v>
      </c>
      <c r="G93" s="38">
        <v>641.06666666666683</v>
      </c>
      <c r="H93" s="38">
        <v>668.66666666666674</v>
      </c>
      <c r="I93" s="38">
        <v>676.38333333333321</v>
      </c>
      <c r="J93" s="38">
        <v>682.4666666666667</v>
      </c>
      <c r="K93" s="31">
        <v>670.3</v>
      </c>
      <c r="L93" s="31">
        <v>656.5</v>
      </c>
      <c r="M93" s="31">
        <v>40.619140000000002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3020.05</v>
      </c>
      <c r="D94" s="38">
        <v>3033.1166666666668</v>
      </c>
      <c r="E94" s="38">
        <v>2996.9333333333334</v>
      </c>
      <c r="F94" s="38">
        <v>2973.8166666666666</v>
      </c>
      <c r="G94" s="38">
        <v>2937.6333333333332</v>
      </c>
      <c r="H94" s="38">
        <v>3056.2333333333336</v>
      </c>
      <c r="I94" s="38">
        <v>3092.416666666667</v>
      </c>
      <c r="J94" s="38">
        <v>3115.5333333333338</v>
      </c>
      <c r="K94" s="31">
        <v>3069.3</v>
      </c>
      <c r="L94" s="31">
        <v>3010</v>
      </c>
      <c r="M94" s="31">
        <v>4.29664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477.75</v>
      </c>
      <c r="D95" s="38">
        <v>481.34999999999997</v>
      </c>
      <c r="E95" s="38">
        <v>471.79999999999995</v>
      </c>
      <c r="F95" s="38">
        <v>465.84999999999997</v>
      </c>
      <c r="G95" s="38">
        <v>456.29999999999995</v>
      </c>
      <c r="H95" s="38">
        <v>487.29999999999995</v>
      </c>
      <c r="I95" s="38">
        <v>496.85</v>
      </c>
      <c r="J95" s="38">
        <v>502.79999999999995</v>
      </c>
      <c r="K95" s="31">
        <v>490.9</v>
      </c>
      <c r="L95" s="31">
        <v>475.4</v>
      </c>
      <c r="M95" s="31">
        <v>68.172700000000006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251.8</v>
      </c>
      <c r="D96" s="38">
        <v>257.23333333333335</v>
      </c>
      <c r="E96" s="38">
        <v>245.56666666666672</v>
      </c>
      <c r="F96" s="38">
        <v>239.33333333333337</v>
      </c>
      <c r="G96" s="38">
        <v>227.66666666666674</v>
      </c>
      <c r="H96" s="38">
        <v>263.4666666666667</v>
      </c>
      <c r="I96" s="38">
        <v>275.13333333333333</v>
      </c>
      <c r="J96" s="38">
        <v>281.36666666666667</v>
      </c>
      <c r="K96" s="31">
        <v>268.89999999999998</v>
      </c>
      <c r="L96" s="31">
        <v>251</v>
      </c>
      <c r="M96" s="31">
        <v>75.626069999999999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2498.85</v>
      </c>
      <c r="D97" s="38">
        <v>2511.9500000000003</v>
      </c>
      <c r="E97" s="38">
        <v>2474.9000000000005</v>
      </c>
      <c r="F97" s="38">
        <v>2450.9500000000003</v>
      </c>
      <c r="G97" s="38">
        <v>2413.9000000000005</v>
      </c>
      <c r="H97" s="38">
        <v>2535.9000000000005</v>
      </c>
      <c r="I97" s="38">
        <v>2572.9500000000007</v>
      </c>
      <c r="J97" s="38">
        <v>2596.9000000000005</v>
      </c>
      <c r="K97" s="31">
        <v>2549</v>
      </c>
      <c r="L97" s="31">
        <v>2488</v>
      </c>
      <c r="M97" s="31">
        <v>39.46716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315.2</v>
      </c>
      <c r="D98" s="38">
        <v>317.25</v>
      </c>
      <c r="E98" s="38">
        <v>312.5</v>
      </c>
      <c r="F98" s="38">
        <v>309.8</v>
      </c>
      <c r="G98" s="38">
        <v>305.05</v>
      </c>
      <c r="H98" s="38">
        <v>319.95</v>
      </c>
      <c r="I98" s="38">
        <v>324.7</v>
      </c>
      <c r="J98" s="38">
        <v>327.39999999999998</v>
      </c>
      <c r="K98" s="31">
        <v>322</v>
      </c>
      <c r="L98" s="31">
        <v>314.55</v>
      </c>
      <c r="M98" s="31">
        <v>3.8876900000000001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39941.4</v>
      </c>
      <c r="D99" s="38">
        <v>39893.716666666667</v>
      </c>
      <c r="E99" s="38">
        <v>39347.733333333337</v>
      </c>
      <c r="F99" s="38">
        <v>38754.066666666673</v>
      </c>
      <c r="G99" s="38">
        <v>38208.083333333343</v>
      </c>
      <c r="H99" s="38">
        <v>40487.383333333331</v>
      </c>
      <c r="I99" s="38">
        <v>41033.366666666654</v>
      </c>
      <c r="J99" s="38">
        <v>41627.033333333326</v>
      </c>
      <c r="K99" s="31">
        <v>40439.699999999997</v>
      </c>
      <c r="L99" s="31">
        <v>39300.050000000003</v>
      </c>
      <c r="M99" s="31">
        <v>0.11895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990.5</v>
      </c>
      <c r="D100" s="38">
        <v>989.43333333333339</v>
      </c>
      <c r="E100" s="38">
        <v>983.71666666666681</v>
      </c>
      <c r="F100" s="38">
        <v>976.93333333333339</v>
      </c>
      <c r="G100" s="38">
        <v>971.21666666666681</v>
      </c>
      <c r="H100" s="38">
        <v>996.21666666666681</v>
      </c>
      <c r="I100" s="38">
        <v>1001.9333333333335</v>
      </c>
      <c r="J100" s="38">
        <v>1008.7166666666668</v>
      </c>
      <c r="K100" s="31">
        <v>995.15</v>
      </c>
      <c r="L100" s="31">
        <v>982.65</v>
      </c>
      <c r="M100" s="31">
        <v>209.59591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1350.5</v>
      </c>
      <c r="D101" s="38">
        <v>1356.3333333333333</v>
      </c>
      <c r="E101" s="38">
        <v>1338.9166666666665</v>
      </c>
      <c r="F101" s="38">
        <v>1327.3333333333333</v>
      </c>
      <c r="G101" s="38">
        <v>1309.9166666666665</v>
      </c>
      <c r="H101" s="38">
        <v>1367.9166666666665</v>
      </c>
      <c r="I101" s="38">
        <v>1385.333333333333</v>
      </c>
      <c r="J101" s="38">
        <v>1396.9166666666665</v>
      </c>
      <c r="K101" s="31">
        <v>1373.75</v>
      </c>
      <c r="L101" s="31">
        <v>1344.75</v>
      </c>
      <c r="M101" s="31">
        <v>8.8599499999999995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554.54999999999995</v>
      </c>
      <c r="D102" s="38">
        <v>562.29999999999995</v>
      </c>
      <c r="E102" s="38">
        <v>544.29999999999995</v>
      </c>
      <c r="F102" s="38">
        <v>534.04999999999995</v>
      </c>
      <c r="G102" s="38">
        <v>516.04999999999995</v>
      </c>
      <c r="H102" s="38">
        <v>572.54999999999995</v>
      </c>
      <c r="I102" s="38">
        <v>590.54999999999995</v>
      </c>
      <c r="J102" s="38">
        <v>600.79999999999995</v>
      </c>
      <c r="K102" s="31">
        <v>580.29999999999995</v>
      </c>
      <c r="L102" s="31">
        <v>552.04999999999995</v>
      </c>
      <c r="M102" s="31">
        <v>27.401140000000002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10.5</v>
      </c>
      <c r="D103" s="38">
        <v>10.766666666666666</v>
      </c>
      <c r="E103" s="38">
        <v>10.033333333333331</v>
      </c>
      <c r="F103" s="38">
        <v>9.5666666666666664</v>
      </c>
      <c r="G103" s="38">
        <v>8.8333333333333321</v>
      </c>
      <c r="H103" s="38">
        <v>11.233333333333331</v>
      </c>
      <c r="I103" s="38">
        <v>11.966666666666665</v>
      </c>
      <c r="J103" s="38">
        <v>12.43333333333333</v>
      </c>
      <c r="K103" s="31">
        <v>11.5</v>
      </c>
      <c r="L103" s="31">
        <v>10.3</v>
      </c>
      <c r="M103" s="31">
        <v>4756.3458899999996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93.45</v>
      </c>
      <c r="D104" s="38">
        <v>94.816666666666663</v>
      </c>
      <c r="E104" s="38">
        <v>91.633333333333326</v>
      </c>
      <c r="F104" s="38">
        <v>89.816666666666663</v>
      </c>
      <c r="G104" s="38">
        <v>86.633333333333326</v>
      </c>
      <c r="H104" s="38">
        <v>96.633333333333326</v>
      </c>
      <c r="I104" s="38">
        <v>99.816666666666663</v>
      </c>
      <c r="J104" s="38">
        <v>101.63333333333333</v>
      </c>
      <c r="K104" s="31">
        <v>98</v>
      </c>
      <c r="L104" s="31">
        <v>93</v>
      </c>
      <c r="M104" s="31">
        <v>436.56392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459.3</v>
      </c>
      <c r="D105" s="38">
        <v>466.43333333333334</v>
      </c>
      <c r="E105" s="38">
        <v>450.36666666666667</v>
      </c>
      <c r="F105" s="38">
        <v>441.43333333333334</v>
      </c>
      <c r="G105" s="38">
        <v>425.36666666666667</v>
      </c>
      <c r="H105" s="38">
        <v>475.36666666666667</v>
      </c>
      <c r="I105" s="38">
        <v>491.43333333333339</v>
      </c>
      <c r="J105" s="38">
        <v>500.36666666666667</v>
      </c>
      <c r="K105" s="31">
        <v>482.5</v>
      </c>
      <c r="L105" s="31">
        <v>457.5</v>
      </c>
      <c r="M105" s="31">
        <v>18.280819999999999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420.55</v>
      </c>
      <c r="D106" s="38">
        <v>424.45</v>
      </c>
      <c r="E106" s="38">
        <v>415.15</v>
      </c>
      <c r="F106" s="38">
        <v>409.75</v>
      </c>
      <c r="G106" s="38">
        <v>400.45</v>
      </c>
      <c r="H106" s="38">
        <v>429.84999999999997</v>
      </c>
      <c r="I106" s="38">
        <v>439.15000000000003</v>
      </c>
      <c r="J106" s="38">
        <v>444.54999999999995</v>
      </c>
      <c r="K106" s="31">
        <v>433.75</v>
      </c>
      <c r="L106" s="31">
        <v>419.05</v>
      </c>
      <c r="M106" s="31">
        <v>33.765880000000003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383.8</v>
      </c>
      <c r="D107" s="38">
        <v>388.31666666666666</v>
      </c>
      <c r="E107" s="38">
        <v>375.68333333333334</v>
      </c>
      <c r="F107" s="38">
        <v>367.56666666666666</v>
      </c>
      <c r="G107" s="38">
        <v>354.93333333333334</v>
      </c>
      <c r="H107" s="38">
        <v>396.43333333333334</v>
      </c>
      <c r="I107" s="38">
        <v>409.06666666666666</v>
      </c>
      <c r="J107" s="38">
        <v>417.18333333333334</v>
      </c>
      <c r="K107" s="31">
        <v>400.95</v>
      </c>
      <c r="L107" s="31">
        <v>380.2</v>
      </c>
      <c r="M107" s="31">
        <v>14.49629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2493.15</v>
      </c>
      <c r="D108" s="38">
        <v>2490.75</v>
      </c>
      <c r="E108" s="38">
        <v>2466.5</v>
      </c>
      <c r="F108" s="38">
        <v>2439.85</v>
      </c>
      <c r="G108" s="38">
        <v>2415.6</v>
      </c>
      <c r="H108" s="38">
        <v>2517.4</v>
      </c>
      <c r="I108" s="38">
        <v>2541.65</v>
      </c>
      <c r="J108" s="38">
        <v>2568.3000000000002</v>
      </c>
      <c r="K108" s="31">
        <v>2515</v>
      </c>
      <c r="L108" s="31">
        <v>2464.1</v>
      </c>
      <c r="M108" s="31">
        <v>9.6887100000000004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1429.15</v>
      </c>
      <c r="D109" s="38">
        <v>1436.05</v>
      </c>
      <c r="E109" s="38">
        <v>1418.1999999999998</v>
      </c>
      <c r="F109" s="38">
        <v>1407.2499999999998</v>
      </c>
      <c r="G109" s="38">
        <v>1389.3999999999996</v>
      </c>
      <c r="H109" s="38">
        <v>1447</v>
      </c>
      <c r="I109" s="38">
        <v>1464.85</v>
      </c>
      <c r="J109" s="38">
        <v>1475.8000000000002</v>
      </c>
      <c r="K109" s="31">
        <v>1453.9</v>
      </c>
      <c r="L109" s="31">
        <v>1425.1</v>
      </c>
      <c r="M109" s="31">
        <v>19.430260000000001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181.95</v>
      </c>
      <c r="D110" s="38">
        <v>185.95000000000002</v>
      </c>
      <c r="E110" s="38">
        <v>177.25000000000003</v>
      </c>
      <c r="F110" s="38">
        <v>172.55</v>
      </c>
      <c r="G110" s="38">
        <v>163.85000000000002</v>
      </c>
      <c r="H110" s="38">
        <v>190.65000000000003</v>
      </c>
      <c r="I110" s="38">
        <v>199.35000000000002</v>
      </c>
      <c r="J110" s="38">
        <v>204.05000000000004</v>
      </c>
      <c r="K110" s="31">
        <v>194.65</v>
      </c>
      <c r="L110" s="31">
        <v>181.25</v>
      </c>
      <c r="M110" s="31">
        <v>87.316299999999998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1501.1</v>
      </c>
      <c r="D111" s="38">
        <v>1494.0666666666666</v>
      </c>
      <c r="E111" s="38">
        <v>1484.1333333333332</v>
      </c>
      <c r="F111" s="38">
        <v>1467.1666666666665</v>
      </c>
      <c r="G111" s="38">
        <v>1457.2333333333331</v>
      </c>
      <c r="H111" s="38">
        <v>1511.0333333333333</v>
      </c>
      <c r="I111" s="38">
        <v>1520.9666666666667</v>
      </c>
      <c r="J111" s="38">
        <v>1537.9333333333334</v>
      </c>
      <c r="K111" s="31">
        <v>1504</v>
      </c>
      <c r="L111" s="31">
        <v>1477.1</v>
      </c>
      <c r="M111" s="31">
        <v>67.931610000000006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91.55</v>
      </c>
      <c r="D112" s="38">
        <v>92.933333333333323</v>
      </c>
      <c r="E112" s="38">
        <v>89.96666666666664</v>
      </c>
      <c r="F112" s="38">
        <v>88.383333333333312</v>
      </c>
      <c r="G112" s="38">
        <v>85.416666666666629</v>
      </c>
      <c r="H112" s="38">
        <v>94.516666666666652</v>
      </c>
      <c r="I112" s="38">
        <v>97.48333333333332</v>
      </c>
      <c r="J112" s="38">
        <v>99.066666666666663</v>
      </c>
      <c r="K112" s="31">
        <v>95.9</v>
      </c>
      <c r="L112" s="31">
        <v>91.35</v>
      </c>
      <c r="M112" s="31">
        <v>213.73205999999999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896.7</v>
      </c>
      <c r="D113" s="38">
        <v>898.76666666666677</v>
      </c>
      <c r="E113" s="38">
        <v>883.98333333333358</v>
      </c>
      <c r="F113" s="38">
        <v>871.26666666666677</v>
      </c>
      <c r="G113" s="38">
        <v>856.48333333333358</v>
      </c>
      <c r="H113" s="38">
        <v>911.48333333333358</v>
      </c>
      <c r="I113" s="38">
        <v>926.26666666666665</v>
      </c>
      <c r="J113" s="38">
        <v>938.98333333333358</v>
      </c>
      <c r="K113" s="31">
        <v>913.55</v>
      </c>
      <c r="L113" s="31">
        <v>886.05</v>
      </c>
      <c r="M113" s="31">
        <v>3.48393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688.2</v>
      </c>
      <c r="D114" s="38">
        <v>698.83333333333337</v>
      </c>
      <c r="E114" s="38">
        <v>675.36666666666679</v>
      </c>
      <c r="F114" s="38">
        <v>662.53333333333342</v>
      </c>
      <c r="G114" s="38">
        <v>639.06666666666683</v>
      </c>
      <c r="H114" s="38">
        <v>711.66666666666674</v>
      </c>
      <c r="I114" s="38">
        <v>735.13333333333321</v>
      </c>
      <c r="J114" s="38">
        <v>747.9666666666667</v>
      </c>
      <c r="K114" s="31">
        <v>722.3</v>
      </c>
      <c r="L114" s="31">
        <v>686</v>
      </c>
      <c r="M114" s="31">
        <v>43.305529999999997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82.8</v>
      </c>
      <c r="D115" s="38">
        <v>84.166666666666657</v>
      </c>
      <c r="E115" s="38">
        <v>75.98333333333332</v>
      </c>
      <c r="F115" s="38">
        <v>69.166666666666657</v>
      </c>
      <c r="G115" s="38">
        <v>60.98333333333332</v>
      </c>
      <c r="H115" s="38">
        <v>90.98333333333332</v>
      </c>
      <c r="I115" s="38">
        <v>99.166666666666657</v>
      </c>
      <c r="J115" s="38">
        <v>105.98333333333332</v>
      </c>
      <c r="K115" s="31">
        <v>92.35</v>
      </c>
      <c r="L115" s="31">
        <v>77.349999999999994</v>
      </c>
      <c r="M115" s="31">
        <v>3950.0302499999998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451.15</v>
      </c>
      <c r="D116" s="38">
        <v>450.35000000000008</v>
      </c>
      <c r="E116" s="38">
        <v>446.40000000000015</v>
      </c>
      <c r="F116" s="38">
        <v>441.65000000000009</v>
      </c>
      <c r="G116" s="38">
        <v>437.70000000000016</v>
      </c>
      <c r="H116" s="38">
        <v>455.10000000000014</v>
      </c>
      <c r="I116" s="38">
        <v>459.05000000000007</v>
      </c>
      <c r="J116" s="38">
        <v>463.80000000000013</v>
      </c>
      <c r="K116" s="31">
        <v>454.3</v>
      </c>
      <c r="L116" s="31">
        <v>445.6</v>
      </c>
      <c r="M116" s="31">
        <v>144.06441000000001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685.85</v>
      </c>
      <c r="D117" s="38">
        <v>696.29999999999984</v>
      </c>
      <c r="E117" s="38">
        <v>673.34999999999968</v>
      </c>
      <c r="F117" s="38">
        <v>660.8499999999998</v>
      </c>
      <c r="G117" s="38">
        <v>637.89999999999964</v>
      </c>
      <c r="H117" s="38">
        <v>708.79999999999973</v>
      </c>
      <c r="I117" s="38">
        <v>731.74999999999977</v>
      </c>
      <c r="J117" s="38">
        <v>744.24999999999977</v>
      </c>
      <c r="K117" s="31">
        <v>719.25</v>
      </c>
      <c r="L117" s="31">
        <v>683.8</v>
      </c>
      <c r="M117" s="31">
        <v>21.411829999999998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397.15</v>
      </c>
      <c r="D118" s="38">
        <v>407.88333333333338</v>
      </c>
      <c r="E118" s="38">
        <v>382.41666666666674</v>
      </c>
      <c r="F118" s="38">
        <v>367.68333333333334</v>
      </c>
      <c r="G118" s="38">
        <v>342.2166666666667</v>
      </c>
      <c r="H118" s="38">
        <v>422.61666666666679</v>
      </c>
      <c r="I118" s="38">
        <v>448.08333333333337</v>
      </c>
      <c r="J118" s="38">
        <v>462.81666666666683</v>
      </c>
      <c r="K118" s="31">
        <v>433.35</v>
      </c>
      <c r="L118" s="31">
        <v>393.15</v>
      </c>
      <c r="M118" s="31">
        <v>74.363699999999994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816.2</v>
      </c>
      <c r="D119" s="38">
        <v>822.69999999999993</v>
      </c>
      <c r="E119" s="38">
        <v>805.39999999999986</v>
      </c>
      <c r="F119" s="38">
        <v>794.59999999999991</v>
      </c>
      <c r="G119" s="38">
        <v>777.29999999999984</v>
      </c>
      <c r="H119" s="38">
        <v>833.49999999999989</v>
      </c>
      <c r="I119" s="38">
        <v>850.79999999999984</v>
      </c>
      <c r="J119" s="38">
        <v>861.59999999999991</v>
      </c>
      <c r="K119" s="31">
        <v>840</v>
      </c>
      <c r="L119" s="31">
        <v>811.9</v>
      </c>
      <c r="M119" s="31">
        <v>27.764810000000001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528</v>
      </c>
      <c r="D120" s="38">
        <v>534.4</v>
      </c>
      <c r="E120" s="38">
        <v>520.15</v>
      </c>
      <c r="F120" s="38">
        <v>512.29999999999995</v>
      </c>
      <c r="G120" s="38">
        <v>498.04999999999995</v>
      </c>
      <c r="H120" s="38">
        <v>542.25</v>
      </c>
      <c r="I120" s="38">
        <v>556.5</v>
      </c>
      <c r="J120" s="38">
        <v>564.35</v>
      </c>
      <c r="K120" s="31">
        <v>548.65</v>
      </c>
      <c r="L120" s="31">
        <v>526.54999999999995</v>
      </c>
      <c r="M120" s="31">
        <v>30.197340000000001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1811.2</v>
      </c>
      <c r="D121" s="38">
        <v>1808.8666666666668</v>
      </c>
      <c r="E121" s="38">
        <v>1798.7333333333336</v>
      </c>
      <c r="F121" s="38">
        <v>1786.2666666666669</v>
      </c>
      <c r="G121" s="38">
        <v>1776.1333333333337</v>
      </c>
      <c r="H121" s="38">
        <v>1821.3333333333335</v>
      </c>
      <c r="I121" s="38">
        <v>1831.4666666666667</v>
      </c>
      <c r="J121" s="38">
        <v>1843.9333333333334</v>
      </c>
      <c r="K121" s="31">
        <v>1819</v>
      </c>
      <c r="L121" s="31">
        <v>1796.4</v>
      </c>
      <c r="M121" s="31">
        <v>34.089660000000002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126.8</v>
      </c>
      <c r="D122" s="38">
        <v>129.15</v>
      </c>
      <c r="E122" s="38">
        <v>123.55000000000001</v>
      </c>
      <c r="F122" s="38">
        <v>120.30000000000001</v>
      </c>
      <c r="G122" s="38">
        <v>114.70000000000002</v>
      </c>
      <c r="H122" s="38">
        <v>132.4</v>
      </c>
      <c r="I122" s="38">
        <v>137.99999999999997</v>
      </c>
      <c r="J122" s="38">
        <v>141.25</v>
      </c>
      <c r="K122" s="31">
        <v>134.75</v>
      </c>
      <c r="L122" s="31">
        <v>125.9</v>
      </c>
      <c r="M122" s="31">
        <v>233.27274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2205.85</v>
      </c>
      <c r="D123" s="38">
        <v>2208.7833333333333</v>
      </c>
      <c r="E123" s="38">
        <v>2177.5666666666666</v>
      </c>
      <c r="F123" s="38">
        <v>2149.2833333333333</v>
      </c>
      <c r="G123" s="38">
        <v>2118.0666666666666</v>
      </c>
      <c r="H123" s="38">
        <v>2237.0666666666666</v>
      </c>
      <c r="I123" s="38">
        <v>2268.2833333333328</v>
      </c>
      <c r="J123" s="38">
        <v>2296.5666666666666</v>
      </c>
      <c r="K123" s="31">
        <v>2240</v>
      </c>
      <c r="L123" s="31">
        <v>2180.5</v>
      </c>
      <c r="M123" s="31">
        <v>1.1321000000000001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384.1</v>
      </c>
      <c r="D124" s="38">
        <v>388.73333333333335</v>
      </c>
      <c r="E124" s="38">
        <v>372.61666666666667</v>
      </c>
      <c r="F124" s="38">
        <v>361.13333333333333</v>
      </c>
      <c r="G124" s="38">
        <v>345.01666666666665</v>
      </c>
      <c r="H124" s="38">
        <v>400.2166666666667</v>
      </c>
      <c r="I124" s="38">
        <v>416.33333333333337</v>
      </c>
      <c r="J124" s="38">
        <v>427.81666666666672</v>
      </c>
      <c r="K124" s="31">
        <v>404.85</v>
      </c>
      <c r="L124" s="31">
        <v>377.25</v>
      </c>
      <c r="M124" s="31">
        <v>68.689260000000004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439.45</v>
      </c>
      <c r="D125" s="38">
        <v>445.5</v>
      </c>
      <c r="E125" s="38">
        <v>432</v>
      </c>
      <c r="F125" s="38">
        <v>424.55</v>
      </c>
      <c r="G125" s="38">
        <v>411.05</v>
      </c>
      <c r="H125" s="38">
        <v>452.95</v>
      </c>
      <c r="I125" s="38">
        <v>466.45</v>
      </c>
      <c r="J125" s="38">
        <v>473.9</v>
      </c>
      <c r="K125" s="31">
        <v>459</v>
      </c>
      <c r="L125" s="31">
        <v>438.05</v>
      </c>
      <c r="M125" s="31">
        <v>27.31664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659.65</v>
      </c>
      <c r="D126" s="38">
        <v>667.16666666666663</v>
      </c>
      <c r="E126" s="38">
        <v>650.93333333333328</v>
      </c>
      <c r="F126" s="38">
        <v>642.2166666666667</v>
      </c>
      <c r="G126" s="38">
        <v>625.98333333333335</v>
      </c>
      <c r="H126" s="38">
        <v>675.88333333333321</v>
      </c>
      <c r="I126" s="38">
        <v>692.11666666666656</v>
      </c>
      <c r="J126" s="38">
        <v>700.83333333333314</v>
      </c>
      <c r="K126" s="31">
        <v>683.4</v>
      </c>
      <c r="L126" s="31">
        <v>658.45</v>
      </c>
      <c r="M126" s="31">
        <v>15.94449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2944.1</v>
      </c>
      <c r="D127" s="38">
        <v>2961.85</v>
      </c>
      <c r="E127" s="38">
        <v>2914.7</v>
      </c>
      <c r="F127" s="38">
        <v>2885.2999999999997</v>
      </c>
      <c r="G127" s="38">
        <v>2838.1499999999996</v>
      </c>
      <c r="H127" s="38">
        <v>2991.25</v>
      </c>
      <c r="I127" s="38">
        <v>3038.4000000000005</v>
      </c>
      <c r="J127" s="38">
        <v>3067.8</v>
      </c>
      <c r="K127" s="31">
        <v>3009</v>
      </c>
      <c r="L127" s="31">
        <v>2932.45</v>
      </c>
      <c r="M127" s="31">
        <v>77.887590000000003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5505.45</v>
      </c>
      <c r="D128" s="38">
        <v>5485.8166666666666</v>
      </c>
      <c r="E128" s="38">
        <v>5435.6333333333332</v>
      </c>
      <c r="F128" s="38">
        <v>5365.8166666666666</v>
      </c>
      <c r="G128" s="38">
        <v>5315.6333333333332</v>
      </c>
      <c r="H128" s="38">
        <v>5555.6333333333332</v>
      </c>
      <c r="I128" s="38">
        <v>5605.8166666666657</v>
      </c>
      <c r="J128" s="38">
        <v>5675.6333333333332</v>
      </c>
      <c r="K128" s="31">
        <v>5536</v>
      </c>
      <c r="L128" s="31">
        <v>5416</v>
      </c>
      <c r="M128" s="31">
        <v>3.2772399999999999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4647.3999999999996</v>
      </c>
      <c r="D129" s="38">
        <v>4640.1333333333332</v>
      </c>
      <c r="E129" s="38">
        <v>4582.2666666666664</v>
      </c>
      <c r="F129" s="38">
        <v>4517.1333333333332</v>
      </c>
      <c r="G129" s="38">
        <v>4459.2666666666664</v>
      </c>
      <c r="H129" s="38">
        <v>4705.2666666666664</v>
      </c>
      <c r="I129" s="38">
        <v>4763.1333333333332</v>
      </c>
      <c r="J129" s="38">
        <v>4828.2666666666664</v>
      </c>
      <c r="K129" s="31">
        <v>4698</v>
      </c>
      <c r="L129" s="31">
        <v>4575</v>
      </c>
      <c r="M129" s="31">
        <v>1.8708199999999999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1138.45</v>
      </c>
      <c r="D130" s="38">
        <v>1148.3333333333333</v>
      </c>
      <c r="E130" s="38">
        <v>1122.1666666666665</v>
      </c>
      <c r="F130" s="38">
        <v>1105.8833333333332</v>
      </c>
      <c r="G130" s="38">
        <v>1079.7166666666665</v>
      </c>
      <c r="H130" s="38">
        <v>1164.6166666666666</v>
      </c>
      <c r="I130" s="38">
        <v>1190.7833333333331</v>
      </c>
      <c r="J130" s="38">
        <v>1207.0666666666666</v>
      </c>
      <c r="K130" s="31">
        <v>1174.5</v>
      </c>
      <c r="L130" s="31">
        <v>1132.05</v>
      </c>
      <c r="M130" s="31">
        <v>27.995799999999999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1557.95</v>
      </c>
      <c r="D131" s="38">
        <v>1553.4833333333333</v>
      </c>
      <c r="E131" s="38">
        <v>1517.5166666666667</v>
      </c>
      <c r="F131" s="38">
        <v>1477.0833333333333</v>
      </c>
      <c r="G131" s="38">
        <v>1441.1166666666666</v>
      </c>
      <c r="H131" s="38">
        <v>1593.9166666666667</v>
      </c>
      <c r="I131" s="38">
        <v>1629.8833333333334</v>
      </c>
      <c r="J131" s="38">
        <v>1670.3166666666668</v>
      </c>
      <c r="K131" s="31">
        <v>1589.45</v>
      </c>
      <c r="L131" s="31">
        <v>1513.05</v>
      </c>
      <c r="M131" s="31">
        <v>37.708680000000001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293.14999999999998</v>
      </c>
      <c r="D132" s="38">
        <v>296.14999999999998</v>
      </c>
      <c r="E132" s="38">
        <v>287.34999999999997</v>
      </c>
      <c r="F132" s="38">
        <v>281.55</v>
      </c>
      <c r="G132" s="38">
        <v>272.75</v>
      </c>
      <c r="H132" s="38">
        <v>301.94999999999993</v>
      </c>
      <c r="I132" s="38">
        <v>310.74999999999989</v>
      </c>
      <c r="J132" s="38">
        <v>316.5499999999999</v>
      </c>
      <c r="K132" s="31">
        <v>304.95</v>
      </c>
      <c r="L132" s="31">
        <v>290.35000000000002</v>
      </c>
      <c r="M132" s="31">
        <v>49.54918</v>
      </c>
      <c r="N132" s="1"/>
      <c r="O132" s="1"/>
    </row>
    <row r="133" spans="1:15" ht="12.75" customHeight="1">
      <c r="A133" s="56">
        <v>124</v>
      </c>
      <c r="B133" s="58" t="s">
        <v>866</v>
      </c>
      <c r="C133" s="31">
        <v>1784.35</v>
      </c>
      <c r="D133" s="38">
        <v>1782.3</v>
      </c>
      <c r="E133" s="38">
        <v>1766.6</v>
      </c>
      <c r="F133" s="38">
        <v>1748.85</v>
      </c>
      <c r="G133" s="38">
        <v>1733.1499999999999</v>
      </c>
      <c r="H133" s="38">
        <v>1800.05</v>
      </c>
      <c r="I133" s="38">
        <v>1815.7500000000002</v>
      </c>
      <c r="J133" s="38">
        <v>1833.5</v>
      </c>
      <c r="K133" s="31">
        <v>1798</v>
      </c>
      <c r="L133" s="31">
        <v>1764.55</v>
      </c>
      <c r="M133" s="31">
        <v>5.64933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581.25</v>
      </c>
      <c r="D134" s="38">
        <v>581.56666666666672</v>
      </c>
      <c r="E134" s="38">
        <v>576.43333333333339</v>
      </c>
      <c r="F134" s="38">
        <v>571.61666666666667</v>
      </c>
      <c r="G134" s="38">
        <v>566.48333333333335</v>
      </c>
      <c r="H134" s="38">
        <v>586.38333333333344</v>
      </c>
      <c r="I134" s="38">
        <v>591.51666666666688</v>
      </c>
      <c r="J134" s="38">
        <v>596.33333333333348</v>
      </c>
      <c r="K134" s="31">
        <v>586.70000000000005</v>
      </c>
      <c r="L134" s="31">
        <v>576.75</v>
      </c>
      <c r="M134" s="31">
        <v>17.49729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10503.6</v>
      </c>
      <c r="D135" s="38">
        <v>10492.333333333334</v>
      </c>
      <c r="E135" s="38">
        <v>10416.266666666668</v>
      </c>
      <c r="F135" s="38">
        <v>10328.933333333334</v>
      </c>
      <c r="G135" s="38">
        <v>10252.866666666669</v>
      </c>
      <c r="H135" s="38">
        <v>10579.666666666668</v>
      </c>
      <c r="I135" s="38">
        <v>10655.733333333334</v>
      </c>
      <c r="J135" s="38">
        <v>10743.066666666668</v>
      </c>
      <c r="K135" s="31">
        <v>10568.4</v>
      </c>
      <c r="L135" s="31">
        <v>10405</v>
      </c>
      <c r="M135" s="31">
        <v>5.6877300000000002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618.45000000000005</v>
      </c>
      <c r="D136" s="38">
        <v>617.15</v>
      </c>
      <c r="E136" s="38">
        <v>606.29999999999995</v>
      </c>
      <c r="F136" s="38">
        <v>594.15</v>
      </c>
      <c r="G136" s="38">
        <v>583.29999999999995</v>
      </c>
      <c r="H136" s="38">
        <v>629.29999999999995</v>
      </c>
      <c r="I136" s="38">
        <v>640.15000000000009</v>
      </c>
      <c r="J136" s="38">
        <v>652.29999999999995</v>
      </c>
      <c r="K136" s="31">
        <v>628</v>
      </c>
      <c r="L136" s="31">
        <v>605</v>
      </c>
      <c r="M136" s="31">
        <v>34.208370000000002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1037.7</v>
      </c>
      <c r="D137" s="38">
        <v>1045.6833333333334</v>
      </c>
      <c r="E137" s="38">
        <v>1022.2666666666669</v>
      </c>
      <c r="F137" s="38">
        <v>1006.8333333333335</v>
      </c>
      <c r="G137" s="38">
        <v>983.41666666666697</v>
      </c>
      <c r="H137" s="38">
        <v>1061.1166666666668</v>
      </c>
      <c r="I137" s="38">
        <v>1084.5333333333333</v>
      </c>
      <c r="J137" s="38">
        <v>1099.9666666666667</v>
      </c>
      <c r="K137" s="31">
        <v>1069.0999999999999</v>
      </c>
      <c r="L137" s="31">
        <v>1030.25</v>
      </c>
      <c r="M137" s="31">
        <v>12.389049999999999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929.35</v>
      </c>
      <c r="D138" s="38">
        <v>933.46666666666658</v>
      </c>
      <c r="E138" s="38">
        <v>908.18333333333317</v>
      </c>
      <c r="F138" s="38">
        <v>887.01666666666654</v>
      </c>
      <c r="G138" s="38">
        <v>861.73333333333312</v>
      </c>
      <c r="H138" s="38">
        <v>954.63333333333321</v>
      </c>
      <c r="I138" s="38">
        <v>979.91666666666674</v>
      </c>
      <c r="J138" s="38">
        <v>1001.0833333333333</v>
      </c>
      <c r="K138" s="31">
        <v>958.75</v>
      </c>
      <c r="L138" s="31">
        <v>912.3</v>
      </c>
      <c r="M138" s="31">
        <v>7.1217199999999998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97.5</v>
      </c>
      <c r="D139" s="38">
        <v>98.633333333333326</v>
      </c>
      <c r="E139" s="38">
        <v>95.716666666666654</v>
      </c>
      <c r="F139" s="38">
        <v>93.933333333333323</v>
      </c>
      <c r="G139" s="38">
        <v>91.016666666666652</v>
      </c>
      <c r="H139" s="38">
        <v>100.41666666666666</v>
      </c>
      <c r="I139" s="38">
        <v>103.33333333333334</v>
      </c>
      <c r="J139" s="38">
        <v>105.11666666666666</v>
      </c>
      <c r="K139" s="31">
        <v>101.55</v>
      </c>
      <c r="L139" s="31">
        <v>96.85</v>
      </c>
      <c r="M139" s="31">
        <v>159.30085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2468.1999999999998</v>
      </c>
      <c r="D140" s="38">
        <v>2454.0333333333333</v>
      </c>
      <c r="E140" s="38">
        <v>2420.8166666666666</v>
      </c>
      <c r="F140" s="38">
        <v>2373.4333333333334</v>
      </c>
      <c r="G140" s="38">
        <v>2340.2166666666667</v>
      </c>
      <c r="H140" s="38">
        <v>2501.4166666666665</v>
      </c>
      <c r="I140" s="38">
        <v>2534.6333333333328</v>
      </c>
      <c r="J140" s="38">
        <v>2582.0166666666664</v>
      </c>
      <c r="K140" s="31">
        <v>2487.25</v>
      </c>
      <c r="L140" s="31">
        <v>2406.65</v>
      </c>
      <c r="M140" s="31">
        <v>3.1444200000000002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107916.2</v>
      </c>
      <c r="D141" s="38">
        <v>108423.75</v>
      </c>
      <c r="E141" s="38">
        <v>107047.5</v>
      </c>
      <c r="F141" s="38">
        <v>106178.8</v>
      </c>
      <c r="G141" s="38">
        <v>104802.55</v>
      </c>
      <c r="H141" s="38">
        <v>109292.45</v>
      </c>
      <c r="I141" s="38">
        <v>110668.7</v>
      </c>
      <c r="J141" s="38">
        <v>111537.4</v>
      </c>
      <c r="K141" s="31">
        <v>109800</v>
      </c>
      <c r="L141" s="31">
        <v>107555.05</v>
      </c>
      <c r="M141" s="31">
        <v>8.831E-2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63.8</v>
      </c>
      <c r="D142" s="38">
        <v>64.683333333333337</v>
      </c>
      <c r="E142" s="38">
        <v>61.866666666666674</v>
      </c>
      <c r="F142" s="38">
        <v>59.933333333333337</v>
      </c>
      <c r="G142" s="38">
        <v>57.116666666666674</v>
      </c>
      <c r="H142" s="38">
        <v>66.616666666666674</v>
      </c>
      <c r="I142" s="38">
        <v>69.433333333333337</v>
      </c>
      <c r="J142" s="38">
        <v>71.366666666666674</v>
      </c>
      <c r="K142" s="31">
        <v>67.5</v>
      </c>
      <c r="L142" s="31">
        <v>62.75</v>
      </c>
      <c r="M142" s="31">
        <v>65.377619999999993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1271.5999999999999</v>
      </c>
      <c r="D143" s="38">
        <v>1281.7833333333333</v>
      </c>
      <c r="E143" s="38">
        <v>1253.5666666666666</v>
      </c>
      <c r="F143" s="38">
        <v>1235.5333333333333</v>
      </c>
      <c r="G143" s="38">
        <v>1207.3166666666666</v>
      </c>
      <c r="H143" s="38">
        <v>1299.8166666666666</v>
      </c>
      <c r="I143" s="38">
        <v>1328.0333333333333</v>
      </c>
      <c r="J143" s="38">
        <v>1346.0666666666666</v>
      </c>
      <c r="K143" s="31">
        <v>1310</v>
      </c>
      <c r="L143" s="31">
        <v>1263.75</v>
      </c>
      <c r="M143" s="31">
        <v>3.2772399999999999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4515.8</v>
      </c>
      <c r="D144" s="38">
        <v>4492.8</v>
      </c>
      <c r="E144" s="38">
        <v>4445.6500000000005</v>
      </c>
      <c r="F144" s="38">
        <v>4375.5</v>
      </c>
      <c r="G144" s="38">
        <v>4328.3500000000004</v>
      </c>
      <c r="H144" s="38">
        <v>4562.9500000000007</v>
      </c>
      <c r="I144" s="38">
        <v>4610.1000000000004</v>
      </c>
      <c r="J144" s="38">
        <v>4680.2500000000009</v>
      </c>
      <c r="K144" s="31">
        <v>4539.95</v>
      </c>
      <c r="L144" s="31">
        <v>4422.6499999999996</v>
      </c>
      <c r="M144" s="31">
        <v>2.6191900000000001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4506</v>
      </c>
      <c r="D145" s="38">
        <v>4568.3499999999995</v>
      </c>
      <c r="E145" s="38">
        <v>4427.6999999999989</v>
      </c>
      <c r="F145" s="38">
        <v>4349.3999999999996</v>
      </c>
      <c r="G145" s="38">
        <v>4208.7499999999991</v>
      </c>
      <c r="H145" s="38">
        <v>4646.6499999999987</v>
      </c>
      <c r="I145" s="38">
        <v>4787.2999999999984</v>
      </c>
      <c r="J145" s="38">
        <v>4865.5999999999985</v>
      </c>
      <c r="K145" s="31">
        <v>4709</v>
      </c>
      <c r="L145" s="31">
        <v>4490.05</v>
      </c>
      <c r="M145" s="31">
        <v>1.2185299999999999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22317.75</v>
      </c>
      <c r="D146" s="38">
        <v>22243.283333333336</v>
      </c>
      <c r="E146" s="38">
        <v>22091.566666666673</v>
      </c>
      <c r="F146" s="38">
        <v>21865.383333333335</v>
      </c>
      <c r="G146" s="38">
        <v>21713.666666666672</v>
      </c>
      <c r="H146" s="38">
        <v>22469.466666666674</v>
      </c>
      <c r="I146" s="38">
        <v>22621.183333333342</v>
      </c>
      <c r="J146" s="38">
        <v>22847.366666666676</v>
      </c>
      <c r="K146" s="31">
        <v>22395</v>
      </c>
      <c r="L146" s="31">
        <v>22017.1</v>
      </c>
      <c r="M146" s="31">
        <v>0.49379000000000001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50.7</v>
      </c>
      <c r="D147" s="38">
        <v>52.183333333333337</v>
      </c>
      <c r="E147" s="38">
        <v>48.666666666666671</v>
      </c>
      <c r="F147" s="38">
        <v>46.633333333333333</v>
      </c>
      <c r="G147" s="38">
        <v>43.116666666666667</v>
      </c>
      <c r="H147" s="38">
        <v>54.216666666666676</v>
      </c>
      <c r="I147" s="38">
        <v>57.733333333333341</v>
      </c>
      <c r="J147" s="38">
        <v>59.76666666666668</v>
      </c>
      <c r="K147" s="31">
        <v>55.7</v>
      </c>
      <c r="L147" s="31">
        <v>50.15</v>
      </c>
      <c r="M147" s="31">
        <v>784.23299999999995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136.5</v>
      </c>
      <c r="D148" s="38">
        <v>139.41666666666666</v>
      </c>
      <c r="E148" s="38">
        <v>132.83333333333331</v>
      </c>
      <c r="F148" s="38">
        <v>129.16666666666666</v>
      </c>
      <c r="G148" s="38">
        <v>122.58333333333331</v>
      </c>
      <c r="H148" s="38">
        <v>143.08333333333331</v>
      </c>
      <c r="I148" s="38">
        <v>149.66666666666663</v>
      </c>
      <c r="J148" s="38">
        <v>153.33333333333331</v>
      </c>
      <c r="K148" s="31">
        <v>146</v>
      </c>
      <c r="L148" s="31">
        <v>135.75</v>
      </c>
      <c r="M148" s="31">
        <v>192.86946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235.1</v>
      </c>
      <c r="D149" s="38">
        <v>238.04999999999998</v>
      </c>
      <c r="E149" s="38">
        <v>231.14999999999998</v>
      </c>
      <c r="F149" s="38">
        <v>227.2</v>
      </c>
      <c r="G149" s="38">
        <v>220.29999999999998</v>
      </c>
      <c r="H149" s="38">
        <v>241.99999999999997</v>
      </c>
      <c r="I149" s="38">
        <v>248.9</v>
      </c>
      <c r="J149" s="38">
        <v>252.84999999999997</v>
      </c>
      <c r="K149" s="31">
        <v>244.95</v>
      </c>
      <c r="L149" s="31">
        <v>234.1</v>
      </c>
      <c r="M149" s="31">
        <v>211.7431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145.15</v>
      </c>
      <c r="D150" s="38">
        <v>145.86666666666667</v>
      </c>
      <c r="E150" s="38">
        <v>143.58333333333334</v>
      </c>
      <c r="F150" s="38">
        <v>142.01666666666668</v>
      </c>
      <c r="G150" s="38">
        <v>139.73333333333335</v>
      </c>
      <c r="H150" s="38">
        <v>147.43333333333334</v>
      </c>
      <c r="I150" s="38">
        <v>149.71666666666664</v>
      </c>
      <c r="J150" s="38">
        <v>151.28333333333333</v>
      </c>
      <c r="K150" s="31">
        <v>148.15</v>
      </c>
      <c r="L150" s="31">
        <v>144.30000000000001</v>
      </c>
      <c r="M150" s="31">
        <v>55.508249999999997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1140.3</v>
      </c>
      <c r="D151" s="38">
        <v>1156.1166666666666</v>
      </c>
      <c r="E151" s="38">
        <v>1115.0333333333331</v>
      </c>
      <c r="F151" s="38">
        <v>1089.7666666666664</v>
      </c>
      <c r="G151" s="38">
        <v>1048.6833333333329</v>
      </c>
      <c r="H151" s="38">
        <v>1181.3833333333332</v>
      </c>
      <c r="I151" s="38">
        <v>1222.4666666666667</v>
      </c>
      <c r="J151" s="38">
        <v>1247.7333333333333</v>
      </c>
      <c r="K151" s="31">
        <v>1197.2</v>
      </c>
      <c r="L151" s="31">
        <v>1130.8499999999999</v>
      </c>
      <c r="M151" s="31">
        <v>6.3027300000000004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4288.3500000000004</v>
      </c>
      <c r="D152" s="38">
        <v>4313.5333333333338</v>
      </c>
      <c r="E152" s="38">
        <v>4202.0666666666675</v>
      </c>
      <c r="F152" s="38">
        <v>4115.7833333333338</v>
      </c>
      <c r="G152" s="38">
        <v>4004.3166666666675</v>
      </c>
      <c r="H152" s="38">
        <v>4399.8166666666675</v>
      </c>
      <c r="I152" s="38">
        <v>4511.2833333333328</v>
      </c>
      <c r="J152" s="38">
        <v>4597.5666666666675</v>
      </c>
      <c r="K152" s="31">
        <v>4425</v>
      </c>
      <c r="L152" s="31">
        <v>4227.25</v>
      </c>
      <c r="M152" s="31">
        <v>0.98548000000000002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272.45</v>
      </c>
      <c r="D153" s="38">
        <v>276.58333333333331</v>
      </c>
      <c r="E153" s="38">
        <v>266.36666666666662</v>
      </c>
      <c r="F153" s="38">
        <v>260.2833333333333</v>
      </c>
      <c r="G153" s="38">
        <v>250.06666666666661</v>
      </c>
      <c r="H153" s="38">
        <v>282.66666666666663</v>
      </c>
      <c r="I153" s="38">
        <v>292.88333333333333</v>
      </c>
      <c r="J153" s="38">
        <v>298.96666666666664</v>
      </c>
      <c r="K153" s="31">
        <v>286.8</v>
      </c>
      <c r="L153" s="31">
        <v>270.5</v>
      </c>
      <c r="M153" s="31">
        <v>20.109359999999999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180.9</v>
      </c>
      <c r="D154" s="38">
        <v>182</v>
      </c>
      <c r="E154" s="38">
        <v>179.1</v>
      </c>
      <c r="F154" s="38">
        <v>177.29999999999998</v>
      </c>
      <c r="G154" s="38">
        <v>174.39999999999998</v>
      </c>
      <c r="H154" s="38">
        <v>183.8</v>
      </c>
      <c r="I154" s="38">
        <v>186.7</v>
      </c>
      <c r="J154" s="38">
        <v>188.50000000000003</v>
      </c>
      <c r="K154" s="31">
        <v>184.9</v>
      </c>
      <c r="L154" s="31">
        <v>180.2</v>
      </c>
      <c r="M154" s="31">
        <v>155.24469999999999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40847.199999999997</v>
      </c>
      <c r="D155" s="38">
        <v>41186.1</v>
      </c>
      <c r="E155" s="38">
        <v>40421.149999999994</v>
      </c>
      <c r="F155" s="38">
        <v>39995.1</v>
      </c>
      <c r="G155" s="38">
        <v>39230.149999999994</v>
      </c>
      <c r="H155" s="38">
        <v>41612.149999999994</v>
      </c>
      <c r="I155" s="38">
        <v>42377.099999999991</v>
      </c>
      <c r="J155" s="38">
        <v>42803.149999999994</v>
      </c>
      <c r="K155" s="31">
        <v>41951.05</v>
      </c>
      <c r="L155" s="31">
        <v>40760.050000000003</v>
      </c>
      <c r="M155" s="31">
        <v>0.16389000000000001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1286.8499999999999</v>
      </c>
      <c r="D156" s="38">
        <v>1289.1333333333332</v>
      </c>
      <c r="E156" s="38">
        <v>1253.2666666666664</v>
      </c>
      <c r="F156" s="38">
        <v>1219.6833333333332</v>
      </c>
      <c r="G156" s="38">
        <v>1183.8166666666664</v>
      </c>
      <c r="H156" s="38">
        <v>1322.7166666666665</v>
      </c>
      <c r="I156" s="38">
        <v>1358.5833333333333</v>
      </c>
      <c r="J156" s="38">
        <v>1392.1666666666665</v>
      </c>
      <c r="K156" s="31">
        <v>1325</v>
      </c>
      <c r="L156" s="31">
        <v>1255.55</v>
      </c>
      <c r="M156" s="31">
        <v>4.1579199999999998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864.55</v>
      </c>
      <c r="D157" s="38">
        <v>877.61666666666667</v>
      </c>
      <c r="E157" s="38">
        <v>841.7833333333333</v>
      </c>
      <c r="F157" s="38">
        <v>819.01666666666665</v>
      </c>
      <c r="G157" s="38">
        <v>783.18333333333328</v>
      </c>
      <c r="H157" s="38">
        <v>900.38333333333333</v>
      </c>
      <c r="I157" s="38">
        <v>936.21666666666658</v>
      </c>
      <c r="J157" s="38">
        <v>958.98333333333335</v>
      </c>
      <c r="K157" s="31">
        <v>913.45</v>
      </c>
      <c r="L157" s="31">
        <v>854.85</v>
      </c>
      <c r="M157" s="31">
        <v>28.977499999999999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1063.6500000000001</v>
      </c>
      <c r="D158" s="38">
        <v>1086.2333333333333</v>
      </c>
      <c r="E158" s="38">
        <v>1036.4666666666667</v>
      </c>
      <c r="F158" s="38">
        <v>1009.2833333333333</v>
      </c>
      <c r="G158" s="38">
        <v>959.51666666666665</v>
      </c>
      <c r="H158" s="38">
        <v>1113.4166666666667</v>
      </c>
      <c r="I158" s="38">
        <v>1163.1833333333336</v>
      </c>
      <c r="J158" s="38">
        <v>1190.3666666666668</v>
      </c>
      <c r="K158" s="31">
        <v>1136</v>
      </c>
      <c r="L158" s="31">
        <v>1059.05</v>
      </c>
      <c r="M158" s="31">
        <v>22.388750000000002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5839.9</v>
      </c>
      <c r="D159" s="38">
        <v>5884.8833333333341</v>
      </c>
      <c r="E159" s="38">
        <v>5781.4666666666681</v>
      </c>
      <c r="F159" s="38">
        <v>5723.0333333333338</v>
      </c>
      <c r="G159" s="38">
        <v>5619.6166666666677</v>
      </c>
      <c r="H159" s="38">
        <v>5943.3166666666684</v>
      </c>
      <c r="I159" s="38">
        <v>6046.7333333333345</v>
      </c>
      <c r="J159" s="38">
        <v>6105.1666666666688</v>
      </c>
      <c r="K159" s="31">
        <v>5988.3</v>
      </c>
      <c r="L159" s="31">
        <v>5826.45</v>
      </c>
      <c r="M159" s="31">
        <v>3.02359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234.7</v>
      </c>
      <c r="D160" s="38">
        <v>239.81666666666663</v>
      </c>
      <c r="E160" s="38">
        <v>228.78333333333327</v>
      </c>
      <c r="F160" s="38">
        <v>222.86666666666665</v>
      </c>
      <c r="G160" s="38">
        <v>211.83333333333329</v>
      </c>
      <c r="H160" s="38">
        <v>245.73333333333326</v>
      </c>
      <c r="I160" s="38">
        <v>256.76666666666665</v>
      </c>
      <c r="J160" s="38">
        <v>262.68333333333328</v>
      </c>
      <c r="K160" s="31">
        <v>250.85</v>
      </c>
      <c r="L160" s="31">
        <v>233.9</v>
      </c>
      <c r="M160" s="31">
        <v>43.827959999999997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282.89999999999998</v>
      </c>
      <c r="D161" s="38">
        <v>291.23333333333335</v>
      </c>
      <c r="E161" s="38">
        <v>273.66666666666669</v>
      </c>
      <c r="F161" s="38">
        <v>264.43333333333334</v>
      </c>
      <c r="G161" s="38">
        <v>246.86666666666667</v>
      </c>
      <c r="H161" s="38">
        <v>300.4666666666667</v>
      </c>
      <c r="I161" s="38">
        <v>318.0333333333333</v>
      </c>
      <c r="J161" s="38">
        <v>327.26666666666671</v>
      </c>
      <c r="K161" s="31">
        <v>308.8</v>
      </c>
      <c r="L161" s="31">
        <v>282</v>
      </c>
      <c r="M161" s="31">
        <v>256.57738999999998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17099.3</v>
      </c>
      <c r="D162" s="38">
        <v>17129.766666666666</v>
      </c>
      <c r="E162" s="38">
        <v>16869.533333333333</v>
      </c>
      <c r="F162" s="38">
        <v>16639.766666666666</v>
      </c>
      <c r="G162" s="38">
        <v>16379.533333333333</v>
      </c>
      <c r="H162" s="38">
        <v>17359.533333333333</v>
      </c>
      <c r="I162" s="38">
        <v>17619.766666666663</v>
      </c>
      <c r="J162" s="38">
        <v>17849.533333333333</v>
      </c>
      <c r="K162" s="31">
        <v>17390</v>
      </c>
      <c r="L162" s="31">
        <v>16900</v>
      </c>
      <c r="M162" s="31">
        <v>4.0730000000000002E-2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2487.25</v>
      </c>
      <c r="D163" s="38">
        <v>2499.0833333333335</v>
      </c>
      <c r="E163" s="38">
        <v>2468.166666666667</v>
      </c>
      <c r="F163" s="38">
        <v>2449.0833333333335</v>
      </c>
      <c r="G163" s="38">
        <v>2418.166666666667</v>
      </c>
      <c r="H163" s="38">
        <v>2518.166666666667</v>
      </c>
      <c r="I163" s="38">
        <v>2549.0833333333339</v>
      </c>
      <c r="J163" s="38">
        <v>2568.166666666667</v>
      </c>
      <c r="K163" s="31">
        <v>2530</v>
      </c>
      <c r="L163" s="31">
        <v>2480</v>
      </c>
      <c r="M163" s="31">
        <v>5.8788400000000003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3604.15</v>
      </c>
      <c r="D164" s="38">
        <v>3635.2333333333336</v>
      </c>
      <c r="E164" s="38">
        <v>3556.916666666667</v>
      </c>
      <c r="F164" s="38">
        <v>3509.6833333333334</v>
      </c>
      <c r="G164" s="38">
        <v>3431.3666666666668</v>
      </c>
      <c r="H164" s="38">
        <v>3682.4666666666672</v>
      </c>
      <c r="I164" s="38">
        <v>3760.7833333333338</v>
      </c>
      <c r="J164" s="38">
        <v>3808.0166666666673</v>
      </c>
      <c r="K164" s="31">
        <v>3713.55</v>
      </c>
      <c r="L164" s="31">
        <v>3588</v>
      </c>
      <c r="M164" s="31">
        <v>2.2116400000000001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66.849999999999994</v>
      </c>
      <c r="D165" s="38">
        <v>67.633333333333326</v>
      </c>
      <c r="E165" s="38">
        <v>65.466666666666654</v>
      </c>
      <c r="F165" s="38">
        <v>64.083333333333329</v>
      </c>
      <c r="G165" s="38">
        <v>61.916666666666657</v>
      </c>
      <c r="H165" s="38">
        <v>69.016666666666652</v>
      </c>
      <c r="I165" s="38">
        <v>71.183333333333337</v>
      </c>
      <c r="J165" s="38">
        <v>72.566666666666649</v>
      </c>
      <c r="K165" s="31">
        <v>69.8</v>
      </c>
      <c r="L165" s="31">
        <v>66.25</v>
      </c>
      <c r="M165" s="31">
        <v>1060.3888999999999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788.4</v>
      </c>
      <c r="D166" s="38">
        <v>787.36666666666679</v>
      </c>
      <c r="E166" s="38">
        <v>771.73333333333358</v>
      </c>
      <c r="F166" s="38">
        <v>755.06666666666683</v>
      </c>
      <c r="G166" s="38">
        <v>739.43333333333362</v>
      </c>
      <c r="H166" s="38">
        <v>804.03333333333353</v>
      </c>
      <c r="I166" s="38">
        <v>819.66666666666674</v>
      </c>
      <c r="J166" s="38">
        <v>836.33333333333348</v>
      </c>
      <c r="K166" s="31">
        <v>803</v>
      </c>
      <c r="L166" s="31">
        <v>770.7</v>
      </c>
      <c r="M166" s="31">
        <v>9.7855399999999992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4942.3999999999996</v>
      </c>
      <c r="D167" s="38">
        <v>5025.2166666666662</v>
      </c>
      <c r="E167" s="38">
        <v>4850.4333333333325</v>
      </c>
      <c r="F167" s="38">
        <v>4758.4666666666662</v>
      </c>
      <c r="G167" s="38">
        <v>4583.6833333333325</v>
      </c>
      <c r="H167" s="38">
        <v>5117.1833333333325</v>
      </c>
      <c r="I167" s="38">
        <v>5291.9666666666672</v>
      </c>
      <c r="J167" s="38">
        <v>5383.9333333333325</v>
      </c>
      <c r="K167" s="31">
        <v>5200</v>
      </c>
      <c r="L167" s="31">
        <v>4933.25</v>
      </c>
      <c r="M167" s="31">
        <v>6.9320899999999996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377</v>
      </c>
      <c r="D168" s="38">
        <v>383.36666666666662</v>
      </c>
      <c r="E168" s="38">
        <v>369.33333333333326</v>
      </c>
      <c r="F168" s="38">
        <v>361.66666666666663</v>
      </c>
      <c r="G168" s="38">
        <v>347.63333333333327</v>
      </c>
      <c r="H168" s="38">
        <v>391.03333333333325</v>
      </c>
      <c r="I168" s="38">
        <v>405.06666666666666</v>
      </c>
      <c r="J168" s="38">
        <v>412.73333333333323</v>
      </c>
      <c r="K168" s="31">
        <v>397.4</v>
      </c>
      <c r="L168" s="31">
        <v>375.7</v>
      </c>
      <c r="M168" s="31">
        <v>30.00488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191.3</v>
      </c>
      <c r="D169" s="38">
        <v>195.4</v>
      </c>
      <c r="E169" s="38">
        <v>186.55</v>
      </c>
      <c r="F169" s="38">
        <v>181.8</v>
      </c>
      <c r="G169" s="38">
        <v>172.95000000000002</v>
      </c>
      <c r="H169" s="38">
        <v>200.15</v>
      </c>
      <c r="I169" s="38">
        <v>208.99999999999997</v>
      </c>
      <c r="J169" s="38">
        <v>213.75</v>
      </c>
      <c r="K169" s="31">
        <v>204.25</v>
      </c>
      <c r="L169" s="31">
        <v>190.65</v>
      </c>
      <c r="M169" s="31">
        <v>298.26173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607.45000000000005</v>
      </c>
      <c r="D170" s="38">
        <v>620.2833333333333</v>
      </c>
      <c r="E170" s="38">
        <v>591.51666666666665</v>
      </c>
      <c r="F170" s="38">
        <v>575.58333333333337</v>
      </c>
      <c r="G170" s="38">
        <v>546.81666666666672</v>
      </c>
      <c r="H170" s="38">
        <v>636.21666666666658</v>
      </c>
      <c r="I170" s="38">
        <v>664.98333333333323</v>
      </c>
      <c r="J170" s="38">
        <v>680.91666666666652</v>
      </c>
      <c r="K170" s="31">
        <v>649.04999999999995</v>
      </c>
      <c r="L170" s="31">
        <v>604.35</v>
      </c>
      <c r="M170" s="31">
        <v>4.1992500000000001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899.1</v>
      </c>
      <c r="D171" s="38">
        <v>897.1</v>
      </c>
      <c r="E171" s="38">
        <v>887</v>
      </c>
      <c r="F171" s="38">
        <v>874.9</v>
      </c>
      <c r="G171" s="38">
        <v>864.8</v>
      </c>
      <c r="H171" s="38">
        <v>909.2</v>
      </c>
      <c r="I171" s="38">
        <v>919.30000000000018</v>
      </c>
      <c r="J171" s="38">
        <v>931.40000000000009</v>
      </c>
      <c r="K171" s="31">
        <v>907.2</v>
      </c>
      <c r="L171" s="31">
        <v>885</v>
      </c>
      <c r="M171" s="31">
        <v>5.2941000000000003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248.35</v>
      </c>
      <c r="D172" s="38">
        <v>255.66666666666666</v>
      </c>
      <c r="E172" s="38">
        <v>238.88333333333333</v>
      </c>
      <c r="F172" s="38">
        <v>229.41666666666666</v>
      </c>
      <c r="G172" s="38">
        <v>212.63333333333333</v>
      </c>
      <c r="H172" s="38">
        <v>265.13333333333333</v>
      </c>
      <c r="I172" s="38">
        <v>281.91666666666669</v>
      </c>
      <c r="J172" s="38">
        <v>291.38333333333333</v>
      </c>
      <c r="K172" s="31">
        <v>272.45</v>
      </c>
      <c r="L172" s="31">
        <v>246.2</v>
      </c>
      <c r="M172" s="31">
        <v>493.00898999999998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2438.85</v>
      </c>
      <c r="D173" s="38">
        <v>2452.6</v>
      </c>
      <c r="E173" s="38">
        <v>2422.1999999999998</v>
      </c>
      <c r="F173" s="38">
        <v>2405.5499999999997</v>
      </c>
      <c r="G173" s="38">
        <v>2375.1499999999996</v>
      </c>
      <c r="H173" s="38">
        <v>2469.25</v>
      </c>
      <c r="I173" s="38">
        <v>2499.6500000000005</v>
      </c>
      <c r="J173" s="38">
        <v>2516.3000000000002</v>
      </c>
      <c r="K173" s="31">
        <v>2483</v>
      </c>
      <c r="L173" s="31">
        <v>2435.9499999999998</v>
      </c>
      <c r="M173" s="31">
        <v>81.278329999999997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93.75</v>
      </c>
      <c r="D174" s="38">
        <v>96.3</v>
      </c>
      <c r="E174" s="38">
        <v>90.55</v>
      </c>
      <c r="F174" s="38">
        <v>87.35</v>
      </c>
      <c r="G174" s="38">
        <v>81.599999999999994</v>
      </c>
      <c r="H174" s="38">
        <v>99.5</v>
      </c>
      <c r="I174" s="38">
        <v>105.25</v>
      </c>
      <c r="J174" s="38">
        <v>108.45</v>
      </c>
      <c r="K174" s="31">
        <v>102.05</v>
      </c>
      <c r="L174" s="31">
        <v>93.1</v>
      </c>
      <c r="M174" s="31">
        <v>283.81920000000002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835.6</v>
      </c>
      <c r="D175" s="38">
        <v>841.63333333333333</v>
      </c>
      <c r="E175" s="38">
        <v>825.4666666666667</v>
      </c>
      <c r="F175" s="38">
        <v>815.33333333333337</v>
      </c>
      <c r="G175" s="38">
        <v>799.16666666666674</v>
      </c>
      <c r="H175" s="38">
        <v>851.76666666666665</v>
      </c>
      <c r="I175" s="38">
        <v>867.93333333333339</v>
      </c>
      <c r="J175" s="38">
        <v>878.06666666666661</v>
      </c>
      <c r="K175" s="31">
        <v>857.8</v>
      </c>
      <c r="L175" s="31">
        <v>831.5</v>
      </c>
      <c r="M175" s="31">
        <v>10.54433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1346.5</v>
      </c>
      <c r="D176" s="38">
        <v>1343.5333333333335</v>
      </c>
      <c r="E176" s="38">
        <v>1334.2666666666671</v>
      </c>
      <c r="F176" s="38">
        <v>1322.0333333333335</v>
      </c>
      <c r="G176" s="38">
        <v>1312.7666666666671</v>
      </c>
      <c r="H176" s="38">
        <v>1355.7666666666671</v>
      </c>
      <c r="I176" s="38">
        <v>1365.0333333333335</v>
      </c>
      <c r="J176" s="38">
        <v>1377.2666666666671</v>
      </c>
      <c r="K176" s="31">
        <v>1352.8</v>
      </c>
      <c r="L176" s="31">
        <v>1331.3</v>
      </c>
      <c r="M176" s="31">
        <v>11.39357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588.35</v>
      </c>
      <c r="D177" s="38">
        <v>589.08333333333337</v>
      </c>
      <c r="E177" s="38">
        <v>583.91666666666674</v>
      </c>
      <c r="F177" s="38">
        <v>579.48333333333335</v>
      </c>
      <c r="G177" s="38">
        <v>574.31666666666672</v>
      </c>
      <c r="H177" s="38">
        <v>593.51666666666677</v>
      </c>
      <c r="I177" s="38">
        <v>598.68333333333351</v>
      </c>
      <c r="J177" s="38">
        <v>603.11666666666679</v>
      </c>
      <c r="K177" s="31">
        <v>594.25</v>
      </c>
      <c r="L177" s="31">
        <v>584.65</v>
      </c>
      <c r="M177" s="31">
        <v>160.9306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26035.1</v>
      </c>
      <c r="D178" s="38">
        <v>25912.900000000005</v>
      </c>
      <c r="E178" s="38">
        <v>25627.850000000009</v>
      </c>
      <c r="F178" s="38">
        <v>25220.600000000006</v>
      </c>
      <c r="G178" s="38">
        <v>24935.55000000001</v>
      </c>
      <c r="H178" s="38">
        <v>26320.150000000009</v>
      </c>
      <c r="I178" s="38">
        <v>26605.200000000004</v>
      </c>
      <c r="J178" s="38">
        <v>27012.450000000008</v>
      </c>
      <c r="K178" s="31">
        <v>26197.95</v>
      </c>
      <c r="L178" s="31">
        <v>25505.65</v>
      </c>
      <c r="M178" s="31">
        <v>0.46577000000000002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1911.15</v>
      </c>
      <c r="D179" s="38">
        <v>1924.1166666666668</v>
      </c>
      <c r="E179" s="38">
        <v>1878.3833333333337</v>
      </c>
      <c r="F179" s="38">
        <v>1845.6166666666668</v>
      </c>
      <c r="G179" s="38">
        <v>1799.8833333333337</v>
      </c>
      <c r="H179" s="38">
        <v>1956.8833333333337</v>
      </c>
      <c r="I179" s="38">
        <v>2002.6166666666668</v>
      </c>
      <c r="J179" s="38">
        <v>2035.3833333333337</v>
      </c>
      <c r="K179" s="31">
        <v>1969.85</v>
      </c>
      <c r="L179" s="31">
        <v>1891.35</v>
      </c>
      <c r="M179" s="31">
        <v>13.806139999999999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3839.9</v>
      </c>
      <c r="D180" s="38">
        <v>3878.5833333333335</v>
      </c>
      <c r="E180" s="38">
        <v>3774.3666666666668</v>
      </c>
      <c r="F180" s="38">
        <v>3708.8333333333335</v>
      </c>
      <c r="G180" s="38">
        <v>3604.6166666666668</v>
      </c>
      <c r="H180" s="38">
        <v>3944.1166666666668</v>
      </c>
      <c r="I180" s="38">
        <v>4048.333333333333</v>
      </c>
      <c r="J180" s="38">
        <v>4113.8666666666668</v>
      </c>
      <c r="K180" s="31">
        <v>3982.8</v>
      </c>
      <c r="L180" s="31">
        <v>3813.05</v>
      </c>
      <c r="M180" s="31">
        <v>3.4207900000000002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583.65</v>
      </c>
      <c r="D181" s="38">
        <v>590.9</v>
      </c>
      <c r="E181" s="38">
        <v>571.79999999999995</v>
      </c>
      <c r="F181" s="38">
        <v>559.94999999999993</v>
      </c>
      <c r="G181" s="38">
        <v>540.84999999999991</v>
      </c>
      <c r="H181" s="38">
        <v>602.75</v>
      </c>
      <c r="I181" s="38">
        <v>621.85000000000014</v>
      </c>
      <c r="J181" s="38">
        <v>633.70000000000005</v>
      </c>
      <c r="K181" s="31">
        <v>610</v>
      </c>
      <c r="L181" s="31">
        <v>579.04999999999995</v>
      </c>
      <c r="M181" s="31">
        <v>16.543479999999999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2374.15</v>
      </c>
      <c r="D182" s="38">
        <v>2396.3666666666668</v>
      </c>
      <c r="E182" s="38">
        <v>2342.7833333333338</v>
      </c>
      <c r="F182" s="38">
        <v>2311.416666666667</v>
      </c>
      <c r="G182" s="38">
        <v>2257.8333333333339</v>
      </c>
      <c r="H182" s="38">
        <v>2427.7333333333336</v>
      </c>
      <c r="I182" s="38">
        <v>2481.3166666666666</v>
      </c>
      <c r="J182" s="38">
        <v>2512.6833333333334</v>
      </c>
      <c r="K182" s="31">
        <v>2449.9499999999998</v>
      </c>
      <c r="L182" s="31">
        <v>2365</v>
      </c>
      <c r="M182" s="31">
        <v>3.1988400000000001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1145.25</v>
      </c>
      <c r="D183" s="38">
        <v>1145.3833333333334</v>
      </c>
      <c r="E183" s="38">
        <v>1136.9666666666669</v>
      </c>
      <c r="F183" s="38">
        <v>1128.6833333333334</v>
      </c>
      <c r="G183" s="38">
        <v>1120.2666666666669</v>
      </c>
      <c r="H183" s="38">
        <v>1153.666666666667</v>
      </c>
      <c r="I183" s="38">
        <v>1162.0833333333335</v>
      </c>
      <c r="J183" s="38">
        <v>1170.366666666667</v>
      </c>
      <c r="K183" s="31">
        <v>1153.8</v>
      </c>
      <c r="L183" s="31">
        <v>1137.0999999999999</v>
      </c>
      <c r="M183" s="31">
        <v>39.895780000000002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599.5</v>
      </c>
      <c r="D184" s="38">
        <v>605.5</v>
      </c>
      <c r="E184" s="38">
        <v>588</v>
      </c>
      <c r="F184" s="38">
        <v>576.5</v>
      </c>
      <c r="G184" s="38">
        <v>559</v>
      </c>
      <c r="H184" s="38">
        <v>617</v>
      </c>
      <c r="I184" s="38">
        <v>634.5</v>
      </c>
      <c r="J184" s="38">
        <v>646</v>
      </c>
      <c r="K184" s="31">
        <v>623</v>
      </c>
      <c r="L184" s="31">
        <v>594</v>
      </c>
      <c r="M184" s="31">
        <v>13.16328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833.25</v>
      </c>
      <c r="D185" s="38">
        <v>839.9666666666667</v>
      </c>
      <c r="E185" s="38">
        <v>821.28333333333342</v>
      </c>
      <c r="F185" s="38">
        <v>809.31666666666672</v>
      </c>
      <c r="G185" s="38">
        <v>790.63333333333344</v>
      </c>
      <c r="H185" s="38">
        <v>851.93333333333339</v>
      </c>
      <c r="I185" s="38">
        <v>870.61666666666679</v>
      </c>
      <c r="J185" s="38">
        <v>882.58333333333337</v>
      </c>
      <c r="K185" s="31">
        <v>858.65</v>
      </c>
      <c r="L185" s="31">
        <v>828</v>
      </c>
      <c r="M185" s="31">
        <v>7.7950400000000002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1046.0999999999999</v>
      </c>
      <c r="D186" s="38">
        <v>1060</v>
      </c>
      <c r="E186" s="38">
        <v>1029.0999999999999</v>
      </c>
      <c r="F186" s="38">
        <v>1012.0999999999999</v>
      </c>
      <c r="G186" s="38">
        <v>981.19999999999982</v>
      </c>
      <c r="H186" s="38">
        <v>1077</v>
      </c>
      <c r="I186" s="38">
        <v>1107.9000000000001</v>
      </c>
      <c r="J186" s="38">
        <v>1124.9000000000001</v>
      </c>
      <c r="K186" s="31">
        <v>1090.9000000000001</v>
      </c>
      <c r="L186" s="31">
        <v>1043</v>
      </c>
      <c r="M186" s="31">
        <v>8.68126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1850.8</v>
      </c>
      <c r="D187" s="38">
        <v>1881.8333333333333</v>
      </c>
      <c r="E187" s="38">
        <v>1810.8666666666666</v>
      </c>
      <c r="F187" s="38">
        <v>1770.9333333333334</v>
      </c>
      <c r="G187" s="38">
        <v>1699.9666666666667</v>
      </c>
      <c r="H187" s="38">
        <v>1921.7666666666664</v>
      </c>
      <c r="I187" s="38">
        <v>1992.7333333333331</v>
      </c>
      <c r="J187" s="38">
        <v>2032.6666666666663</v>
      </c>
      <c r="K187" s="31">
        <v>1952.8</v>
      </c>
      <c r="L187" s="31">
        <v>1841.9</v>
      </c>
      <c r="M187" s="31">
        <v>10.56762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864.75</v>
      </c>
      <c r="D188" s="38">
        <v>864.91666666666663</v>
      </c>
      <c r="E188" s="38">
        <v>855.83333333333326</v>
      </c>
      <c r="F188" s="38">
        <v>846.91666666666663</v>
      </c>
      <c r="G188" s="38">
        <v>837.83333333333326</v>
      </c>
      <c r="H188" s="38">
        <v>873.83333333333326</v>
      </c>
      <c r="I188" s="38">
        <v>882.91666666666652</v>
      </c>
      <c r="J188" s="38">
        <v>891.83333333333326</v>
      </c>
      <c r="K188" s="31">
        <v>874</v>
      </c>
      <c r="L188" s="31">
        <v>856</v>
      </c>
      <c r="M188" s="31">
        <v>17.951519999999999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7366.85</v>
      </c>
      <c r="D189" s="38">
        <v>7349.95</v>
      </c>
      <c r="E189" s="38">
        <v>7269.9</v>
      </c>
      <c r="F189" s="38">
        <v>7172.95</v>
      </c>
      <c r="G189" s="38">
        <v>7092.9</v>
      </c>
      <c r="H189" s="38">
        <v>7446.9</v>
      </c>
      <c r="I189" s="38">
        <v>7526.9500000000007</v>
      </c>
      <c r="J189" s="38">
        <v>7623.9</v>
      </c>
      <c r="K189" s="31">
        <v>7430</v>
      </c>
      <c r="L189" s="31">
        <v>7253</v>
      </c>
      <c r="M189" s="31">
        <v>1.1161099999999999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620.79999999999995</v>
      </c>
      <c r="D190" s="38">
        <v>625.01666666666665</v>
      </c>
      <c r="E190" s="38">
        <v>611.0333333333333</v>
      </c>
      <c r="F190" s="38">
        <v>601.26666666666665</v>
      </c>
      <c r="G190" s="38">
        <v>587.2833333333333</v>
      </c>
      <c r="H190" s="38">
        <v>634.7833333333333</v>
      </c>
      <c r="I190" s="38">
        <v>648.76666666666665</v>
      </c>
      <c r="J190" s="38">
        <v>658.5333333333333</v>
      </c>
      <c r="K190" s="31">
        <v>639</v>
      </c>
      <c r="L190" s="31">
        <v>615.25</v>
      </c>
      <c r="M190" s="31">
        <v>125.41377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262.7</v>
      </c>
      <c r="D191" s="38">
        <v>266.23333333333335</v>
      </c>
      <c r="E191" s="38">
        <v>256.4666666666667</v>
      </c>
      <c r="F191" s="38">
        <v>250.23333333333335</v>
      </c>
      <c r="G191" s="38">
        <v>240.4666666666667</v>
      </c>
      <c r="H191" s="38">
        <v>272.4666666666667</v>
      </c>
      <c r="I191" s="38">
        <v>282.23333333333335</v>
      </c>
      <c r="J191" s="38">
        <v>288.4666666666667</v>
      </c>
      <c r="K191" s="31">
        <v>276</v>
      </c>
      <c r="L191" s="31">
        <v>260</v>
      </c>
      <c r="M191" s="31">
        <v>237.38912999999999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129</v>
      </c>
      <c r="D192" s="38">
        <v>130.26666666666665</v>
      </c>
      <c r="E192" s="38">
        <v>127.3833333333333</v>
      </c>
      <c r="F192" s="38">
        <v>125.76666666666665</v>
      </c>
      <c r="G192" s="38">
        <v>122.8833333333333</v>
      </c>
      <c r="H192" s="38">
        <v>131.8833333333333</v>
      </c>
      <c r="I192" s="38">
        <v>134.76666666666662</v>
      </c>
      <c r="J192" s="38">
        <v>136.3833333333333</v>
      </c>
      <c r="K192" s="31">
        <v>133.15</v>
      </c>
      <c r="L192" s="31">
        <v>128.65</v>
      </c>
      <c r="M192" s="31">
        <v>380.65282999999999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3580.8</v>
      </c>
      <c r="D193" s="38">
        <v>3551.2333333333336</v>
      </c>
      <c r="E193" s="38">
        <v>3512.5666666666671</v>
      </c>
      <c r="F193" s="38">
        <v>3444.3333333333335</v>
      </c>
      <c r="G193" s="38">
        <v>3405.666666666667</v>
      </c>
      <c r="H193" s="38">
        <v>3619.4666666666672</v>
      </c>
      <c r="I193" s="38">
        <v>3658.1333333333332</v>
      </c>
      <c r="J193" s="38">
        <v>3726.3666666666672</v>
      </c>
      <c r="K193" s="31">
        <v>3589.9</v>
      </c>
      <c r="L193" s="31">
        <v>3483</v>
      </c>
      <c r="M193" s="31">
        <v>44.760159999999999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1266</v>
      </c>
      <c r="D194" s="38">
        <v>1267.1166666666668</v>
      </c>
      <c r="E194" s="38">
        <v>1250.4333333333336</v>
      </c>
      <c r="F194" s="38">
        <v>1234.8666666666668</v>
      </c>
      <c r="G194" s="38">
        <v>1218.1833333333336</v>
      </c>
      <c r="H194" s="38">
        <v>1282.6833333333336</v>
      </c>
      <c r="I194" s="38">
        <v>1299.366666666667</v>
      </c>
      <c r="J194" s="38">
        <v>1314.9333333333336</v>
      </c>
      <c r="K194" s="31">
        <v>1283.8</v>
      </c>
      <c r="L194" s="31">
        <v>1251.55</v>
      </c>
      <c r="M194" s="31">
        <v>23.352239999999998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3365.6</v>
      </c>
      <c r="D195" s="38">
        <v>3450.2166666666667</v>
      </c>
      <c r="E195" s="38">
        <v>3228.2833333333333</v>
      </c>
      <c r="F195" s="38">
        <v>3090.9666666666667</v>
      </c>
      <c r="G195" s="38">
        <v>2869.0333333333333</v>
      </c>
      <c r="H195" s="38">
        <v>3587.5333333333333</v>
      </c>
      <c r="I195" s="38">
        <v>3809.4666666666667</v>
      </c>
      <c r="J195" s="38">
        <v>3946.7833333333333</v>
      </c>
      <c r="K195" s="31">
        <v>3672.15</v>
      </c>
      <c r="L195" s="31">
        <v>3312.9</v>
      </c>
      <c r="M195" s="31">
        <v>4.3487099999999996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3185.8</v>
      </c>
      <c r="D196" s="38">
        <v>3194.8500000000004</v>
      </c>
      <c r="E196" s="38">
        <v>3168.5500000000006</v>
      </c>
      <c r="F196" s="38">
        <v>3151.3</v>
      </c>
      <c r="G196" s="38">
        <v>3125.0000000000005</v>
      </c>
      <c r="H196" s="38">
        <v>3212.1000000000008</v>
      </c>
      <c r="I196" s="38">
        <v>3238.4</v>
      </c>
      <c r="J196" s="38">
        <v>3255.650000000001</v>
      </c>
      <c r="K196" s="31">
        <v>3221.15</v>
      </c>
      <c r="L196" s="31">
        <v>3177.6</v>
      </c>
      <c r="M196" s="31">
        <v>5.9150900000000002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1857.5</v>
      </c>
      <c r="D197" s="38">
        <v>1863.5333333333335</v>
      </c>
      <c r="E197" s="38">
        <v>1841.3166666666671</v>
      </c>
      <c r="F197" s="38">
        <v>1825.1333333333334</v>
      </c>
      <c r="G197" s="38">
        <v>1802.916666666667</v>
      </c>
      <c r="H197" s="38">
        <v>1879.7166666666672</v>
      </c>
      <c r="I197" s="38">
        <v>1901.9333333333338</v>
      </c>
      <c r="J197" s="38">
        <v>1918.1166666666672</v>
      </c>
      <c r="K197" s="31">
        <v>1885.75</v>
      </c>
      <c r="L197" s="31">
        <v>1847.35</v>
      </c>
      <c r="M197" s="31">
        <v>3.5924299999999998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720.15</v>
      </c>
      <c r="D198" s="38">
        <v>722.9</v>
      </c>
      <c r="E198" s="38">
        <v>709.3</v>
      </c>
      <c r="F198" s="38">
        <v>698.44999999999993</v>
      </c>
      <c r="G198" s="38">
        <v>684.84999999999991</v>
      </c>
      <c r="H198" s="38">
        <v>733.75</v>
      </c>
      <c r="I198" s="38">
        <v>747.35000000000014</v>
      </c>
      <c r="J198" s="38">
        <v>758.2</v>
      </c>
      <c r="K198" s="31">
        <v>736.5</v>
      </c>
      <c r="L198" s="31">
        <v>712.05</v>
      </c>
      <c r="M198" s="31">
        <v>8.6723999999999997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2057.4</v>
      </c>
      <c r="D199" s="38">
        <v>2067.5</v>
      </c>
      <c r="E199" s="38">
        <v>2023.0500000000002</v>
      </c>
      <c r="F199" s="38">
        <v>1988.7000000000003</v>
      </c>
      <c r="G199" s="38">
        <v>1944.2500000000005</v>
      </c>
      <c r="H199" s="38">
        <v>2101.85</v>
      </c>
      <c r="I199" s="38">
        <v>2146.2999999999997</v>
      </c>
      <c r="J199" s="38">
        <v>2180.6499999999996</v>
      </c>
      <c r="K199" s="31">
        <v>2111.9499999999998</v>
      </c>
      <c r="L199" s="31">
        <v>2033.15</v>
      </c>
      <c r="M199" s="31">
        <v>7.2256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37.5</v>
      </c>
      <c r="D200" s="38">
        <v>38.4</v>
      </c>
      <c r="E200" s="38">
        <v>36.25</v>
      </c>
      <c r="F200" s="38">
        <v>35</v>
      </c>
      <c r="G200" s="38">
        <v>32.85</v>
      </c>
      <c r="H200" s="38">
        <v>39.65</v>
      </c>
      <c r="I200" s="38">
        <v>41.79999999999999</v>
      </c>
      <c r="J200" s="38">
        <v>43.05</v>
      </c>
      <c r="K200" s="31">
        <v>40.549999999999997</v>
      </c>
      <c r="L200" s="31">
        <v>37.15</v>
      </c>
      <c r="M200" s="31">
        <v>273.17860999999999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100.25</v>
      </c>
      <c r="D201" s="38">
        <v>100.15000000000002</v>
      </c>
      <c r="E201" s="38">
        <v>95.500000000000043</v>
      </c>
      <c r="F201" s="38">
        <v>90.750000000000028</v>
      </c>
      <c r="G201" s="38">
        <v>86.100000000000051</v>
      </c>
      <c r="H201" s="38">
        <v>104.90000000000003</v>
      </c>
      <c r="I201" s="38">
        <v>109.55000000000001</v>
      </c>
      <c r="J201" s="38">
        <v>114.30000000000003</v>
      </c>
      <c r="K201" s="31">
        <v>104.8</v>
      </c>
      <c r="L201" s="31">
        <v>95.4</v>
      </c>
      <c r="M201" s="31">
        <v>276.03697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1471.7</v>
      </c>
      <c r="D202" s="38">
        <v>1477.4166666666667</v>
      </c>
      <c r="E202" s="38">
        <v>1456.2833333333335</v>
      </c>
      <c r="F202" s="38">
        <v>1440.8666666666668</v>
      </c>
      <c r="G202" s="38">
        <v>1419.7333333333336</v>
      </c>
      <c r="H202" s="38">
        <v>1492.8333333333335</v>
      </c>
      <c r="I202" s="38">
        <v>1513.9666666666667</v>
      </c>
      <c r="J202" s="38">
        <v>1529.3833333333334</v>
      </c>
      <c r="K202" s="31">
        <v>1498.55</v>
      </c>
      <c r="L202" s="31">
        <v>1462</v>
      </c>
      <c r="M202" s="31">
        <v>6.2384399999999998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1609.35</v>
      </c>
      <c r="D203" s="38">
        <v>1624.8166666666666</v>
      </c>
      <c r="E203" s="38">
        <v>1589.7333333333331</v>
      </c>
      <c r="F203" s="38">
        <v>1570.1166666666666</v>
      </c>
      <c r="G203" s="38">
        <v>1535.0333333333331</v>
      </c>
      <c r="H203" s="38">
        <v>1644.4333333333332</v>
      </c>
      <c r="I203" s="38">
        <v>1679.5166666666667</v>
      </c>
      <c r="J203" s="38">
        <v>1699.1333333333332</v>
      </c>
      <c r="K203" s="31">
        <v>1659.9</v>
      </c>
      <c r="L203" s="31">
        <v>1605.2</v>
      </c>
      <c r="M203" s="31">
        <v>1.51328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8571.65</v>
      </c>
      <c r="D204" s="38">
        <v>8525.5</v>
      </c>
      <c r="E204" s="38">
        <v>8441.15</v>
      </c>
      <c r="F204" s="38">
        <v>8310.65</v>
      </c>
      <c r="G204" s="38">
        <v>8226.2999999999993</v>
      </c>
      <c r="H204" s="38">
        <v>8656</v>
      </c>
      <c r="I204" s="38">
        <v>8740.3499999999985</v>
      </c>
      <c r="J204" s="38">
        <v>8870.85</v>
      </c>
      <c r="K204" s="31">
        <v>8609.85</v>
      </c>
      <c r="L204" s="31">
        <v>8395</v>
      </c>
      <c r="M204" s="31">
        <v>3.3582299999999998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87.6</v>
      </c>
      <c r="D205" s="38">
        <v>89.283333333333346</v>
      </c>
      <c r="E205" s="38">
        <v>85.366666666666688</v>
      </c>
      <c r="F205" s="38">
        <v>83.13333333333334</v>
      </c>
      <c r="G205" s="38">
        <v>79.216666666666683</v>
      </c>
      <c r="H205" s="38">
        <v>91.516666666666694</v>
      </c>
      <c r="I205" s="38">
        <v>95.433333333333351</v>
      </c>
      <c r="J205" s="38">
        <v>97.6666666666667</v>
      </c>
      <c r="K205" s="31">
        <v>93.2</v>
      </c>
      <c r="L205" s="31">
        <v>87.05</v>
      </c>
      <c r="M205" s="31">
        <v>338.41583000000003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604.5</v>
      </c>
      <c r="D206" s="38">
        <v>609.73333333333323</v>
      </c>
      <c r="E206" s="38">
        <v>597.11666666666645</v>
      </c>
      <c r="F206" s="38">
        <v>589.73333333333323</v>
      </c>
      <c r="G206" s="38">
        <v>577.11666666666645</v>
      </c>
      <c r="H206" s="38">
        <v>617.11666666666645</v>
      </c>
      <c r="I206" s="38">
        <v>629.73333333333323</v>
      </c>
      <c r="J206" s="38">
        <v>637.11666666666645</v>
      </c>
      <c r="K206" s="31">
        <v>622.35</v>
      </c>
      <c r="L206" s="31">
        <v>602.35</v>
      </c>
      <c r="M206" s="31">
        <v>29.23292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919.95</v>
      </c>
      <c r="D207" s="38">
        <v>919.16666666666663</v>
      </c>
      <c r="E207" s="38">
        <v>907.33333333333326</v>
      </c>
      <c r="F207" s="38">
        <v>894.71666666666658</v>
      </c>
      <c r="G207" s="38">
        <v>882.88333333333321</v>
      </c>
      <c r="H207" s="38">
        <v>931.7833333333333</v>
      </c>
      <c r="I207" s="38">
        <v>943.61666666666656</v>
      </c>
      <c r="J207" s="38">
        <v>956.23333333333335</v>
      </c>
      <c r="K207" s="31">
        <v>931</v>
      </c>
      <c r="L207" s="31">
        <v>906.55</v>
      </c>
      <c r="M207" s="31">
        <v>24.312290000000001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231.8</v>
      </c>
      <c r="D208" s="38">
        <v>233.81666666666669</v>
      </c>
      <c r="E208" s="38">
        <v>228.03333333333339</v>
      </c>
      <c r="F208" s="38">
        <v>224.26666666666671</v>
      </c>
      <c r="G208" s="38">
        <v>218.48333333333341</v>
      </c>
      <c r="H208" s="38">
        <v>237.58333333333337</v>
      </c>
      <c r="I208" s="38">
        <v>243.36666666666667</v>
      </c>
      <c r="J208" s="38">
        <v>247.13333333333335</v>
      </c>
      <c r="K208" s="31">
        <v>239.6</v>
      </c>
      <c r="L208" s="31">
        <v>230.05</v>
      </c>
      <c r="M208" s="31">
        <v>106.67079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875.35</v>
      </c>
      <c r="D209" s="38">
        <v>887.63333333333321</v>
      </c>
      <c r="E209" s="38">
        <v>861.51666666666642</v>
      </c>
      <c r="F209" s="38">
        <v>847.68333333333317</v>
      </c>
      <c r="G209" s="38">
        <v>821.56666666666638</v>
      </c>
      <c r="H209" s="38">
        <v>901.46666666666647</v>
      </c>
      <c r="I209" s="38">
        <v>927.58333333333326</v>
      </c>
      <c r="J209" s="38">
        <v>941.41666666666652</v>
      </c>
      <c r="K209" s="31">
        <v>913.75</v>
      </c>
      <c r="L209" s="31">
        <v>873.8</v>
      </c>
      <c r="M209" s="31">
        <v>18.500620000000001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1686.4</v>
      </c>
      <c r="D210" s="38">
        <v>1673.6666666666667</v>
      </c>
      <c r="E210" s="38">
        <v>1649.2833333333335</v>
      </c>
      <c r="F210" s="38">
        <v>1612.1666666666667</v>
      </c>
      <c r="G210" s="38">
        <v>1587.7833333333335</v>
      </c>
      <c r="H210" s="38">
        <v>1710.7833333333335</v>
      </c>
      <c r="I210" s="38">
        <v>1735.1666666666667</v>
      </c>
      <c r="J210" s="38">
        <v>1772.2833333333335</v>
      </c>
      <c r="K210" s="31">
        <v>1698.05</v>
      </c>
      <c r="L210" s="31">
        <v>1636.55</v>
      </c>
      <c r="M210" s="31">
        <v>0.73150000000000004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435</v>
      </c>
      <c r="D211" s="38">
        <v>434.4666666666667</v>
      </c>
      <c r="E211" s="38">
        <v>427.43333333333339</v>
      </c>
      <c r="F211" s="38">
        <v>419.86666666666667</v>
      </c>
      <c r="G211" s="38">
        <v>412.83333333333337</v>
      </c>
      <c r="H211" s="38">
        <v>442.03333333333342</v>
      </c>
      <c r="I211" s="38">
        <v>449.06666666666672</v>
      </c>
      <c r="J211" s="38">
        <v>456.63333333333344</v>
      </c>
      <c r="K211" s="31">
        <v>441.5</v>
      </c>
      <c r="L211" s="31">
        <v>426.9</v>
      </c>
      <c r="M211" s="31">
        <v>72.726640000000003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17.55</v>
      </c>
      <c r="D212" s="38">
        <v>17.866666666666671</v>
      </c>
      <c r="E212" s="38">
        <v>17.13333333333334</v>
      </c>
      <c r="F212" s="38">
        <v>16.716666666666669</v>
      </c>
      <c r="G212" s="38">
        <v>15.983333333333338</v>
      </c>
      <c r="H212" s="38">
        <v>18.283333333333342</v>
      </c>
      <c r="I212" s="38">
        <v>19.016666666666669</v>
      </c>
      <c r="J212" s="38">
        <v>19.433333333333344</v>
      </c>
      <c r="K212" s="31">
        <v>18.600000000000001</v>
      </c>
      <c r="L212" s="31">
        <v>17.45</v>
      </c>
      <c r="M212" s="31">
        <v>3018.5809599999998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271.55</v>
      </c>
      <c r="D213" s="38">
        <v>274.28333333333336</v>
      </c>
      <c r="E213" s="38">
        <v>266.66666666666674</v>
      </c>
      <c r="F213" s="38">
        <v>261.78333333333336</v>
      </c>
      <c r="G213" s="38">
        <v>254.16666666666674</v>
      </c>
      <c r="H213" s="38">
        <v>279.16666666666674</v>
      </c>
      <c r="I213" s="38">
        <v>286.78333333333342</v>
      </c>
      <c r="J213" s="38">
        <v>291.66666666666674</v>
      </c>
      <c r="K213" s="31">
        <v>281.89999999999998</v>
      </c>
      <c r="L213" s="31">
        <v>269.39999999999998</v>
      </c>
      <c r="M213" s="31">
        <v>100.76044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98.75</v>
      </c>
      <c r="D214" s="38">
        <v>99.25</v>
      </c>
      <c r="E214" s="38">
        <v>96</v>
      </c>
      <c r="F214" s="38">
        <v>93.25</v>
      </c>
      <c r="G214" s="38">
        <v>90</v>
      </c>
      <c r="H214" s="38">
        <v>102</v>
      </c>
      <c r="I214" s="38">
        <v>105.25</v>
      </c>
      <c r="J214" s="38">
        <v>108</v>
      </c>
      <c r="K214" s="31">
        <v>102.5</v>
      </c>
      <c r="L214" s="31">
        <v>96.5</v>
      </c>
      <c r="M214" s="31">
        <v>909.11793999999998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627.75</v>
      </c>
      <c r="D215" s="38">
        <v>631.51666666666665</v>
      </c>
      <c r="E215" s="38">
        <v>620.0333333333333</v>
      </c>
      <c r="F215" s="38">
        <v>612.31666666666661</v>
      </c>
      <c r="G215" s="38">
        <v>600.83333333333326</v>
      </c>
      <c r="H215" s="38">
        <v>639.23333333333335</v>
      </c>
      <c r="I215" s="38">
        <v>650.7166666666667</v>
      </c>
      <c r="J215" s="38">
        <v>658.43333333333339</v>
      </c>
      <c r="K215" s="31">
        <v>643</v>
      </c>
      <c r="L215" s="31">
        <v>623.79999999999995</v>
      </c>
      <c r="M215" s="31">
        <v>8.7901799999999994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9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9"/>
      <c r="B1" s="330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2" t="s">
        <v>16</v>
      </c>
      <c r="B9" s="324" t="s">
        <v>18</v>
      </c>
      <c r="C9" s="328" t="s">
        <v>20</v>
      </c>
      <c r="D9" s="328" t="s">
        <v>21</v>
      </c>
      <c r="E9" s="319" t="s">
        <v>22</v>
      </c>
      <c r="F9" s="320"/>
      <c r="G9" s="321"/>
      <c r="H9" s="319" t="s">
        <v>23</v>
      </c>
      <c r="I9" s="320"/>
      <c r="J9" s="321"/>
      <c r="K9" s="26"/>
      <c r="L9" s="27"/>
      <c r="M9" s="53"/>
      <c r="N9" s="1"/>
      <c r="O9" s="1"/>
    </row>
    <row r="10" spans="1:15" ht="42.75" customHeight="1">
      <c r="A10" s="326"/>
      <c r="B10" s="327"/>
      <c r="C10" s="327"/>
      <c r="D10" s="3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545.85</v>
      </c>
      <c r="D11" s="38">
        <v>550.94999999999993</v>
      </c>
      <c r="E11" s="38">
        <v>531.89999999999986</v>
      </c>
      <c r="F11" s="38">
        <v>517.94999999999993</v>
      </c>
      <c r="G11" s="38">
        <v>498.89999999999986</v>
      </c>
      <c r="H11" s="38">
        <v>564.89999999999986</v>
      </c>
      <c r="I11" s="38">
        <v>583.94999999999982</v>
      </c>
      <c r="J11" s="38">
        <v>597.89999999999986</v>
      </c>
      <c r="K11" s="31">
        <v>570</v>
      </c>
      <c r="L11" s="31">
        <v>537</v>
      </c>
      <c r="M11" s="31">
        <v>6.86442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31716.2</v>
      </c>
      <c r="D12" s="38">
        <v>32055.433333333331</v>
      </c>
      <c r="E12" s="38">
        <v>31310.866666666661</v>
      </c>
      <c r="F12" s="38">
        <v>30905.533333333329</v>
      </c>
      <c r="G12" s="38">
        <v>30160.96666666666</v>
      </c>
      <c r="H12" s="38">
        <v>32460.766666666663</v>
      </c>
      <c r="I12" s="38">
        <v>33205.333333333336</v>
      </c>
      <c r="J12" s="38">
        <v>33610.666666666664</v>
      </c>
      <c r="K12" s="31">
        <v>32800</v>
      </c>
      <c r="L12" s="31">
        <v>31650.1</v>
      </c>
      <c r="M12" s="31">
        <v>4.7370000000000002E-2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582.6</v>
      </c>
      <c r="D13" s="38">
        <v>592.98333333333335</v>
      </c>
      <c r="E13" s="38">
        <v>569.61666666666667</v>
      </c>
      <c r="F13" s="38">
        <v>556.63333333333333</v>
      </c>
      <c r="G13" s="38">
        <v>533.26666666666665</v>
      </c>
      <c r="H13" s="38">
        <v>605.9666666666667</v>
      </c>
      <c r="I13" s="38">
        <v>629.33333333333348</v>
      </c>
      <c r="J13" s="38">
        <v>642.31666666666672</v>
      </c>
      <c r="K13" s="31">
        <v>616.35</v>
      </c>
      <c r="L13" s="31">
        <v>580</v>
      </c>
      <c r="M13" s="31">
        <v>3.3362400000000001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498.35</v>
      </c>
      <c r="D14" s="38">
        <v>504.70000000000005</v>
      </c>
      <c r="E14" s="38">
        <v>489.95000000000005</v>
      </c>
      <c r="F14" s="38">
        <v>481.55</v>
      </c>
      <c r="G14" s="38">
        <v>466.8</v>
      </c>
      <c r="H14" s="38">
        <v>513.10000000000014</v>
      </c>
      <c r="I14" s="38">
        <v>527.85000000000014</v>
      </c>
      <c r="J14" s="38">
        <v>536.25000000000011</v>
      </c>
      <c r="K14" s="31">
        <v>519.45000000000005</v>
      </c>
      <c r="L14" s="31">
        <v>496.3</v>
      </c>
      <c r="M14" s="31">
        <v>21.948060000000002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1647.85</v>
      </c>
      <c r="D15" s="38">
        <v>1672.4166666666667</v>
      </c>
      <c r="E15" s="38">
        <v>1606.7833333333335</v>
      </c>
      <c r="F15" s="38">
        <v>1565.7166666666667</v>
      </c>
      <c r="G15" s="38">
        <v>1500.0833333333335</v>
      </c>
      <c r="H15" s="38">
        <v>1713.4833333333336</v>
      </c>
      <c r="I15" s="38">
        <v>1779.1166666666668</v>
      </c>
      <c r="J15" s="38">
        <v>1820.1833333333336</v>
      </c>
      <c r="K15" s="31">
        <v>1738.05</v>
      </c>
      <c r="L15" s="31">
        <v>1631.35</v>
      </c>
      <c r="M15" s="31">
        <v>2.0005000000000002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4401.8999999999996</v>
      </c>
      <c r="D16" s="38">
        <v>4475.9333333333334</v>
      </c>
      <c r="E16" s="38">
        <v>4309.9666666666672</v>
      </c>
      <c r="F16" s="38">
        <v>4218.0333333333338</v>
      </c>
      <c r="G16" s="38">
        <v>4052.0666666666675</v>
      </c>
      <c r="H16" s="38">
        <v>4567.8666666666668</v>
      </c>
      <c r="I16" s="38">
        <v>4733.8333333333321</v>
      </c>
      <c r="J16" s="38">
        <v>4825.7666666666664</v>
      </c>
      <c r="K16" s="31">
        <v>4641.8999999999996</v>
      </c>
      <c r="L16" s="31">
        <v>4384</v>
      </c>
      <c r="M16" s="31">
        <v>4.3327900000000001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22897.25</v>
      </c>
      <c r="D17" s="38">
        <v>22964.516666666666</v>
      </c>
      <c r="E17" s="38">
        <v>22679.033333333333</v>
      </c>
      <c r="F17" s="38">
        <v>22460.816666666666</v>
      </c>
      <c r="G17" s="38">
        <v>22175.333333333332</v>
      </c>
      <c r="H17" s="38">
        <v>23182.733333333334</v>
      </c>
      <c r="I17" s="38">
        <v>23468.216666666664</v>
      </c>
      <c r="J17" s="38">
        <v>23686.433333333334</v>
      </c>
      <c r="K17" s="31">
        <v>23250</v>
      </c>
      <c r="L17" s="31">
        <v>22746.3</v>
      </c>
      <c r="M17" s="31">
        <v>0.18817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2010.95</v>
      </c>
      <c r="D18" s="38">
        <v>2028.9333333333334</v>
      </c>
      <c r="E18" s="38">
        <v>1984.9666666666667</v>
      </c>
      <c r="F18" s="38">
        <v>1958.9833333333333</v>
      </c>
      <c r="G18" s="38">
        <v>1915.0166666666667</v>
      </c>
      <c r="H18" s="38">
        <v>2054.916666666667</v>
      </c>
      <c r="I18" s="38">
        <v>2098.8833333333341</v>
      </c>
      <c r="J18" s="38">
        <v>2124.8666666666668</v>
      </c>
      <c r="K18" s="31">
        <v>2072.9</v>
      </c>
      <c r="L18" s="31">
        <v>2002.95</v>
      </c>
      <c r="M18" s="31">
        <v>9.6946300000000001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2535.6999999999998</v>
      </c>
      <c r="D19" s="38">
        <v>2564.1</v>
      </c>
      <c r="E19" s="38">
        <v>2501.6</v>
      </c>
      <c r="F19" s="38">
        <v>2467.5</v>
      </c>
      <c r="G19" s="38">
        <v>2405</v>
      </c>
      <c r="H19" s="38">
        <v>2598.1999999999998</v>
      </c>
      <c r="I19" s="38">
        <v>2660.7</v>
      </c>
      <c r="J19" s="38">
        <v>2694.7999999999997</v>
      </c>
      <c r="K19" s="31">
        <v>2626.6</v>
      </c>
      <c r="L19" s="31">
        <v>2530</v>
      </c>
      <c r="M19" s="31">
        <v>56.587739999999997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1004.8</v>
      </c>
      <c r="D20" s="38">
        <v>1005.5833333333334</v>
      </c>
      <c r="E20" s="38">
        <v>984.2166666666667</v>
      </c>
      <c r="F20" s="38">
        <v>963.63333333333333</v>
      </c>
      <c r="G20" s="38">
        <v>942.26666666666665</v>
      </c>
      <c r="H20" s="38">
        <v>1026.1666666666667</v>
      </c>
      <c r="I20" s="38">
        <v>1047.5333333333333</v>
      </c>
      <c r="J20" s="38">
        <v>1068.1166666666668</v>
      </c>
      <c r="K20" s="31">
        <v>1026.95</v>
      </c>
      <c r="L20" s="31">
        <v>985</v>
      </c>
      <c r="M20" s="31">
        <v>78.339780000000005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858.75</v>
      </c>
      <c r="D21" s="38">
        <v>867.1</v>
      </c>
      <c r="E21" s="38">
        <v>844.7</v>
      </c>
      <c r="F21" s="38">
        <v>830.65</v>
      </c>
      <c r="G21" s="38">
        <v>808.25</v>
      </c>
      <c r="H21" s="38">
        <v>881.15000000000009</v>
      </c>
      <c r="I21" s="38">
        <v>903.55</v>
      </c>
      <c r="J21" s="38">
        <v>917.60000000000014</v>
      </c>
      <c r="K21" s="31">
        <v>889.5</v>
      </c>
      <c r="L21" s="31">
        <v>853.05</v>
      </c>
      <c r="M21" s="31">
        <v>80.368970000000004</v>
      </c>
      <c r="N21" s="1"/>
      <c r="O21" s="1"/>
    </row>
    <row r="22" spans="1:15" ht="12" customHeight="1">
      <c r="A22" s="33">
        <v>12</v>
      </c>
      <c r="B22" s="58" t="s">
        <v>844</v>
      </c>
      <c r="C22" s="31">
        <v>386.3</v>
      </c>
      <c r="D22" s="38">
        <v>389.8</v>
      </c>
      <c r="E22" s="38">
        <v>369.90000000000003</v>
      </c>
      <c r="F22" s="38">
        <v>353.5</v>
      </c>
      <c r="G22" s="38">
        <v>333.6</v>
      </c>
      <c r="H22" s="38">
        <v>406.20000000000005</v>
      </c>
      <c r="I22" s="38">
        <v>426.1</v>
      </c>
      <c r="J22" s="38">
        <v>442.50000000000006</v>
      </c>
      <c r="K22" s="31">
        <v>409.7</v>
      </c>
      <c r="L22" s="31">
        <v>373.4</v>
      </c>
      <c r="M22" s="31">
        <v>338.9452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642.75</v>
      </c>
      <c r="D23" s="38">
        <v>650.88333333333333</v>
      </c>
      <c r="E23" s="38">
        <v>633.06666666666661</v>
      </c>
      <c r="F23" s="38">
        <v>623.38333333333333</v>
      </c>
      <c r="G23" s="38">
        <v>605.56666666666661</v>
      </c>
      <c r="H23" s="38">
        <v>660.56666666666661</v>
      </c>
      <c r="I23" s="38">
        <v>678.38333333333344</v>
      </c>
      <c r="J23" s="38">
        <v>688.06666666666661</v>
      </c>
      <c r="K23" s="31">
        <v>668.7</v>
      </c>
      <c r="L23" s="31">
        <v>641.20000000000005</v>
      </c>
      <c r="M23" s="31">
        <v>7.1659899999999999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353.45</v>
      </c>
      <c r="D24" s="38">
        <v>358.40000000000003</v>
      </c>
      <c r="E24" s="38">
        <v>347.30000000000007</v>
      </c>
      <c r="F24" s="38">
        <v>341.15000000000003</v>
      </c>
      <c r="G24" s="38">
        <v>330.05000000000007</v>
      </c>
      <c r="H24" s="38">
        <v>364.55000000000007</v>
      </c>
      <c r="I24" s="38">
        <v>375.65000000000009</v>
      </c>
      <c r="J24" s="38">
        <v>381.80000000000007</v>
      </c>
      <c r="K24" s="31">
        <v>369.5</v>
      </c>
      <c r="L24" s="31">
        <v>352.25</v>
      </c>
      <c r="M24" s="31">
        <v>21.04982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180.8</v>
      </c>
      <c r="D25" s="38">
        <v>184.36666666666667</v>
      </c>
      <c r="E25" s="38">
        <v>176.73333333333335</v>
      </c>
      <c r="F25" s="38">
        <v>172.66666666666669</v>
      </c>
      <c r="G25" s="38">
        <v>165.03333333333336</v>
      </c>
      <c r="H25" s="38">
        <v>188.43333333333334</v>
      </c>
      <c r="I25" s="38">
        <v>196.06666666666666</v>
      </c>
      <c r="J25" s="38">
        <v>200.13333333333333</v>
      </c>
      <c r="K25" s="31">
        <v>192</v>
      </c>
      <c r="L25" s="31">
        <v>180.3</v>
      </c>
      <c r="M25" s="31">
        <v>39.592590000000001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223.1</v>
      </c>
      <c r="D26" s="38">
        <v>226.54999999999998</v>
      </c>
      <c r="E26" s="38">
        <v>218.19999999999996</v>
      </c>
      <c r="F26" s="38">
        <v>213.29999999999998</v>
      </c>
      <c r="G26" s="38">
        <v>204.94999999999996</v>
      </c>
      <c r="H26" s="38">
        <v>231.44999999999996</v>
      </c>
      <c r="I26" s="38">
        <v>239.79999999999998</v>
      </c>
      <c r="J26" s="38">
        <v>244.69999999999996</v>
      </c>
      <c r="K26" s="31">
        <v>234.9</v>
      </c>
      <c r="L26" s="31">
        <v>221.65</v>
      </c>
      <c r="M26" s="31">
        <v>43.200980000000001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340.1</v>
      </c>
      <c r="D27" s="38">
        <v>347.7166666666667</v>
      </c>
      <c r="E27" s="38">
        <v>329.43333333333339</v>
      </c>
      <c r="F27" s="38">
        <v>318.76666666666671</v>
      </c>
      <c r="G27" s="38">
        <v>300.48333333333341</v>
      </c>
      <c r="H27" s="38">
        <v>358.38333333333338</v>
      </c>
      <c r="I27" s="38">
        <v>376.66666666666669</v>
      </c>
      <c r="J27" s="38">
        <v>387.33333333333337</v>
      </c>
      <c r="K27" s="31">
        <v>366</v>
      </c>
      <c r="L27" s="31">
        <v>337.05</v>
      </c>
      <c r="M27" s="31">
        <v>9.1883099999999995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987.15</v>
      </c>
      <c r="D28" s="38">
        <v>1000.3000000000001</v>
      </c>
      <c r="E28" s="38">
        <v>965.00000000000023</v>
      </c>
      <c r="F28" s="38">
        <v>942.85000000000014</v>
      </c>
      <c r="G28" s="38">
        <v>907.5500000000003</v>
      </c>
      <c r="H28" s="38">
        <v>1022.4500000000002</v>
      </c>
      <c r="I28" s="38">
        <v>1057.75</v>
      </c>
      <c r="J28" s="38">
        <v>1079.9000000000001</v>
      </c>
      <c r="K28" s="31">
        <v>1035.5999999999999</v>
      </c>
      <c r="L28" s="31">
        <v>978.15</v>
      </c>
      <c r="M28" s="31">
        <v>1.50851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1102.25</v>
      </c>
      <c r="D29" s="38">
        <v>1116.95</v>
      </c>
      <c r="E29" s="38">
        <v>1069.0500000000002</v>
      </c>
      <c r="F29" s="38">
        <v>1035.8500000000001</v>
      </c>
      <c r="G29" s="38">
        <v>987.95000000000027</v>
      </c>
      <c r="H29" s="38">
        <v>1150.1500000000001</v>
      </c>
      <c r="I29" s="38">
        <v>1198.0500000000002</v>
      </c>
      <c r="J29" s="38">
        <v>1231.25</v>
      </c>
      <c r="K29" s="31">
        <v>1164.8499999999999</v>
      </c>
      <c r="L29" s="31">
        <v>1083.75</v>
      </c>
      <c r="M29" s="31">
        <v>5.1967499999999998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3683.2</v>
      </c>
      <c r="D30" s="38">
        <v>3717.9833333333336</v>
      </c>
      <c r="E30" s="38">
        <v>3626.7666666666673</v>
      </c>
      <c r="F30" s="38">
        <v>3570.3333333333339</v>
      </c>
      <c r="G30" s="38">
        <v>3479.1166666666677</v>
      </c>
      <c r="H30" s="38">
        <v>3774.416666666667</v>
      </c>
      <c r="I30" s="38">
        <v>3865.6333333333332</v>
      </c>
      <c r="J30" s="38">
        <v>3922.0666666666666</v>
      </c>
      <c r="K30" s="31">
        <v>3809.2</v>
      </c>
      <c r="L30" s="31">
        <v>3661.55</v>
      </c>
      <c r="M30" s="31">
        <v>0.46305000000000002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1715.7</v>
      </c>
      <c r="D31" s="38">
        <v>1723.5666666666666</v>
      </c>
      <c r="E31" s="38">
        <v>1692.1333333333332</v>
      </c>
      <c r="F31" s="38">
        <v>1668.5666666666666</v>
      </c>
      <c r="G31" s="38">
        <v>1637.1333333333332</v>
      </c>
      <c r="H31" s="38">
        <v>1747.1333333333332</v>
      </c>
      <c r="I31" s="38">
        <v>1778.5666666666666</v>
      </c>
      <c r="J31" s="38">
        <v>1802.1333333333332</v>
      </c>
      <c r="K31" s="31">
        <v>1755</v>
      </c>
      <c r="L31" s="31">
        <v>1700</v>
      </c>
      <c r="M31" s="31">
        <v>0.57955000000000001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751.05</v>
      </c>
      <c r="D32" s="38">
        <v>764.18333333333339</v>
      </c>
      <c r="E32" s="38">
        <v>728.41666666666674</v>
      </c>
      <c r="F32" s="38">
        <v>705.7833333333333</v>
      </c>
      <c r="G32" s="38">
        <v>670.01666666666665</v>
      </c>
      <c r="H32" s="38">
        <v>786.81666666666683</v>
      </c>
      <c r="I32" s="38">
        <v>822.58333333333348</v>
      </c>
      <c r="J32" s="38">
        <v>845.21666666666692</v>
      </c>
      <c r="K32" s="31">
        <v>799.95</v>
      </c>
      <c r="L32" s="31">
        <v>741.55</v>
      </c>
      <c r="M32" s="31">
        <v>4.11646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3635.35</v>
      </c>
      <c r="D33" s="38">
        <v>3644.0499999999997</v>
      </c>
      <c r="E33" s="38">
        <v>3613.3999999999996</v>
      </c>
      <c r="F33" s="38">
        <v>3591.45</v>
      </c>
      <c r="G33" s="38">
        <v>3560.7999999999997</v>
      </c>
      <c r="H33" s="38">
        <v>3665.9999999999995</v>
      </c>
      <c r="I33" s="38">
        <v>3696.65</v>
      </c>
      <c r="J33" s="38">
        <v>3718.5999999999995</v>
      </c>
      <c r="K33" s="31">
        <v>3674.7</v>
      </c>
      <c r="L33" s="31">
        <v>3622.1</v>
      </c>
      <c r="M33" s="31">
        <v>2.2412899999999998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2417.5500000000002</v>
      </c>
      <c r="D34" s="38">
        <v>2448.0666666666671</v>
      </c>
      <c r="E34" s="38">
        <v>2383.6333333333341</v>
      </c>
      <c r="F34" s="38">
        <v>2349.7166666666672</v>
      </c>
      <c r="G34" s="38">
        <v>2285.2833333333342</v>
      </c>
      <c r="H34" s="38">
        <v>2481.983333333334</v>
      </c>
      <c r="I34" s="38">
        <v>2546.4166666666674</v>
      </c>
      <c r="J34" s="38">
        <v>2580.3333333333339</v>
      </c>
      <c r="K34" s="31">
        <v>2512.5</v>
      </c>
      <c r="L34" s="31">
        <v>2414.15</v>
      </c>
      <c r="M34" s="31">
        <v>0.37386999999999998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654.1</v>
      </c>
      <c r="D35" s="38">
        <v>656.33333333333337</v>
      </c>
      <c r="E35" s="38">
        <v>640.86666666666679</v>
      </c>
      <c r="F35" s="38">
        <v>627.63333333333344</v>
      </c>
      <c r="G35" s="38">
        <v>612.16666666666686</v>
      </c>
      <c r="H35" s="38">
        <v>669.56666666666672</v>
      </c>
      <c r="I35" s="38">
        <v>685.03333333333319</v>
      </c>
      <c r="J35" s="38">
        <v>698.26666666666665</v>
      </c>
      <c r="K35" s="31">
        <v>671.8</v>
      </c>
      <c r="L35" s="31">
        <v>643.1</v>
      </c>
      <c r="M35" s="31">
        <v>12.69586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2893</v>
      </c>
      <c r="D36" s="38">
        <v>2946.6666666666665</v>
      </c>
      <c r="E36" s="38">
        <v>2826.333333333333</v>
      </c>
      <c r="F36" s="38">
        <v>2759.6666666666665</v>
      </c>
      <c r="G36" s="38">
        <v>2639.333333333333</v>
      </c>
      <c r="H36" s="38">
        <v>3013.333333333333</v>
      </c>
      <c r="I36" s="38">
        <v>3133.6666666666661</v>
      </c>
      <c r="J36" s="38">
        <v>3200.333333333333</v>
      </c>
      <c r="K36" s="31">
        <v>3067</v>
      </c>
      <c r="L36" s="31">
        <v>2880</v>
      </c>
      <c r="M36" s="31">
        <v>0.92815999999999999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445</v>
      </c>
      <c r="D37" s="38">
        <v>445.18333333333334</v>
      </c>
      <c r="E37" s="38">
        <v>436.4666666666667</v>
      </c>
      <c r="F37" s="38">
        <v>427.93333333333334</v>
      </c>
      <c r="G37" s="38">
        <v>419.2166666666667</v>
      </c>
      <c r="H37" s="38">
        <v>453.7166666666667</v>
      </c>
      <c r="I37" s="38">
        <v>462.43333333333328</v>
      </c>
      <c r="J37" s="38">
        <v>470.9666666666667</v>
      </c>
      <c r="K37" s="31">
        <v>453.9</v>
      </c>
      <c r="L37" s="31">
        <v>436.65</v>
      </c>
      <c r="M37" s="31">
        <v>54.677819999999997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1770.6</v>
      </c>
      <c r="D38" s="38">
        <v>1805.7833333333335</v>
      </c>
      <c r="E38" s="38">
        <v>1726.866666666667</v>
      </c>
      <c r="F38" s="38">
        <v>1683.1333333333334</v>
      </c>
      <c r="G38" s="38">
        <v>1604.2166666666669</v>
      </c>
      <c r="H38" s="38">
        <v>1849.5166666666671</v>
      </c>
      <c r="I38" s="38">
        <v>1928.4333333333336</v>
      </c>
      <c r="J38" s="38">
        <v>1972.1666666666672</v>
      </c>
      <c r="K38" s="31">
        <v>1884.7</v>
      </c>
      <c r="L38" s="31">
        <v>1762.05</v>
      </c>
      <c r="M38" s="31">
        <v>4.8849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969.75</v>
      </c>
      <c r="D39" s="38">
        <v>970.4</v>
      </c>
      <c r="E39" s="38">
        <v>953.34999999999991</v>
      </c>
      <c r="F39" s="38">
        <v>936.94999999999993</v>
      </c>
      <c r="G39" s="38">
        <v>919.89999999999986</v>
      </c>
      <c r="H39" s="38">
        <v>986.8</v>
      </c>
      <c r="I39" s="38">
        <v>1003.8499999999999</v>
      </c>
      <c r="J39" s="38">
        <v>1020.25</v>
      </c>
      <c r="K39" s="31">
        <v>987.45</v>
      </c>
      <c r="L39" s="31">
        <v>954</v>
      </c>
      <c r="M39" s="31">
        <v>1.51837</v>
      </c>
      <c r="N39" s="1"/>
      <c r="O39" s="1"/>
    </row>
    <row r="40" spans="1:15" ht="12.75" customHeight="1">
      <c r="A40" s="33">
        <v>30</v>
      </c>
      <c r="B40" s="58" t="s">
        <v>846</v>
      </c>
      <c r="C40" s="31">
        <v>4912.8500000000004</v>
      </c>
      <c r="D40" s="38">
        <v>4862.2833333333338</v>
      </c>
      <c r="E40" s="38">
        <v>4650.5666666666675</v>
      </c>
      <c r="F40" s="38">
        <v>4388.2833333333338</v>
      </c>
      <c r="G40" s="38">
        <v>4176.5666666666675</v>
      </c>
      <c r="H40" s="38">
        <v>5124.5666666666675</v>
      </c>
      <c r="I40" s="38">
        <v>5336.2833333333328</v>
      </c>
      <c r="J40" s="38">
        <v>5598.5666666666675</v>
      </c>
      <c r="K40" s="31">
        <v>5074</v>
      </c>
      <c r="L40" s="31">
        <v>4600</v>
      </c>
      <c r="M40" s="31">
        <v>1.68652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1624</v>
      </c>
      <c r="D41" s="38">
        <v>1662.3666666666668</v>
      </c>
      <c r="E41" s="38">
        <v>1572.8833333333337</v>
      </c>
      <c r="F41" s="38">
        <v>1521.7666666666669</v>
      </c>
      <c r="G41" s="38">
        <v>1432.2833333333338</v>
      </c>
      <c r="H41" s="38">
        <v>1713.4833333333336</v>
      </c>
      <c r="I41" s="38">
        <v>1802.9666666666667</v>
      </c>
      <c r="J41" s="38">
        <v>1854.0833333333335</v>
      </c>
      <c r="K41" s="31">
        <v>1751.85</v>
      </c>
      <c r="L41" s="31">
        <v>1611.25</v>
      </c>
      <c r="M41" s="31">
        <v>11.20861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4979.2</v>
      </c>
      <c r="D42" s="38">
        <v>5023.4000000000005</v>
      </c>
      <c r="E42" s="38">
        <v>4921.8000000000011</v>
      </c>
      <c r="F42" s="38">
        <v>4864.4000000000005</v>
      </c>
      <c r="G42" s="38">
        <v>4762.8000000000011</v>
      </c>
      <c r="H42" s="38">
        <v>5080.8000000000011</v>
      </c>
      <c r="I42" s="38">
        <v>5182.4000000000015</v>
      </c>
      <c r="J42" s="38">
        <v>5239.8000000000011</v>
      </c>
      <c r="K42" s="31">
        <v>5125</v>
      </c>
      <c r="L42" s="31">
        <v>4966</v>
      </c>
      <c r="M42" s="31">
        <v>4.8306100000000001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381.2</v>
      </c>
      <c r="D43" s="38">
        <v>381.95</v>
      </c>
      <c r="E43" s="38">
        <v>377.25</v>
      </c>
      <c r="F43" s="38">
        <v>373.3</v>
      </c>
      <c r="G43" s="38">
        <v>368.6</v>
      </c>
      <c r="H43" s="38">
        <v>385.9</v>
      </c>
      <c r="I43" s="38">
        <v>390.59999999999991</v>
      </c>
      <c r="J43" s="38">
        <v>394.54999999999995</v>
      </c>
      <c r="K43" s="31">
        <v>386.65</v>
      </c>
      <c r="L43" s="31">
        <v>378</v>
      </c>
      <c r="M43" s="31">
        <v>16.997199999999999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270.14999999999998</v>
      </c>
      <c r="D44" s="38">
        <v>271.86666666666667</v>
      </c>
      <c r="E44" s="38">
        <v>263.38333333333333</v>
      </c>
      <c r="F44" s="38">
        <v>256.61666666666667</v>
      </c>
      <c r="G44" s="38">
        <v>248.13333333333333</v>
      </c>
      <c r="H44" s="38">
        <v>278.63333333333333</v>
      </c>
      <c r="I44" s="38">
        <v>287.11666666666667</v>
      </c>
      <c r="J44" s="38">
        <v>293.88333333333333</v>
      </c>
      <c r="K44" s="31">
        <v>280.35000000000002</v>
      </c>
      <c r="L44" s="31">
        <v>265.10000000000002</v>
      </c>
      <c r="M44" s="31">
        <v>6.9895399999999999</v>
      </c>
      <c r="N44" s="1"/>
      <c r="O44" s="1"/>
    </row>
    <row r="45" spans="1:15" ht="12.75" customHeight="1">
      <c r="A45" s="33">
        <v>35</v>
      </c>
      <c r="B45" s="58" t="s">
        <v>845</v>
      </c>
      <c r="C45" s="31">
        <v>608.5</v>
      </c>
      <c r="D45" s="38">
        <v>617.9666666666667</v>
      </c>
      <c r="E45" s="38">
        <v>586.43333333333339</v>
      </c>
      <c r="F45" s="38">
        <v>564.36666666666667</v>
      </c>
      <c r="G45" s="38">
        <v>532.83333333333337</v>
      </c>
      <c r="H45" s="38">
        <v>640.03333333333342</v>
      </c>
      <c r="I45" s="38">
        <v>671.56666666666672</v>
      </c>
      <c r="J45" s="38">
        <v>693.63333333333344</v>
      </c>
      <c r="K45" s="31">
        <v>649.5</v>
      </c>
      <c r="L45" s="31">
        <v>595.9</v>
      </c>
      <c r="M45" s="31">
        <v>3.55748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564.20000000000005</v>
      </c>
      <c r="D46" s="38">
        <v>565.41666666666663</v>
      </c>
      <c r="E46" s="38">
        <v>550.88333333333321</v>
      </c>
      <c r="F46" s="38">
        <v>537.56666666666661</v>
      </c>
      <c r="G46" s="38">
        <v>523.03333333333319</v>
      </c>
      <c r="H46" s="38">
        <v>578.73333333333323</v>
      </c>
      <c r="I46" s="38">
        <v>593.26666666666677</v>
      </c>
      <c r="J46" s="38">
        <v>606.58333333333326</v>
      </c>
      <c r="K46" s="31">
        <v>579.95000000000005</v>
      </c>
      <c r="L46" s="31">
        <v>552.1</v>
      </c>
      <c r="M46" s="31">
        <v>1.63357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179.95</v>
      </c>
      <c r="D47" s="38">
        <v>180.9</v>
      </c>
      <c r="E47" s="38">
        <v>175.9</v>
      </c>
      <c r="F47" s="38">
        <v>171.85</v>
      </c>
      <c r="G47" s="38">
        <v>166.85</v>
      </c>
      <c r="H47" s="38">
        <v>184.95000000000002</v>
      </c>
      <c r="I47" s="38">
        <v>189.95000000000002</v>
      </c>
      <c r="J47" s="38">
        <v>194.00000000000003</v>
      </c>
      <c r="K47" s="31">
        <v>185.9</v>
      </c>
      <c r="L47" s="31">
        <v>176.85</v>
      </c>
      <c r="M47" s="31">
        <v>170.54738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3256.85</v>
      </c>
      <c r="D48" s="38">
        <v>3259.8833333333332</v>
      </c>
      <c r="E48" s="38">
        <v>3239.9666666666662</v>
      </c>
      <c r="F48" s="38">
        <v>3223.083333333333</v>
      </c>
      <c r="G48" s="38">
        <v>3203.1666666666661</v>
      </c>
      <c r="H48" s="38">
        <v>3276.7666666666664</v>
      </c>
      <c r="I48" s="38">
        <v>3296.6833333333334</v>
      </c>
      <c r="J48" s="38">
        <v>3313.5666666666666</v>
      </c>
      <c r="K48" s="31">
        <v>3279.8</v>
      </c>
      <c r="L48" s="31">
        <v>3243</v>
      </c>
      <c r="M48" s="31">
        <v>5.5490500000000003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338.5</v>
      </c>
      <c r="D49" s="38">
        <v>337.18333333333334</v>
      </c>
      <c r="E49" s="38">
        <v>331.86666666666667</v>
      </c>
      <c r="F49" s="38">
        <v>325.23333333333335</v>
      </c>
      <c r="G49" s="38">
        <v>319.91666666666669</v>
      </c>
      <c r="H49" s="38">
        <v>343.81666666666666</v>
      </c>
      <c r="I49" s="38">
        <v>349.13333333333338</v>
      </c>
      <c r="J49" s="38">
        <v>355.76666666666665</v>
      </c>
      <c r="K49" s="31">
        <v>342.5</v>
      </c>
      <c r="L49" s="31">
        <v>330.55</v>
      </c>
      <c r="M49" s="31">
        <v>8.6267700000000005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1905.35</v>
      </c>
      <c r="D50" s="38">
        <v>1902.5666666666666</v>
      </c>
      <c r="E50" s="38">
        <v>1870.1333333333332</v>
      </c>
      <c r="F50" s="38">
        <v>1834.9166666666665</v>
      </c>
      <c r="G50" s="38">
        <v>1802.4833333333331</v>
      </c>
      <c r="H50" s="38">
        <v>1937.7833333333333</v>
      </c>
      <c r="I50" s="38">
        <v>1970.2166666666667</v>
      </c>
      <c r="J50" s="38">
        <v>2005.4333333333334</v>
      </c>
      <c r="K50" s="31">
        <v>1935</v>
      </c>
      <c r="L50" s="31">
        <v>1867.35</v>
      </c>
      <c r="M50" s="31">
        <v>4.8826599999999996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7335.05</v>
      </c>
      <c r="D51" s="38">
        <v>7397.3</v>
      </c>
      <c r="E51" s="38">
        <v>7210.3</v>
      </c>
      <c r="F51" s="38">
        <v>7085.55</v>
      </c>
      <c r="G51" s="38">
        <v>6898.55</v>
      </c>
      <c r="H51" s="38">
        <v>7522.05</v>
      </c>
      <c r="I51" s="38">
        <v>7709.05</v>
      </c>
      <c r="J51" s="38">
        <v>7833.8</v>
      </c>
      <c r="K51" s="31">
        <v>7584.3</v>
      </c>
      <c r="L51" s="31">
        <v>7272.55</v>
      </c>
      <c r="M51" s="31">
        <v>0.67967999999999995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718.45</v>
      </c>
      <c r="D52" s="38">
        <v>723.44999999999993</v>
      </c>
      <c r="E52" s="38">
        <v>706.99999999999989</v>
      </c>
      <c r="F52" s="38">
        <v>695.55</v>
      </c>
      <c r="G52" s="38">
        <v>679.09999999999991</v>
      </c>
      <c r="H52" s="38">
        <v>734.89999999999986</v>
      </c>
      <c r="I52" s="38">
        <v>751.34999999999991</v>
      </c>
      <c r="J52" s="38">
        <v>762.79999999999984</v>
      </c>
      <c r="K52" s="31">
        <v>739.9</v>
      </c>
      <c r="L52" s="31">
        <v>712</v>
      </c>
      <c r="M52" s="31">
        <v>15.888949999999999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871.2</v>
      </c>
      <c r="D53" s="38">
        <v>871.4</v>
      </c>
      <c r="E53" s="38">
        <v>856.8</v>
      </c>
      <c r="F53" s="38">
        <v>842.4</v>
      </c>
      <c r="G53" s="38">
        <v>827.8</v>
      </c>
      <c r="H53" s="38">
        <v>885.8</v>
      </c>
      <c r="I53" s="38">
        <v>900.40000000000009</v>
      </c>
      <c r="J53" s="38">
        <v>914.8</v>
      </c>
      <c r="K53" s="31">
        <v>886</v>
      </c>
      <c r="L53" s="31">
        <v>857</v>
      </c>
      <c r="M53" s="31">
        <v>23.76829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428.95</v>
      </c>
      <c r="D54" s="38">
        <v>431.56666666666666</v>
      </c>
      <c r="E54" s="38">
        <v>420.18333333333334</v>
      </c>
      <c r="F54" s="38">
        <v>411.41666666666669</v>
      </c>
      <c r="G54" s="38">
        <v>400.03333333333336</v>
      </c>
      <c r="H54" s="38">
        <v>440.33333333333331</v>
      </c>
      <c r="I54" s="38">
        <v>451.71666666666664</v>
      </c>
      <c r="J54" s="38">
        <v>460.48333333333329</v>
      </c>
      <c r="K54" s="31">
        <v>442.95</v>
      </c>
      <c r="L54" s="31">
        <v>422.8</v>
      </c>
      <c r="M54" s="31">
        <v>3.5161099999999998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3753.25</v>
      </c>
      <c r="D55" s="38">
        <v>3780.1</v>
      </c>
      <c r="E55" s="38">
        <v>3713.2</v>
      </c>
      <c r="F55" s="38">
        <v>3673.15</v>
      </c>
      <c r="G55" s="38">
        <v>3606.25</v>
      </c>
      <c r="H55" s="38">
        <v>3820.1499999999996</v>
      </c>
      <c r="I55" s="38">
        <v>3887.05</v>
      </c>
      <c r="J55" s="38">
        <v>3927.0999999999995</v>
      </c>
      <c r="K55" s="31">
        <v>3847</v>
      </c>
      <c r="L55" s="31">
        <v>3740.05</v>
      </c>
      <c r="M55" s="31">
        <v>2.8975300000000002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1000.9</v>
      </c>
      <c r="D56" s="38">
        <v>1002.9833333333332</v>
      </c>
      <c r="E56" s="38">
        <v>995.96666666666647</v>
      </c>
      <c r="F56" s="38">
        <v>991.03333333333319</v>
      </c>
      <c r="G56" s="38">
        <v>984.01666666666642</v>
      </c>
      <c r="H56" s="38">
        <v>1007.9166666666665</v>
      </c>
      <c r="I56" s="38">
        <v>1014.9333333333332</v>
      </c>
      <c r="J56" s="38">
        <v>1019.8666666666666</v>
      </c>
      <c r="K56" s="31">
        <v>1010</v>
      </c>
      <c r="L56" s="31">
        <v>998.05</v>
      </c>
      <c r="M56" s="31">
        <v>89.583269999999999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4820.6000000000004</v>
      </c>
      <c r="D57" s="38">
        <v>4811.0166666666673</v>
      </c>
      <c r="E57" s="38">
        <v>4772.1833333333343</v>
      </c>
      <c r="F57" s="38">
        <v>4723.7666666666673</v>
      </c>
      <c r="G57" s="38">
        <v>4684.9333333333343</v>
      </c>
      <c r="H57" s="38">
        <v>4859.4333333333343</v>
      </c>
      <c r="I57" s="38">
        <v>4898.2666666666682</v>
      </c>
      <c r="J57" s="38">
        <v>4946.6833333333343</v>
      </c>
      <c r="K57" s="31">
        <v>4849.8500000000004</v>
      </c>
      <c r="L57" s="31">
        <v>4762.6000000000004</v>
      </c>
      <c r="M57" s="31">
        <v>3.0547800000000001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7431.3</v>
      </c>
      <c r="D58" s="38">
        <v>7398.5999999999995</v>
      </c>
      <c r="E58" s="38">
        <v>7338.1999999999989</v>
      </c>
      <c r="F58" s="38">
        <v>7245.0999999999995</v>
      </c>
      <c r="G58" s="38">
        <v>7184.6999999999989</v>
      </c>
      <c r="H58" s="38">
        <v>7491.6999999999989</v>
      </c>
      <c r="I58" s="38">
        <v>7552.0999999999985</v>
      </c>
      <c r="J58" s="38">
        <v>7645.1999999999989</v>
      </c>
      <c r="K58" s="31">
        <v>7459</v>
      </c>
      <c r="L58" s="31">
        <v>7305.5</v>
      </c>
      <c r="M58" s="31">
        <v>9.6351700000000005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1542.45</v>
      </c>
      <c r="D59" s="38">
        <v>1543</v>
      </c>
      <c r="E59" s="38">
        <v>1527.1</v>
      </c>
      <c r="F59" s="38">
        <v>1511.75</v>
      </c>
      <c r="G59" s="38">
        <v>1495.85</v>
      </c>
      <c r="H59" s="38">
        <v>1558.35</v>
      </c>
      <c r="I59" s="38">
        <v>1574.25</v>
      </c>
      <c r="J59" s="38">
        <v>1589.6</v>
      </c>
      <c r="K59" s="31">
        <v>1558.9</v>
      </c>
      <c r="L59" s="31">
        <v>1527.65</v>
      </c>
      <c r="M59" s="31">
        <v>14.44688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7133</v>
      </c>
      <c r="D60" s="38">
        <v>7129.0666666666666</v>
      </c>
      <c r="E60" s="38">
        <v>7046.1333333333332</v>
      </c>
      <c r="F60" s="38">
        <v>6959.2666666666664</v>
      </c>
      <c r="G60" s="38">
        <v>6876.333333333333</v>
      </c>
      <c r="H60" s="38">
        <v>7215.9333333333334</v>
      </c>
      <c r="I60" s="38">
        <v>7298.8666666666659</v>
      </c>
      <c r="J60" s="38">
        <v>7385.7333333333336</v>
      </c>
      <c r="K60" s="31">
        <v>7212</v>
      </c>
      <c r="L60" s="31">
        <v>7042.2</v>
      </c>
      <c r="M60" s="31">
        <v>1.5436399999999999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2219.3000000000002</v>
      </c>
      <c r="D61" s="38">
        <v>2248.7666666666669</v>
      </c>
      <c r="E61" s="38">
        <v>2180.4833333333336</v>
      </c>
      <c r="F61" s="38">
        <v>2141.6666666666665</v>
      </c>
      <c r="G61" s="38">
        <v>2073.3833333333332</v>
      </c>
      <c r="H61" s="38">
        <v>2287.5833333333339</v>
      </c>
      <c r="I61" s="38">
        <v>2355.8666666666677</v>
      </c>
      <c r="J61" s="38">
        <v>2394.6833333333343</v>
      </c>
      <c r="K61" s="31">
        <v>2317.0500000000002</v>
      </c>
      <c r="L61" s="31">
        <v>2209.9499999999998</v>
      </c>
      <c r="M61" s="31">
        <v>0.84806000000000004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2392.1999999999998</v>
      </c>
      <c r="D62" s="38">
        <v>2400.0666666666666</v>
      </c>
      <c r="E62" s="38">
        <v>2349.1333333333332</v>
      </c>
      <c r="F62" s="38">
        <v>2306.0666666666666</v>
      </c>
      <c r="G62" s="38">
        <v>2255.1333333333332</v>
      </c>
      <c r="H62" s="38">
        <v>2443.1333333333332</v>
      </c>
      <c r="I62" s="38">
        <v>2494.0666666666666</v>
      </c>
      <c r="J62" s="38">
        <v>2537.1333333333332</v>
      </c>
      <c r="K62" s="31">
        <v>2451</v>
      </c>
      <c r="L62" s="31">
        <v>2357</v>
      </c>
      <c r="M62" s="31">
        <v>2.9145500000000002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401.1</v>
      </c>
      <c r="D63" s="38">
        <v>407.03333333333336</v>
      </c>
      <c r="E63" s="38">
        <v>392.51666666666671</v>
      </c>
      <c r="F63" s="38">
        <v>383.93333333333334</v>
      </c>
      <c r="G63" s="38">
        <v>369.41666666666669</v>
      </c>
      <c r="H63" s="38">
        <v>415.61666666666673</v>
      </c>
      <c r="I63" s="38">
        <v>430.13333333333338</v>
      </c>
      <c r="J63" s="38">
        <v>438.71666666666675</v>
      </c>
      <c r="K63" s="31">
        <v>421.55</v>
      </c>
      <c r="L63" s="31">
        <v>398.45</v>
      </c>
      <c r="M63" s="31">
        <v>27.843630000000001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232.85</v>
      </c>
      <c r="D64" s="38">
        <v>236.36666666666665</v>
      </c>
      <c r="E64" s="38">
        <v>228.2833333333333</v>
      </c>
      <c r="F64" s="38">
        <v>223.71666666666667</v>
      </c>
      <c r="G64" s="38">
        <v>215.63333333333333</v>
      </c>
      <c r="H64" s="38">
        <v>240.93333333333328</v>
      </c>
      <c r="I64" s="38">
        <v>249.01666666666659</v>
      </c>
      <c r="J64" s="38">
        <v>253.58333333333326</v>
      </c>
      <c r="K64" s="31">
        <v>244.45</v>
      </c>
      <c r="L64" s="31">
        <v>231.8</v>
      </c>
      <c r="M64" s="31">
        <v>103.82611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199.95</v>
      </c>
      <c r="D65" s="38">
        <v>200.73333333333335</v>
      </c>
      <c r="E65" s="38">
        <v>197.06666666666669</v>
      </c>
      <c r="F65" s="38">
        <v>194.18333333333334</v>
      </c>
      <c r="G65" s="38">
        <v>190.51666666666668</v>
      </c>
      <c r="H65" s="38">
        <v>203.6166666666667</v>
      </c>
      <c r="I65" s="38">
        <v>207.28333333333333</v>
      </c>
      <c r="J65" s="38">
        <v>210.16666666666671</v>
      </c>
      <c r="K65" s="31">
        <v>204.4</v>
      </c>
      <c r="L65" s="31">
        <v>197.85</v>
      </c>
      <c r="M65" s="31">
        <v>210.77042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98.45</v>
      </c>
      <c r="D66" s="38">
        <v>98.516666666666666</v>
      </c>
      <c r="E66" s="38">
        <v>95.333333333333329</v>
      </c>
      <c r="F66" s="38">
        <v>92.216666666666669</v>
      </c>
      <c r="G66" s="38">
        <v>89.033333333333331</v>
      </c>
      <c r="H66" s="38">
        <v>101.63333333333333</v>
      </c>
      <c r="I66" s="38">
        <v>104.81666666666666</v>
      </c>
      <c r="J66" s="38">
        <v>107.93333333333332</v>
      </c>
      <c r="K66" s="31">
        <v>101.7</v>
      </c>
      <c r="L66" s="31">
        <v>95.4</v>
      </c>
      <c r="M66" s="31">
        <v>489.18011999999999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41.1</v>
      </c>
      <c r="D67" s="38">
        <v>42.15</v>
      </c>
      <c r="E67" s="38">
        <v>39.549999999999997</v>
      </c>
      <c r="F67" s="38">
        <v>38</v>
      </c>
      <c r="G67" s="38">
        <v>35.4</v>
      </c>
      <c r="H67" s="38">
        <v>43.699999999999996</v>
      </c>
      <c r="I67" s="38">
        <v>46.300000000000004</v>
      </c>
      <c r="J67" s="38">
        <v>47.849999999999994</v>
      </c>
      <c r="K67" s="31">
        <v>44.75</v>
      </c>
      <c r="L67" s="31">
        <v>40.6</v>
      </c>
      <c r="M67" s="31">
        <v>630.28944000000001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2772.35</v>
      </c>
      <c r="D68" s="38">
        <v>2778.1</v>
      </c>
      <c r="E68" s="38">
        <v>2708.25</v>
      </c>
      <c r="F68" s="38">
        <v>2644.15</v>
      </c>
      <c r="G68" s="38">
        <v>2574.3000000000002</v>
      </c>
      <c r="H68" s="38">
        <v>2842.2</v>
      </c>
      <c r="I68" s="38">
        <v>2912.0499999999993</v>
      </c>
      <c r="J68" s="38">
        <v>2976.1499999999996</v>
      </c>
      <c r="K68" s="31">
        <v>2847.95</v>
      </c>
      <c r="L68" s="31">
        <v>2714</v>
      </c>
      <c r="M68" s="31">
        <v>0.23394999999999999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1700.85</v>
      </c>
      <c r="D69" s="38">
        <v>1701.3</v>
      </c>
      <c r="E69" s="38">
        <v>1677.6499999999999</v>
      </c>
      <c r="F69" s="38">
        <v>1654.4499999999998</v>
      </c>
      <c r="G69" s="38">
        <v>1630.7999999999997</v>
      </c>
      <c r="H69" s="38">
        <v>1724.5</v>
      </c>
      <c r="I69" s="38">
        <v>1748.15</v>
      </c>
      <c r="J69" s="38">
        <v>1771.3500000000001</v>
      </c>
      <c r="K69" s="31">
        <v>1724.95</v>
      </c>
      <c r="L69" s="31">
        <v>1678.1</v>
      </c>
      <c r="M69" s="31">
        <v>2.58073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5194.1000000000004</v>
      </c>
      <c r="D70" s="38">
        <v>5182.3666666666668</v>
      </c>
      <c r="E70" s="38">
        <v>5084.7333333333336</v>
      </c>
      <c r="F70" s="38">
        <v>4975.3666666666668</v>
      </c>
      <c r="G70" s="38">
        <v>4877.7333333333336</v>
      </c>
      <c r="H70" s="38">
        <v>5291.7333333333336</v>
      </c>
      <c r="I70" s="38">
        <v>5389.3666666666668</v>
      </c>
      <c r="J70" s="38">
        <v>5498.7333333333336</v>
      </c>
      <c r="K70" s="31">
        <v>5280</v>
      </c>
      <c r="L70" s="31">
        <v>5073</v>
      </c>
      <c r="M70" s="31">
        <v>0.21778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2311.9499999999998</v>
      </c>
      <c r="D71" s="38">
        <v>2409.6666666666665</v>
      </c>
      <c r="E71" s="38">
        <v>2192.333333333333</v>
      </c>
      <c r="F71" s="38">
        <v>2072.7166666666667</v>
      </c>
      <c r="G71" s="38">
        <v>1855.3833333333332</v>
      </c>
      <c r="H71" s="38">
        <v>2529.2833333333328</v>
      </c>
      <c r="I71" s="38">
        <v>2746.6166666666659</v>
      </c>
      <c r="J71" s="38">
        <v>2866.2333333333327</v>
      </c>
      <c r="K71" s="31">
        <v>2627</v>
      </c>
      <c r="L71" s="31">
        <v>2290.0500000000002</v>
      </c>
      <c r="M71" s="31">
        <v>10.91864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719.2</v>
      </c>
      <c r="D72" s="38">
        <v>718.01666666666677</v>
      </c>
      <c r="E72" s="38">
        <v>707.33333333333348</v>
      </c>
      <c r="F72" s="38">
        <v>695.4666666666667</v>
      </c>
      <c r="G72" s="38">
        <v>684.78333333333342</v>
      </c>
      <c r="H72" s="38">
        <v>729.88333333333355</v>
      </c>
      <c r="I72" s="38">
        <v>740.56666666666672</v>
      </c>
      <c r="J72" s="38">
        <v>752.43333333333362</v>
      </c>
      <c r="K72" s="31">
        <v>728.7</v>
      </c>
      <c r="L72" s="31">
        <v>706.15</v>
      </c>
      <c r="M72" s="31">
        <v>6.4775799999999997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1077.7</v>
      </c>
      <c r="D73" s="38">
        <v>1109.9166666666667</v>
      </c>
      <c r="E73" s="38">
        <v>1030.2333333333336</v>
      </c>
      <c r="F73" s="38">
        <v>982.76666666666688</v>
      </c>
      <c r="G73" s="38">
        <v>903.08333333333371</v>
      </c>
      <c r="H73" s="38">
        <v>1157.3833333333334</v>
      </c>
      <c r="I73" s="38">
        <v>1237.0666666666664</v>
      </c>
      <c r="J73" s="38">
        <v>1284.5333333333333</v>
      </c>
      <c r="K73" s="31">
        <v>1189.5999999999999</v>
      </c>
      <c r="L73" s="31">
        <v>1062.45</v>
      </c>
      <c r="M73" s="31">
        <v>9.8342399999999994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134.15</v>
      </c>
      <c r="D74" s="38">
        <v>137.56666666666669</v>
      </c>
      <c r="E74" s="38">
        <v>130.18333333333339</v>
      </c>
      <c r="F74" s="38">
        <v>126.2166666666667</v>
      </c>
      <c r="G74" s="38">
        <v>118.8333333333334</v>
      </c>
      <c r="H74" s="38">
        <v>141.53333333333339</v>
      </c>
      <c r="I74" s="38">
        <v>148.91666666666666</v>
      </c>
      <c r="J74" s="38">
        <v>152.88333333333338</v>
      </c>
      <c r="K74" s="31">
        <v>144.94999999999999</v>
      </c>
      <c r="L74" s="31">
        <v>133.6</v>
      </c>
      <c r="M74" s="31">
        <v>487.52780000000001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1074.6500000000001</v>
      </c>
      <c r="D75" s="38">
        <v>1088.6499999999999</v>
      </c>
      <c r="E75" s="38">
        <v>1057.2999999999997</v>
      </c>
      <c r="F75" s="38">
        <v>1039.9499999999998</v>
      </c>
      <c r="G75" s="38">
        <v>1008.5999999999997</v>
      </c>
      <c r="H75" s="38">
        <v>1105.9999999999998</v>
      </c>
      <c r="I75" s="38">
        <v>1137.3499999999997</v>
      </c>
      <c r="J75" s="38">
        <v>1154.6999999999998</v>
      </c>
      <c r="K75" s="31">
        <v>1120</v>
      </c>
      <c r="L75" s="31">
        <v>1071.3</v>
      </c>
      <c r="M75" s="31">
        <v>10.936199999999999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125.65</v>
      </c>
      <c r="D76" s="38">
        <v>130.44999999999999</v>
      </c>
      <c r="E76" s="38">
        <v>119.39999999999998</v>
      </c>
      <c r="F76" s="38">
        <v>113.14999999999999</v>
      </c>
      <c r="G76" s="38">
        <v>102.09999999999998</v>
      </c>
      <c r="H76" s="38">
        <v>136.69999999999999</v>
      </c>
      <c r="I76" s="38">
        <v>147.75</v>
      </c>
      <c r="J76" s="38">
        <v>153.99999999999997</v>
      </c>
      <c r="K76" s="31">
        <v>141.5</v>
      </c>
      <c r="L76" s="31">
        <v>124.2</v>
      </c>
      <c r="M76" s="31">
        <v>860.77435000000003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348.4</v>
      </c>
      <c r="D77" s="38">
        <v>353.65000000000003</v>
      </c>
      <c r="E77" s="38">
        <v>341.80000000000007</v>
      </c>
      <c r="F77" s="38">
        <v>335.20000000000005</v>
      </c>
      <c r="G77" s="38">
        <v>323.35000000000008</v>
      </c>
      <c r="H77" s="38">
        <v>360.25000000000006</v>
      </c>
      <c r="I77" s="38">
        <v>372.10000000000008</v>
      </c>
      <c r="J77" s="38">
        <v>378.70000000000005</v>
      </c>
      <c r="K77" s="31">
        <v>365.5</v>
      </c>
      <c r="L77" s="31">
        <v>347.05</v>
      </c>
      <c r="M77" s="31">
        <v>90.84111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890.4</v>
      </c>
      <c r="D78" s="38">
        <v>890.63333333333333</v>
      </c>
      <c r="E78" s="38">
        <v>884.76666666666665</v>
      </c>
      <c r="F78" s="38">
        <v>879.13333333333333</v>
      </c>
      <c r="G78" s="38">
        <v>873.26666666666665</v>
      </c>
      <c r="H78" s="38">
        <v>896.26666666666665</v>
      </c>
      <c r="I78" s="38">
        <v>902.13333333333321</v>
      </c>
      <c r="J78" s="38">
        <v>907.76666666666665</v>
      </c>
      <c r="K78" s="31">
        <v>896.5</v>
      </c>
      <c r="L78" s="31">
        <v>885</v>
      </c>
      <c r="M78" s="31">
        <v>41.060310000000001</v>
      </c>
      <c r="N78" s="1"/>
      <c r="O78" s="1"/>
    </row>
    <row r="79" spans="1:15" ht="12.75" customHeight="1">
      <c r="A79" s="33">
        <v>69</v>
      </c>
      <c r="B79" s="58" t="s">
        <v>847</v>
      </c>
      <c r="C79" s="31">
        <v>496.25</v>
      </c>
      <c r="D79" s="38">
        <v>497.06666666666666</v>
      </c>
      <c r="E79" s="38">
        <v>468.18333333333328</v>
      </c>
      <c r="F79" s="38">
        <v>440.11666666666662</v>
      </c>
      <c r="G79" s="38">
        <v>411.23333333333323</v>
      </c>
      <c r="H79" s="38">
        <v>525.13333333333333</v>
      </c>
      <c r="I79" s="38">
        <v>554.01666666666665</v>
      </c>
      <c r="J79" s="38">
        <v>582.08333333333337</v>
      </c>
      <c r="K79" s="31">
        <v>525.95000000000005</v>
      </c>
      <c r="L79" s="31">
        <v>469</v>
      </c>
      <c r="M79" s="31">
        <v>7.3248800000000003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267.3</v>
      </c>
      <c r="D80" s="38">
        <v>270.05</v>
      </c>
      <c r="E80" s="38">
        <v>262.8</v>
      </c>
      <c r="F80" s="38">
        <v>258.3</v>
      </c>
      <c r="G80" s="38">
        <v>251.05</v>
      </c>
      <c r="H80" s="38">
        <v>274.55</v>
      </c>
      <c r="I80" s="38">
        <v>281.8</v>
      </c>
      <c r="J80" s="38">
        <v>286.3</v>
      </c>
      <c r="K80" s="31">
        <v>277.3</v>
      </c>
      <c r="L80" s="31">
        <v>265.55</v>
      </c>
      <c r="M80" s="31">
        <v>53.190489999999997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1252.2</v>
      </c>
      <c r="D81" s="38">
        <v>1272.2166666666669</v>
      </c>
      <c r="E81" s="38">
        <v>1225.0333333333338</v>
      </c>
      <c r="F81" s="38">
        <v>1197.8666666666668</v>
      </c>
      <c r="G81" s="38">
        <v>1150.6833333333336</v>
      </c>
      <c r="H81" s="38">
        <v>1299.3833333333339</v>
      </c>
      <c r="I81" s="38">
        <v>1346.5666666666668</v>
      </c>
      <c r="J81" s="38">
        <v>1373.733333333334</v>
      </c>
      <c r="K81" s="31">
        <v>1319.4</v>
      </c>
      <c r="L81" s="31">
        <v>1245.05</v>
      </c>
      <c r="M81" s="31">
        <v>1.7464999999999999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497.15</v>
      </c>
      <c r="D82" s="38">
        <v>503.75</v>
      </c>
      <c r="E82" s="38">
        <v>487.85</v>
      </c>
      <c r="F82" s="38">
        <v>478.55</v>
      </c>
      <c r="G82" s="38">
        <v>462.65000000000003</v>
      </c>
      <c r="H82" s="38">
        <v>513.04999999999995</v>
      </c>
      <c r="I82" s="38">
        <v>528.95000000000005</v>
      </c>
      <c r="J82" s="38">
        <v>538.25</v>
      </c>
      <c r="K82" s="31">
        <v>519.65</v>
      </c>
      <c r="L82" s="31">
        <v>494.45</v>
      </c>
      <c r="M82" s="31">
        <v>39.48677</v>
      </c>
      <c r="N82" s="1"/>
      <c r="O82" s="1"/>
    </row>
    <row r="83" spans="1:15" ht="12.75" customHeight="1">
      <c r="A83" s="33">
        <v>73</v>
      </c>
      <c r="B83" s="58" t="s">
        <v>848</v>
      </c>
      <c r="C83" s="31">
        <v>278.39999999999998</v>
      </c>
      <c r="D83" s="38">
        <v>283.59999999999997</v>
      </c>
      <c r="E83" s="38">
        <v>271.79999999999995</v>
      </c>
      <c r="F83" s="38">
        <v>265.2</v>
      </c>
      <c r="G83" s="38">
        <v>253.39999999999998</v>
      </c>
      <c r="H83" s="38">
        <v>290.19999999999993</v>
      </c>
      <c r="I83" s="38">
        <v>302</v>
      </c>
      <c r="J83" s="38">
        <v>308.59999999999991</v>
      </c>
      <c r="K83" s="31">
        <v>295.39999999999998</v>
      </c>
      <c r="L83" s="31">
        <v>277</v>
      </c>
      <c r="M83" s="31">
        <v>46.837699999999998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6628.05</v>
      </c>
      <c r="D84" s="38">
        <v>6536.6833333333334</v>
      </c>
      <c r="E84" s="38">
        <v>6343.3666666666668</v>
      </c>
      <c r="F84" s="38">
        <v>6058.6833333333334</v>
      </c>
      <c r="G84" s="38">
        <v>5865.3666666666668</v>
      </c>
      <c r="H84" s="38">
        <v>6821.3666666666668</v>
      </c>
      <c r="I84" s="38">
        <v>7014.6833333333343</v>
      </c>
      <c r="J84" s="38">
        <v>7299.3666666666668</v>
      </c>
      <c r="K84" s="31">
        <v>6730</v>
      </c>
      <c r="L84" s="31">
        <v>6252</v>
      </c>
      <c r="M84" s="31">
        <v>0.74434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782.15</v>
      </c>
      <c r="D85" s="38">
        <v>790.86666666666667</v>
      </c>
      <c r="E85" s="38">
        <v>771.2833333333333</v>
      </c>
      <c r="F85" s="38">
        <v>760.41666666666663</v>
      </c>
      <c r="G85" s="38">
        <v>740.83333333333326</v>
      </c>
      <c r="H85" s="38">
        <v>801.73333333333335</v>
      </c>
      <c r="I85" s="38">
        <v>821.31666666666661</v>
      </c>
      <c r="J85" s="38">
        <v>832.18333333333339</v>
      </c>
      <c r="K85" s="31">
        <v>810.45</v>
      </c>
      <c r="L85" s="31">
        <v>780</v>
      </c>
      <c r="M85" s="31">
        <v>1.2796700000000001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1169.05</v>
      </c>
      <c r="D86" s="38">
        <v>1190.8833333333332</v>
      </c>
      <c r="E86" s="38">
        <v>1130.1666666666665</v>
      </c>
      <c r="F86" s="38">
        <v>1091.2833333333333</v>
      </c>
      <c r="G86" s="38">
        <v>1030.5666666666666</v>
      </c>
      <c r="H86" s="38">
        <v>1229.7666666666664</v>
      </c>
      <c r="I86" s="38">
        <v>1290.4833333333331</v>
      </c>
      <c r="J86" s="38">
        <v>1329.3666666666663</v>
      </c>
      <c r="K86" s="31">
        <v>1251.5999999999999</v>
      </c>
      <c r="L86" s="31">
        <v>1152</v>
      </c>
      <c r="M86" s="31">
        <v>1.6374599999999999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432.3</v>
      </c>
      <c r="D87" s="38">
        <v>434.26666666666665</v>
      </c>
      <c r="E87" s="38">
        <v>427.33333333333331</v>
      </c>
      <c r="F87" s="38">
        <v>422.36666666666667</v>
      </c>
      <c r="G87" s="38">
        <v>415.43333333333334</v>
      </c>
      <c r="H87" s="38">
        <v>439.23333333333329</v>
      </c>
      <c r="I87" s="38">
        <v>446.16666666666669</v>
      </c>
      <c r="J87" s="38">
        <v>451.13333333333327</v>
      </c>
      <c r="K87" s="31">
        <v>441.2</v>
      </c>
      <c r="L87" s="31">
        <v>429.3</v>
      </c>
      <c r="M87" s="31">
        <v>3.15876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19160.349999999999</v>
      </c>
      <c r="D88" s="38">
        <v>19186.45</v>
      </c>
      <c r="E88" s="38">
        <v>18874.95</v>
      </c>
      <c r="F88" s="38">
        <v>18589.55</v>
      </c>
      <c r="G88" s="38">
        <v>18278.05</v>
      </c>
      <c r="H88" s="38">
        <v>19471.850000000002</v>
      </c>
      <c r="I88" s="38">
        <v>19783.350000000002</v>
      </c>
      <c r="J88" s="38">
        <v>20068.750000000004</v>
      </c>
      <c r="K88" s="31">
        <v>19497.95</v>
      </c>
      <c r="L88" s="31">
        <v>18901.05</v>
      </c>
      <c r="M88" s="31">
        <v>0.36608000000000002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605.95000000000005</v>
      </c>
      <c r="D89" s="38">
        <v>611.7166666666667</v>
      </c>
      <c r="E89" s="38">
        <v>587.48333333333335</v>
      </c>
      <c r="F89" s="38">
        <v>569.01666666666665</v>
      </c>
      <c r="G89" s="38">
        <v>544.7833333333333</v>
      </c>
      <c r="H89" s="38">
        <v>630.18333333333339</v>
      </c>
      <c r="I89" s="38">
        <v>654.41666666666674</v>
      </c>
      <c r="J89" s="38">
        <v>672.88333333333344</v>
      </c>
      <c r="K89" s="31">
        <v>635.95000000000005</v>
      </c>
      <c r="L89" s="31">
        <v>593.25</v>
      </c>
      <c r="M89" s="31">
        <v>2.87079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15.2</v>
      </c>
      <c r="D90" s="38">
        <v>14.966666666666667</v>
      </c>
      <c r="E90" s="38">
        <v>14.733333333333334</v>
      </c>
      <c r="F90" s="38">
        <v>14.266666666666667</v>
      </c>
      <c r="G90" s="38">
        <v>14.033333333333335</v>
      </c>
      <c r="H90" s="38">
        <v>15.433333333333334</v>
      </c>
      <c r="I90" s="38">
        <v>15.666666666666664</v>
      </c>
      <c r="J90" s="38">
        <v>16.133333333333333</v>
      </c>
      <c r="K90" s="31">
        <v>15.2</v>
      </c>
      <c r="L90" s="31">
        <v>14.5</v>
      </c>
      <c r="M90" s="31">
        <v>997.11062000000004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4567.1499999999996</v>
      </c>
      <c r="D91" s="38">
        <v>4550.1499999999996</v>
      </c>
      <c r="E91" s="38">
        <v>4525.8999999999996</v>
      </c>
      <c r="F91" s="38">
        <v>4484.6499999999996</v>
      </c>
      <c r="G91" s="38">
        <v>4460.3999999999996</v>
      </c>
      <c r="H91" s="38">
        <v>4591.3999999999996</v>
      </c>
      <c r="I91" s="38">
        <v>4615.6499999999996</v>
      </c>
      <c r="J91" s="38">
        <v>4656.8999999999996</v>
      </c>
      <c r="K91" s="31">
        <v>4574.3999999999996</v>
      </c>
      <c r="L91" s="31">
        <v>4508.8999999999996</v>
      </c>
      <c r="M91" s="31">
        <v>3.21129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1298.05</v>
      </c>
      <c r="D92" s="38">
        <v>1304.5833333333333</v>
      </c>
      <c r="E92" s="38">
        <v>1226.3666666666666</v>
      </c>
      <c r="F92" s="38">
        <v>1154.6833333333334</v>
      </c>
      <c r="G92" s="38">
        <v>1076.4666666666667</v>
      </c>
      <c r="H92" s="38">
        <v>1376.2666666666664</v>
      </c>
      <c r="I92" s="38">
        <v>1454.4833333333331</v>
      </c>
      <c r="J92" s="38">
        <v>1526.1666666666663</v>
      </c>
      <c r="K92" s="31">
        <v>1382.8</v>
      </c>
      <c r="L92" s="31">
        <v>1232.9000000000001</v>
      </c>
      <c r="M92" s="31">
        <v>35.692320000000002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1632.6</v>
      </c>
      <c r="D93" s="38">
        <v>1669</v>
      </c>
      <c r="E93" s="38">
        <v>1579.1</v>
      </c>
      <c r="F93" s="38">
        <v>1525.6</v>
      </c>
      <c r="G93" s="38">
        <v>1435.6999999999998</v>
      </c>
      <c r="H93" s="38">
        <v>1722.5</v>
      </c>
      <c r="I93" s="38">
        <v>1812.4</v>
      </c>
      <c r="J93" s="38">
        <v>1865.9</v>
      </c>
      <c r="K93" s="31">
        <v>1758.9</v>
      </c>
      <c r="L93" s="31">
        <v>1615.5</v>
      </c>
      <c r="M93" s="31">
        <v>3.58406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300.39999999999998</v>
      </c>
      <c r="D94" s="38">
        <v>304.38333333333327</v>
      </c>
      <c r="E94" s="38">
        <v>293.81666666666655</v>
      </c>
      <c r="F94" s="38">
        <v>287.23333333333329</v>
      </c>
      <c r="G94" s="38">
        <v>276.66666666666657</v>
      </c>
      <c r="H94" s="38">
        <v>310.96666666666653</v>
      </c>
      <c r="I94" s="38">
        <v>321.53333333333325</v>
      </c>
      <c r="J94" s="38">
        <v>328.1166666666665</v>
      </c>
      <c r="K94" s="31">
        <v>314.95</v>
      </c>
      <c r="L94" s="31">
        <v>297.8</v>
      </c>
      <c r="M94" s="31">
        <v>20.765090000000001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751.8</v>
      </c>
      <c r="D95" s="38">
        <v>762.19999999999993</v>
      </c>
      <c r="E95" s="38">
        <v>730.19999999999982</v>
      </c>
      <c r="F95" s="38">
        <v>708.59999999999991</v>
      </c>
      <c r="G95" s="38">
        <v>676.5999999999998</v>
      </c>
      <c r="H95" s="38">
        <v>783.79999999999984</v>
      </c>
      <c r="I95" s="38">
        <v>815.80000000000007</v>
      </c>
      <c r="J95" s="38">
        <v>837.39999999999986</v>
      </c>
      <c r="K95" s="31">
        <v>794.2</v>
      </c>
      <c r="L95" s="31">
        <v>740.6</v>
      </c>
      <c r="M95" s="31">
        <v>9.9492999999999991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348.8</v>
      </c>
      <c r="D96" s="38">
        <v>352.98333333333335</v>
      </c>
      <c r="E96" s="38">
        <v>343.01666666666671</v>
      </c>
      <c r="F96" s="38">
        <v>337.23333333333335</v>
      </c>
      <c r="G96" s="38">
        <v>327.26666666666671</v>
      </c>
      <c r="H96" s="38">
        <v>358.76666666666671</v>
      </c>
      <c r="I96" s="38">
        <v>368.73333333333341</v>
      </c>
      <c r="J96" s="38">
        <v>374.51666666666671</v>
      </c>
      <c r="K96" s="31">
        <v>362.95</v>
      </c>
      <c r="L96" s="31">
        <v>347.2</v>
      </c>
      <c r="M96" s="31">
        <v>128.05258000000001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785.4</v>
      </c>
      <c r="D97" s="38">
        <v>791.13333333333333</v>
      </c>
      <c r="E97" s="38">
        <v>765.26666666666665</v>
      </c>
      <c r="F97" s="38">
        <v>745.13333333333333</v>
      </c>
      <c r="G97" s="38">
        <v>719.26666666666665</v>
      </c>
      <c r="H97" s="38">
        <v>811.26666666666665</v>
      </c>
      <c r="I97" s="38">
        <v>837.13333333333321</v>
      </c>
      <c r="J97" s="38">
        <v>857.26666666666665</v>
      </c>
      <c r="K97" s="31">
        <v>817</v>
      </c>
      <c r="L97" s="31">
        <v>771</v>
      </c>
      <c r="M97" s="31">
        <v>1.55579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1191.75</v>
      </c>
      <c r="D98" s="38">
        <v>1191.75</v>
      </c>
      <c r="E98" s="38">
        <v>1165.5</v>
      </c>
      <c r="F98" s="38">
        <v>1139.25</v>
      </c>
      <c r="G98" s="38">
        <v>1113</v>
      </c>
      <c r="H98" s="38">
        <v>1218</v>
      </c>
      <c r="I98" s="38">
        <v>1244.25</v>
      </c>
      <c r="J98" s="38">
        <v>1270.5</v>
      </c>
      <c r="K98" s="31">
        <v>1218</v>
      </c>
      <c r="L98" s="31">
        <v>1165.5</v>
      </c>
      <c r="M98" s="31">
        <v>2.7299099999999998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147.55000000000001</v>
      </c>
      <c r="D99" s="38">
        <v>149.56666666666669</v>
      </c>
      <c r="E99" s="38">
        <v>143.83333333333337</v>
      </c>
      <c r="F99" s="38">
        <v>140.11666666666667</v>
      </c>
      <c r="G99" s="38">
        <v>134.38333333333335</v>
      </c>
      <c r="H99" s="38">
        <v>153.28333333333339</v>
      </c>
      <c r="I99" s="38">
        <v>159.01666666666668</v>
      </c>
      <c r="J99" s="38">
        <v>162.73333333333341</v>
      </c>
      <c r="K99" s="31">
        <v>155.30000000000001</v>
      </c>
      <c r="L99" s="31">
        <v>145.85</v>
      </c>
      <c r="M99" s="31">
        <v>32.77337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667.45</v>
      </c>
      <c r="D100" s="38">
        <v>663.8</v>
      </c>
      <c r="E100" s="38">
        <v>640.19999999999993</v>
      </c>
      <c r="F100" s="38">
        <v>612.94999999999993</v>
      </c>
      <c r="G100" s="38">
        <v>589.34999999999991</v>
      </c>
      <c r="H100" s="38">
        <v>691.05</v>
      </c>
      <c r="I100" s="38">
        <v>714.64999999999986</v>
      </c>
      <c r="J100" s="38">
        <v>741.9</v>
      </c>
      <c r="K100" s="31">
        <v>687.4</v>
      </c>
      <c r="L100" s="31">
        <v>636.54999999999995</v>
      </c>
      <c r="M100" s="31">
        <v>3.1179100000000002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2152.15</v>
      </c>
      <c r="D101" s="38">
        <v>2170.4500000000003</v>
      </c>
      <c r="E101" s="38">
        <v>2125.7000000000007</v>
      </c>
      <c r="F101" s="38">
        <v>2099.2500000000005</v>
      </c>
      <c r="G101" s="38">
        <v>2054.5000000000009</v>
      </c>
      <c r="H101" s="38">
        <v>2196.9000000000005</v>
      </c>
      <c r="I101" s="38">
        <v>2241.6499999999996</v>
      </c>
      <c r="J101" s="38">
        <v>2268.1000000000004</v>
      </c>
      <c r="K101" s="31">
        <v>2215.1999999999998</v>
      </c>
      <c r="L101" s="31">
        <v>2144</v>
      </c>
      <c r="M101" s="31">
        <v>1.23648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37.6</v>
      </c>
      <c r="D102" s="38">
        <v>39.1</v>
      </c>
      <c r="E102" s="38">
        <v>35.85</v>
      </c>
      <c r="F102" s="38">
        <v>34.1</v>
      </c>
      <c r="G102" s="38">
        <v>30.85</v>
      </c>
      <c r="H102" s="38">
        <v>40.85</v>
      </c>
      <c r="I102" s="38">
        <v>44.1</v>
      </c>
      <c r="J102" s="38">
        <v>45.85</v>
      </c>
      <c r="K102" s="31">
        <v>42.35</v>
      </c>
      <c r="L102" s="31">
        <v>37.35</v>
      </c>
      <c r="M102" s="31">
        <v>390.16829000000001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1333.8</v>
      </c>
      <c r="D103" s="38">
        <v>1356.0666666666666</v>
      </c>
      <c r="E103" s="38">
        <v>1282.7333333333331</v>
      </c>
      <c r="F103" s="38">
        <v>1231.6666666666665</v>
      </c>
      <c r="G103" s="38">
        <v>1158.333333333333</v>
      </c>
      <c r="H103" s="38">
        <v>1407.1333333333332</v>
      </c>
      <c r="I103" s="38">
        <v>1480.4666666666667</v>
      </c>
      <c r="J103" s="38">
        <v>1531.5333333333333</v>
      </c>
      <c r="K103" s="31">
        <v>1429.4</v>
      </c>
      <c r="L103" s="31">
        <v>1305</v>
      </c>
      <c r="M103" s="31">
        <v>41.707509999999999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677.4</v>
      </c>
      <c r="D104" s="38">
        <v>684.61666666666667</v>
      </c>
      <c r="E104" s="38">
        <v>657.38333333333333</v>
      </c>
      <c r="F104" s="38">
        <v>637.36666666666667</v>
      </c>
      <c r="G104" s="38">
        <v>610.13333333333333</v>
      </c>
      <c r="H104" s="38">
        <v>704.63333333333333</v>
      </c>
      <c r="I104" s="38">
        <v>731.86666666666667</v>
      </c>
      <c r="J104" s="38">
        <v>751.88333333333333</v>
      </c>
      <c r="K104" s="31">
        <v>711.85</v>
      </c>
      <c r="L104" s="31">
        <v>664.6</v>
      </c>
      <c r="M104" s="31">
        <v>2.14052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1008.15</v>
      </c>
      <c r="D105" s="38">
        <v>1024.7166666666667</v>
      </c>
      <c r="E105" s="38">
        <v>979.0333333333333</v>
      </c>
      <c r="F105" s="38">
        <v>949.91666666666663</v>
      </c>
      <c r="G105" s="38">
        <v>904.23333333333323</v>
      </c>
      <c r="H105" s="38">
        <v>1053.8333333333335</v>
      </c>
      <c r="I105" s="38">
        <v>1099.5166666666669</v>
      </c>
      <c r="J105" s="38">
        <v>1128.6333333333334</v>
      </c>
      <c r="K105" s="31">
        <v>1070.4000000000001</v>
      </c>
      <c r="L105" s="31">
        <v>995.6</v>
      </c>
      <c r="M105" s="31">
        <v>3.0142199999999999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8871.9</v>
      </c>
      <c r="D106" s="38">
        <v>8968</v>
      </c>
      <c r="E106" s="38">
        <v>8729</v>
      </c>
      <c r="F106" s="38">
        <v>8586.1</v>
      </c>
      <c r="G106" s="38">
        <v>8347.1</v>
      </c>
      <c r="H106" s="38">
        <v>9110.9</v>
      </c>
      <c r="I106" s="38">
        <v>9349.9</v>
      </c>
      <c r="J106" s="38">
        <v>9492.7999999999993</v>
      </c>
      <c r="K106" s="31">
        <v>9207</v>
      </c>
      <c r="L106" s="31">
        <v>8825.1</v>
      </c>
      <c r="M106" s="31">
        <v>0.18210000000000001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85.9</v>
      </c>
      <c r="D107" s="38">
        <v>88.066666666666663</v>
      </c>
      <c r="E107" s="38">
        <v>83.383333333333326</v>
      </c>
      <c r="F107" s="38">
        <v>80.86666666666666</v>
      </c>
      <c r="G107" s="38">
        <v>76.183333333333323</v>
      </c>
      <c r="H107" s="38">
        <v>90.583333333333329</v>
      </c>
      <c r="I107" s="38">
        <v>95.266666666666666</v>
      </c>
      <c r="J107" s="38">
        <v>97.783333333333331</v>
      </c>
      <c r="K107" s="31">
        <v>92.75</v>
      </c>
      <c r="L107" s="31">
        <v>85.55</v>
      </c>
      <c r="M107" s="31">
        <v>106.78704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440.4</v>
      </c>
      <c r="D108" s="38">
        <v>443.11666666666662</v>
      </c>
      <c r="E108" s="38">
        <v>431.28333333333325</v>
      </c>
      <c r="F108" s="38">
        <v>422.16666666666663</v>
      </c>
      <c r="G108" s="38">
        <v>410.33333333333326</v>
      </c>
      <c r="H108" s="38">
        <v>452.23333333333323</v>
      </c>
      <c r="I108" s="38">
        <v>464.06666666666661</v>
      </c>
      <c r="J108" s="38">
        <v>473.18333333333322</v>
      </c>
      <c r="K108" s="31">
        <v>454.95</v>
      </c>
      <c r="L108" s="31">
        <v>434</v>
      </c>
      <c r="M108" s="31">
        <v>18.533760000000001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567.45000000000005</v>
      </c>
      <c r="D109" s="38">
        <v>570.5333333333333</v>
      </c>
      <c r="E109" s="38">
        <v>559.91666666666663</v>
      </c>
      <c r="F109" s="38">
        <v>552.38333333333333</v>
      </c>
      <c r="G109" s="38">
        <v>541.76666666666665</v>
      </c>
      <c r="H109" s="38">
        <v>578.06666666666661</v>
      </c>
      <c r="I109" s="38">
        <v>588.68333333333339</v>
      </c>
      <c r="J109" s="38">
        <v>596.21666666666658</v>
      </c>
      <c r="K109" s="31">
        <v>581.15</v>
      </c>
      <c r="L109" s="31">
        <v>563</v>
      </c>
      <c r="M109" s="31">
        <v>2.6579000000000002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278.95</v>
      </c>
      <c r="D110" s="38">
        <v>278.5</v>
      </c>
      <c r="E110" s="38">
        <v>271.7</v>
      </c>
      <c r="F110" s="38">
        <v>264.45</v>
      </c>
      <c r="G110" s="38">
        <v>257.64999999999998</v>
      </c>
      <c r="H110" s="38">
        <v>285.75</v>
      </c>
      <c r="I110" s="38">
        <v>292.54999999999995</v>
      </c>
      <c r="J110" s="38">
        <v>299.8</v>
      </c>
      <c r="K110" s="31">
        <v>285.3</v>
      </c>
      <c r="L110" s="31">
        <v>271.25</v>
      </c>
      <c r="M110" s="31">
        <v>51.65363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499.9</v>
      </c>
      <c r="D111" s="38">
        <v>499.5333333333333</v>
      </c>
      <c r="E111" s="38">
        <v>477.06666666666661</v>
      </c>
      <c r="F111" s="38">
        <v>454.23333333333329</v>
      </c>
      <c r="G111" s="38">
        <v>431.76666666666659</v>
      </c>
      <c r="H111" s="38">
        <v>522.36666666666656</v>
      </c>
      <c r="I111" s="38">
        <v>544.83333333333326</v>
      </c>
      <c r="J111" s="38">
        <v>567.66666666666663</v>
      </c>
      <c r="K111" s="31">
        <v>522</v>
      </c>
      <c r="L111" s="31">
        <v>476.7</v>
      </c>
      <c r="M111" s="31">
        <v>4.7169499999999998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1104.5</v>
      </c>
      <c r="D112" s="38">
        <v>1102.0833333333333</v>
      </c>
      <c r="E112" s="38">
        <v>1084.4666666666665</v>
      </c>
      <c r="F112" s="38">
        <v>1064.4333333333332</v>
      </c>
      <c r="G112" s="38">
        <v>1046.8166666666664</v>
      </c>
      <c r="H112" s="38">
        <v>1122.1166666666666</v>
      </c>
      <c r="I112" s="38">
        <v>1139.7333333333333</v>
      </c>
      <c r="J112" s="38">
        <v>1159.7666666666667</v>
      </c>
      <c r="K112" s="31">
        <v>1119.7</v>
      </c>
      <c r="L112" s="31">
        <v>1082.05</v>
      </c>
      <c r="M112" s="31">
        <v>3.33026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1166.05</v>
      </c>
      <c r="D113" s="38">
        <v>1160.6499999999999</v>
      </c>
      <c r="E113" s="38">
        <v>1129.8499999999997</v>
      </c>
      <c r="F113" s="38">
        <v>1093.6499999999999</v>
      </c>
      <c r="G113" s="38">
        <v>1062.8499999999997</v>
      </c>
      <c r="H113" s="38">
        <v>1196.8499999999997</v>
      </c>
      <c r="I113" s="38">
        <v>1227.6499999999999</v>
      </c>
      <c r="J113" s="38">
        <v>1263.8499999999997</v>
      </c>
      <c r="K113" s="31">
        <v>1191.45</v>
      </c>
      <c r="L113" s="31">
        <v>1124.45</v>
      </c>
      <c r="M113" s="31">
        <v>41.537030000000001</v>
      </c>
      <c r="N113" s="1"/>
      <c r="O113" s="1"/>
    </row>
    <row r="114" spans="1:15" ht="12.75" customHeight="1">
      <c r="A114" s="33">
        <v>104</v>
      </c>
      <c r="B114" s="58" t="s">
        <v>843</v>
      </c>
      <c r="C114" s="31">
        <v>495.55</v>
      </c>
      <c r="D114" s="38">
        <v>493.95</v>
      </c>
      <c r="E114" s="38">
        <v>484.59999999999997</v>
      </c>
      <c r="F114" s="38">
        <v>473.65</v>
      </c>
      <c r="G114" s="38">
        <v>464.29999999999995</v>
      </c>
      <c r="H114" s="38">
        <v>504.9</v>
      </c>
      <c r="I114" s="38">
        <v>514.25</v>
      </c>
      <c r="J114" s="38">
        <v>525.20000000000005</v>
      </c>
      <c r="K114" s="31">
        <v>503.3</v>
      </c>
      <c r="L114" s="31">
        <v>483</v>
      </c>
      <c r="M114" s="31">
        <v>5.6455000000000002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1239.8</v>
      </c>
      <c r="D115" s="38">
        <v>1244.8833333333332</v>
      </c>
      <c r="E115" s="38">
        <v>1229.8666666666663</v>
      </c>
      <c r="F115" s="38">
        <v>1219.9333333333332</v>
      </c>
      <c r="G115" s="38">
        <v>1204.9166666666663</v>
      </c>
      <c r="H115" s="38">
        <v>1254.8166666666664</v>
      </c>
      <c r="I115" s="38">
        <v>1269.8333333333333</v>
      </c>
      <c r="J115" s="38">
        <v>1279.7666666666664</v>
      </c>
      <c r="K115" s="31">
        <v>1259.9000000000001</v>
      </c>
      <c r="L115" s="31">
        <v>1234.95</v>
      </c>
      <c r="M115" s="31">
        <v>11.32283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130.25</v>
      </c>
      <c r="D116" s="38">
        <v>132.18333333333334</v>
      </c>
      <c r="E116" s="38">
        <v>127.86666666666667</v>
      </c>
      <c r="F116" s="38">
        <v>125.48333333333335</v>
      </c>
      <c r="G116" s="38">
        <v>121.16666666666669</v>
      </c>
      <c r="H116" s="38">
        <v>134.56666666666666</v>
      </c>
      <c r="I116" s="38">
        <v>138.88333333333333</v>
      </c>
      <c r="J116" s="38">
        <v>141.26666666666665</v>
      </c>
      <c r="K116" s="31">
        <v>136.5</v>
      </c>
      <c r="L116" s="31">
        <v>129.80000000000001</v>
      </c>
      <c r="M116" s="31">
        <v>56.407919999999997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1432.85</v>
      </c>
      <c r="D117" s="38">
        <v>1457.6166666666668</v>
      </c>
      <c r="E117" s="38">
        <v>1401.2333333333336</v>
      </c>
      <c r="F117" s="38">
        <v>1369.6166666666668</v>
      </c>
      <c r="G117" s="38">
        <v>1313.2333333333336</v>
      </c>
      <c r="H117" s="38">
        <v>1489.2333333333336</v>
      </c>
      <c r="I117" s="38">
        <v>1545.6166666666668</v>
      </c>
      <c r="J117" s="38">
        <v>1577.2333333333336</v>
      </c>
      <c r="K117" s="31">
        <v>1514</v>
      </c>
      <c r="L117" s="31">
        <v>1426</v>
      </c>
      <c r="M117" s="31">
        <v>3.1095000000000002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270.75</v>
      </c>
      <c r="D118" s="38">
        <v>273.26666666666665</v>
      </c>
      <c r="E118" s="38">
        <v>266.48333333333329</v>
      </c>
      <c r="F118" s="38">
        <v>262.21666666666664</v>
      </c>
      <c r="G118" s="38">
        <v>255.43333333333328</v>
      </c>
      <c r="H118" s="38">
        <v>277.5333333333333</v>
      </c>
      <c r="I118" s="38">
        <v>284.31666666666661</v>
      </c>
      <c r="J118" s="38">
        <v>288.58333333333331</v>
      </c>
      <c r="K118" s="31">
        <v>280.05</v>
      </c>
      <c r="L118" s="31">
        <v>269</v>
      </c>
      <c r="M118" s="31">
        <v>175.47705999999999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1065.7</v>
      </c>
      <c r="D119" s="38">
        <v>1100.5666666666666</v>
      </c>
      <c r="E119" s="38">
        <v>997.38333333333321</v>
      </c>
      <c r="F119" s="38">
        <v>929.06666666666661</v>
      </c>
      <c r="G119" s="38">
        <v>825.88333333333321</v>
      </c>
      <c r="H119" s="38">
        <v>1168.8833333333332</v>
      </c>
      <c r="I119" s="38">
        <v>1272.0666666666666</v>
      </c>
      <c r="J119" s="38">
        <v>1340.3833333333332</v>
      </c>
      <c r="K119" s="31">
        <v>1203.75</v>
      </c>
      <c r="L119" s="31">
        <v>1032.25</v>
      </c>
      <c r="M119" s="31">
        <v>62.723469999999999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5459.5</v>
      </c>
      <c r="D120" s="38">
        <v>5491.166666666667</v>
      </c>
      <c r="E120" s="38">
        <v>5392.8333333333339</v>
      </c>
      <c r="F120" s="38">
        <v>5326.166666666667</v>
      </c>
      <c r="G120" s="38">
        <v>5227.8333333333339</v>
      </c>
      <c r="H120" s="38">
        <v>5557.8333333333339</v>
      </c>
      <c r="I120" s="38">
        <v>5656.1666666666679</v>
      </c>
      <c r="J120" s="38">
        <v>5722.8333333333339</v>
      </c>
      <c r="K120" s="31">
        <v>5589.5</v>
      </c>
      <c r="L120" s="31">
        <v>5424.5</v>
      </c>
      <c r="M120" s="31">
        <v>2.45635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1990.3</v>
      </c>
      <c r="D121" s="38">
        <v>1997.4666666666665</v>
      </c>
      <c r="E121" s="38">
        <v>1973.9333333333329</v>
      </c>
      <c r="F121" s="38">
        <v>1957.5666666666664</v>
      </c>
      <c r="G121" s="38">
        <v>1934.0333333333328</v>
      </c>
      <c r="H121" s="38">
        <v>2013.833333333333</v>
      </c>
      <c r="I121" s="38">
        <v>2037.3666666666663</v>
      </c>
      <c r="J121" s="38">
        <v>2053.7333333333331</v>
      </c>
      <c r="K121" s="31">
        <v>2021</v>
      </c>
      <c r="L121" s="31">
        <v>1981.1</v>
      </c>
      <c r="M121" s="31">
        <v>1.8690599999999999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2602.9</v>
      </c>
      <c r="D122" s="38">
        <v>2582.7666666666669</v>
      </c>
      <c r="E122" s="38">
        <v>2514.6333333333337</v>
      </c>
      <c r="F122" s="38">
        <v>2426.3666666666668</v>
      </c>
      <c r="G122" s="38">
        <v>2358.2333333333336</v>
      </c>
      <c r="H122" s="38">
        <v>2671.0333333333338</v>
      </c>
      <c r="I122" s="38">
        <v>2739.166666666667</v>
      </c>
      <c r="J122" s="38">
        <v>2827.4333333333338</v>
      </c>
      <c r="K122" s="31">
        <v>2650.9</v>
      </c>
      <c r="L122" s="31">
        <v>2494.5</v>
      </c>
      <c r="M122" s="31">
        <v>5.0751099999999996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699.5</v>
      </c>
      <c r="D123" s="38">
        <v>712</v>
      </c>
      <c r="E123" s="38">
        <v>685</v>
      </c>
      <c r="F123" s="38">
        <v>670.5</v>
      </c>
      <c r="G123" s="38">
        <v>643.5</v>
      </c>
      <c r="H123" s="38">
        <v>726.5</v>
      </c>
      <c r="I123" s="38">
        <v>753.5</v>
      </c>
      <c r="J123" s="38">
        <v>768</v>
      </c>
      <c r="K123" s="31">
        <v>739</v>
      </c>
      <c r="L123" s="31">
        <v>697.5</v>
      </c>
      <c r="M123" s="31">
        <v>15.24072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1125.0999999999999</v>
      </c>
      <c r="D124" s="38">
        <v>1121.0666666666668</v>
      </c>
      <c r="E124" s="38">
        <v>1103.1833333333336</v>
      </c>
      <c r="F124" s="38">
        <v>1081.2666666666669</v>
      </c>
      <c r="G124" s="38">
        <v>1063.3833333333337</v>
      </c>
      <c r="H124" s="38">
        <v>1142.9833333333336</v>
      </c>
      <c r="I124" s="38">
        <v>1160.8666666666668</v>
      </c>
      <c r="J124" s="38">
        <v>1182.7833333333335</v>
      </c>
      <c r="K124" s="31">
        <v>1138.95</v>
      </c>
      <c r="L124" s="31">
        <v>1099.1500000000001</v>
      </c>
      <c r="M124" s="31">
        <v>5.4532299999999996</v>
      </c>
      <c r="N124" s="1"/>
      <c r="O124" s="1"/>
    </row>
    <row r="125" spans="1:15" ht="12.75" customHeight="1">
      <c r="A125" s="33">
        <v>115</v>
      </c>
      <c r="B125" s="58" t="s">
        <v>849</v>
      </c>
      <c r="C125" s="31">
        <v>4680.3</v>
      </c>
      <c r="D125" s="38">
        <v>4778.833333333333</v>
      </c>
      <c r="E125" s="38">
        <v>4523.7166666666662</v>
      </c>
      <c r="F125" s="38">
        <v>4367.1333333333332</v>
      </c>
      <c r="G125" s="38">
        <v>4112.0166666666664</v>
      </c>
      <c r="H125" s="38">
        <v>4935.4166666666661</v>
      </c>
      <c r="I125" s="38">
        <v>5190.5333333333328</v>
      </c>
      <c r="J125" s="38">
        <v>5347.1166666666659</v>
      </c>
      <c r="K125" s="31">
        <v>5033.95</v>
      </c>
      <c r="L125" s="31">
        <v>4622.25</v>
      </c>
      <c r="M125" s="31">
        <v>0.49423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1387.9</v>
      </c>
      <c r="D126" s="38">
        <v>1416.6666666666667</v>
      </c>
      <c r="E126" s="38">
        <v>1344.3833333333334</v>
      </c>
      <c r="F126" s="38">
        <v>1300.8666666666668</v>
      </c>
      <c r="G126" s="38">
        <v>1228.5833333333335</v>
      </c>
      <c r="H126" s="38">
        <v>1460.1833333333334</v>
      </c>
      <c r="I126" s="38">
        <v>1532.4666666666667</v>
      </c>
      <c r="J126" s="38">
        <v>1575.9833333333333</v>
      </c>
      <c r="K126" s="31">
        <v>1488.95</v>
      </c>
      <c r="L126" s="31">
        <v>1373.15</v>
      </c>
      <c r="M126" s="31">
        <v>4.4578100000000003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3856</v>
      </c>
      <c r="D127" s="38">
        <v>3872.5</v>
      </c>
      <c r="E127" s="38">
        <v>3805</v>
      </c>
      <c r="F127" s="38">
        <v>3754</v>
      </c>
      <c r="G127" s="38">
        <v>3686.5</v>
      </c>
      <c r="H127" s="38">
        <v>3923.5</v>
      </c>
      <c r="I127" s="38">
        <v>3991</v>
      </c>
      <c r="J127" s="38">
        <v>4042</v>
      </c>
      <c r="K127" s="31">
        <v>3940</v>
      </c>
      <c r="L127" s="31">
        <v>3821.5</v>
      </c>
      <c r="M127" s="31">
        <v>1.20103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306.10000000000002</v>
      </c>
      <c r="D128" s="38">
        <v>310.2166666666667</v>
      </c>
      <c r="E128" s="38">
        <v>300.93333333333339</v>
      </c>
      <c r="F128" s="38">
        <v>295.76666666666671</v>
      </c>
      <c r="G128" s="38">
        <v>286.48333333333341</v>
      </c>
      <c r="H128" s="38">
        <v>315.38333333333338</v>
      </c>
      <c r="I128" s="38">
        <v>324.66666666666669</v>
      </c>
      <c r="J128" s="38">
        <v>329.83333333333337</v>
      </c>
      <c r="K128" s="31">
        <v>319.5</v>
      </c>
      <c r="L128" s="31">
        <v>305.05</v>
      </c>
      <c r="M128" s="31">
        <v>25.403479999999998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324</v>
      </c>
      <c r="D129" s="38">
        <v>327.88333333333333</v>
      </c>
      <c r="E129" s="38">
        <v>318.21666666666664</v>
      </c>
      <c r="F129" s="38">
        <v>312.43333333333334</v>
      </c>
      <c r="G129" s="38">
        <v>302.76666666666665</v>
      </c>
      <c r="H129" s="38">
        <v>333.66666666666663</v>
      </c>
      <c r="I129" s="38">
        <v>343.33333333333337</v>
      </c>
      <c r="J129" s="38">
        <v>349.11666666666662</v>
      </c>
      <c r="K129" s="31">
        <v>337.55</v>
      </c>
      <c r="L129" s="31">
        <v>322.10000000000002</v>
      </c>
      <c r="M129" s="31">
        <v>3.4257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1711.65</v>
      </c>
      <c r="D130" s="38">
        <v>1731.9666666666665</v>
      </c>
      <c r="E130" s="38">
        <v>1687.6833333333329</v>
      </c>
      <c r="F130" s="38">
        <v>1663.7166666666665</v>
      </c>
      <c r="G130" s="38">
        <v>1619.4333333333329</v>
      </c>
      <c r="H130" s="38">
        <v>1755.9333333333329</v>
      </c>
      <c r="I130" s="38">
        <v>1800.2166666666662</v>
      </c>
      <c r="J130" s="38">
        <v>1824.1833333333329</v>
      </c>
      <c r="K130" s="31">
        <v>1776.25</v>
      </c>
      <c r="L130" s="31">
        <v>1708</v>
      </c>
      <c r="M130" s="31">
        <v>8.4306300000000007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1764.2</v>
      </c>
      <c r="D131" s="38">
        <v>1801.3833333333332</v>
      </c>
      <c r="E131" s="38">
        <v>1697.7666666666664</v>
      </c>
      <c r="F131" s="38">
        <v>1631.3333333333333</v>
      </c>
      <c r="G131" s="38">
        <v>1527.7166666666665</v>
      </c>
      <c r="H131" s="38">
        <v>1867.8166666666664</v>
      </c>
      <c r="I131" s="38">
        <v>1971.4333333333332</v>
      </c>
      <c r="J131" s="38">
        <v>2037.8666666666663</v>
      </c>
      <c r="K131" s="31">
        <v>1905</v>
      </c>
      <c r="L131" s="31">
        <v>1734.95</v>
      </c>
      <c r="M131" s="31">
        <v>6.3168699999999998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565.70000000000005</v>
      </c>
      <c r="D132" s="38">
        <v>566.76666666666677</v>
      </c>
      <c r="E132" s="38">
        <v>560.58333333333348</v>
      </c>
      <c r="F132" s="38">
        <v>555.4666666666667</v>
      </c>
      <c r="G132" s="38">
        <v>549.28333333333342</v>
      </c>
      <c r="H132" s="38">
        <v>571.88333333333355</v>
      </c>
      <c r="I132" s="38">
        <v>578.06666666666672</v>
      </c>
      <c r="J132" s="38">
        <v>583.18333333333362</v>
      </c>
      <c r="K132" s="31">
        <v>572.95000000000005</v>
      </c>
      <c r="L132" s="31">
        <v>561.65</v>
      </c>
      <c r="M132" s="31">
        <v>10.8696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2333.6999999999998</v>
      </c>
      <c r="D133" s="38">
        <v>2360.75</v>
      </c>
      <c r="E133" s="38">
        <v>2299.5</v>
      </c>
      <c r="F133" s="38">
        <v>2265.3000000000002</v>
      </c>
      <c r="G133" s="38">
        <v>2204.0500000000002</v>
      </c>
      <c r="H133" s="38">
        <v>2394.9499999999998</v>
      </c>
      <c r="I133" s="38">
        <v>2456.1999999999998</v>
      </c>
      <c r="J133" s="38">
        <v>2490.3999999999996</v>
      </c>
      <c r="K133" s="31">
        <v>2422</v>
      </c>
      <c r="L133" s="31">
        <v>2326.5500000000002</v>
      </c>
      <c r="M133" s="31">
        <v>7.2110099999999999</v>
      </c>
      <c r="N133" s="1"/>
      <c r="O133" s="1"/>
    </row>
    <row r="134" spans="1:15" ht="12.75" customHeight="1">
      <c r="A134" s="33">
        <v>124</v>
      </c>
      <c r="B134" s="58" t="s">
        <v>850</v>
      </c>
      <c r="C134" s="31">
        <v>2142.1999999999998</v>
      </c>
      <c r="D134" s="38">
        <v>2184.3833333333332</v>
      </c>
      <c r="E134" s="38">
        <v>2072.8166666666666</v>
      </c>
      <c r="F134" s="38">
        <v>2003.4333333333334</v>
      </c>
      <c r="G134" s="38">
        <v>1891.8666666666668</v>
      </c>
      <c r="H134" s="38">
        <v>2253.7666666666664</v>
      </c>
      <c r="I134" s="38">
        <v>2365.333333333333</v>
      </c>
      <c r="J134" s="38">
        <v>2434.7166666666662</v>
      </c>
      <c r="K134" s="31">
        <v>2295.9499999999998</v>
      </c>
      <c r="L134" s="31">
        <v>2115</v>
      </c>
      <c r="M134" s="31">
        <v>3.6568800000000001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980.1</v>
      </c>
      <c r="D135" s="38">
        <v>993.0333333333333</v>
      </c>
      <c r="E135" s="38">
        <v>957.2166666666667</v>
      </c>
      <c r="F135" s="38">
        <v>934.33333333333337</v>
      </c>
      <c r="G135" s="38">
        <v>898.51666666666677</v>
      </c>
      <c r="H135" s="38">
        <v>1015.9166666666666</v>
      </c>
      <c r="I135" s="38">
        <v>1051.7333333333331</v>
      </c>
      <c r="J135" s="38">
        <v>1074.6166666666666</v>
      </c>
      <c r="K135" s="31">
        <v>1028.8499999999999</v>
      </c>
      <c r="L135" s="31">
        <v>970.15</v>
      </c>
      <c r="M135" s="31">
        <v>0.83513999999999999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626.20000000000005</v>
      </c>
      <c r="D136" s="38">
        <v>637.44999999999993</v>
      </c>
      <c r="E136" s="38">
        <v>609.84999999999991</v>
      </c>
      <c r="F136" s="38">
        <v>593.5</v>
      </c>
      <c r="G136" s="38">
        <v>565.9</v>
      </c>
      <c r="H136" s="38">
        <v>653.79999999999984</v>
      </c>
      <c r="I136" s="38">
        <v>681.4</v>
      </c>
      <c r="J136" s="38">
        <v>697.74999999999977</v>
      </c>
      <c r="K136" s="31">
        <v>665.05</v>
      </c>
      <c r="L136" s="31">
        <v>621.1</v>
      </c>
      <c r="M136" s="31">
        <v>13.479279999999999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2247.4</v>
      </c>
      <c r="D137" s="38">
        <v>2279.1166666666668</v>
      </c>
      <c r="E137" s="38">
        <v>2208.2833333333338</v>
      </c>
      <c r="F137" s="38">
        <v>2169.166666666667</v>
      </c>
      <c r="G137" s="38">
        <v>2098.3333333333339</v>
      </c>
      <c r="H137" s="38">
        <v>2318.2333333333336</v>
      </c>
      <c r="I137" s="38">
        <v>2389.0666666666666</v>
      </c>
      <c r="J137" s="38">
        <v>2428.1833333333334</v>
      </c>
      <c r="K137" s="31">
        <v>2349.9499999999998</v>
      </c>
      <c r="L137" s="31">
        <v>2240</v>
      </c>
      <c r="M137" s="31">
        <v>5.0721600000000002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418.35</v>
      </c>
      <c r="D138" s="38">
        <v>421.73333333333335</v>
      </c>
      <c r="E138" s="38">
        <v>406.41666666666669</v>
      </c>
      <c r="F138" s="38">
        <v>394.48333333333335</v>
      </c>
      <c r="G138" s="38">
        <v>379.16666666666669</v>
      </c>
      <c r="H138" s="38">
        <v>433.66666666666669</v>
      </c>
      <c r="I138" s="38">
        <v>448.98333333333329</v>
      </c>
      <c r="J138" s="38">
        <v>460.91666666666669</v>
      </c>
      <c r="K138" s="31">
        <v>437.05</v>
      </c>
      <c r="L138" s="31">
        <v>409.8</v>
      </c>
      <c r="M138" s="31">
        <v>13.12785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178.35</v>
      </c>
      <c r="D139" s="38">
        <v>180.53333333333333</v>
      </c>
      <c r="E139" s="38">
        <v>174.81666666666666</v>
      </c>
      <c r="F139" s="38">
        <v>171.28333333333333</v>
      </c>
      <c r="G139" s="38">
        <v>165.56666666666666</v>
      </c>
      <c r="H139" s="38">
        <v>184.06666666666666</v>
      </c>
      <c r="I139" s="38">
        <v>189.7833333333333</v>
      </c>
      <c r="J139" s="38">
        <v>193.31666666666666</v>
      </c>
      <c r="K139" s="31">
        <v>186.25</v>
      </c>
      <c r="L139" s="31">
        <v>177</v>
      </c>
      <c r="M139" s="31">
        <v>48.211150000000004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206.95</v>
      </c>
      <c r="D140" s="38">
        <v>212.98333333333335</v>
      </c>
      <c r="E140" s="38">
        <v>199.51666666666671</v>
      </c>
      <c r="F140" s="38">
        <v>192.08333333333337</v>
      </c>
      <c r="G140" s="38">
        <v>178.61666666666673</v>
      </c>
      <c r="H140" s="38">
        <v>220.41666666666669</v>
      </c>
      <c r="I140" s="38">
        <v>233.88333333333333</v>
      </c>
      <c r="J140" s="38">
        <v>241.31666666666666</v>
      </c>
      <c r="K140" s="31">
        <v>226.45</v>
      </c>
      <c r="L140" s="31">
        <v>205.55</v>
      </c>
      <c r="M140" s="31">
        <v>50.029339999999998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3787.8</v>
      </c>
      <c r="D141" s="38">
        <v>3787.0166666666664</v>
      </c>
      <c r="E141" s="38">
        <v>3726.0333333333328</v>
      </c>
      <c r="F141" s="38">
        <v>3664.2666666666664</v>
      </c>
      <c r="G141" s="38">
        <v>3603.2833333333328</v>
      </c>
      <c r="H141" s="38">
        <v>3848.7833333333328</v>
      </c>
      <c r="I141" s="38">
        <v>3909.7666666666664</v>
      </c>
      <c r="J141" s="38">
        <v>3971.5333333333328</v>
      </c>
      <c r="K141" s="31">
        <v>3848</v>
      </c>
      <c r="L141" s="31">
        <v>3725.25</v>
      </c>
      <c r="M141" s="31">
        <v>7.3643799999999997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5040.95</v>
      </c>
      <c r="D142" s="38">
        <v>5088.2833333333338</v>
      </c>
      <c r="E142" s="38">
        <v>4969.0666666666675</v>
      </c>
      <c r="F142" s="38">
        <v>4897.1833333333334</v>
      </c>
      <c r="G142" s="38">
        <v>4777.9666666666672</v>
      </c>
      <c r="H142" s="38">
        <v>5160.1666666666679</v>
      </c>
      <c r="I142" s="38">
        <v>5279.3833333333332</v>
      </c>
      <c r="J142" s="38">
        <v>5351.2666666666682</v>
      </c>
      <c r="K142" s="31">
        <v>5207.5</v>
      </c>
      <c r="L142" s="31">
        <v>5016.3999999999996</v>
      </c>
      <c r="M142" s="31">
        <v>3.4678399999999998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524.5</v>
      </c>
      <c r="D143" s="38">
        <v>529.46666666666658</v>
      </c>
      <c r="E143" s="38">
        <v>517.08333333333314</v>
      </c>
      <c r="F143" s="38">
        <v>509.66666666666652</v>
      </c>
      <c r="G143" s="38">
        <v>497.28333333333308</v>
      </c>
      <c r="H143" s="38">
        <v>536.88333333333321</v>
      </c>
      <c r="I143" s="38">
        <v>549.26666666666665</v>
      </c>
      <c r="J143" s="38">
        <v>556.68333333333328</v>
      </c>
      <c r="K143" s="31">
        <v>541.85</v>
      </c>
      <c r="L143" s="31">
        <v>522.04999999999995</v>
      </c>
      <c r="M143" s="31">
        <v>27.01774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2205.85</v>
      </c>
      <c r="D144" s="38">
        <v>2208.7833333333333</v>
      </c>
      <c r="E144" s="38">
        <v>2177.5666666666666</v>
      </c>
      <c r="F144" s="38">
        <v>2149.2833333333333</v>
      </c>
      <c r="G144" s="38">
        <v>2118.0666666666666</v>
      </c>
      <c r="H144" s="38">
        <v>2237.0666666666666</v>
      </c>
      <c r="I144" s="38">
        <v>2268.2833333333328</v>
      </c>
      <c r="J144" s="38">
        <v>2296.5666666666666</v>
      </c>
      <c r="K144" s="31">
        <v>2240</v>
      </c>
      <c r="L144" s="31">
        <v>2180.5</v>
      </c>
      <c r="M144" s="31">
        <v>1.1321000000000001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5673.8</v>
      </c>
      <c r="D145" s="38">
        <v>5672.2666666666664</v>
      </c>
      <c r="E145" s="38">
        <v>5627.5333333333328</v>
      </c>
      <c r="F145" s="38">
        <v>5581.2666666666664</v>
      </c>
      <c r="G145" s="38">
        <v>5536.5333333333328</v>
      </c>
      <c r="H145" s="38">
        <v>5718.5333333333328</v>
      </c>
      <c r="I145" s="38">
        <v>5763.2666666666664</v>
      </c>
      <c r="J145" s="38">
        <v>5809.5333333333328</v>
      </c>
      <c r="K145" s="31">
        <v>5717</v>
      </c>
      <c r="L145" s="31">
        <v>5626</v>
      </c>
      <c r="M145" s="31">
        <v>5.1624299999999996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505.25</v>
      </c>
      <c r="D146" s="38">
        <v>514.58333333333337</v>
      </c>
      <c r="E146" s="38">
        <v>492.76666666666677</v>
      </c>
      <c r="F146" s="38">
        <v>480.28333333333342</v>
      </c>
      <c r="G146" s="38">
        <v>458.46666666666681</v>
      </c>
      <c r="H146" s="38">
        <v>527.06666666666672</v>
      </c>
      <c r="I146" s="38">
        <v>548.88333333333333</v>
      </c>
      <c r="J146" s="38">
        <v>561.36666666666667</v>
      </c>
      <c r="K146" s="31">
        <v>536.4</v>
      </c>
      <c r="L146" s="31">
        <v>502.1</v>
      </c>
      <c r="M146" s="31">
        <v>7.2375499999999997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38.950000000000003</v>
      </c>
      <c r="D147" s="38">
        <v>39.166666666666664</v>
      </c>
      <c r="E147" s="38">
        <v>38.283333333333331</v>
      </c>
      <c r="F147" s="38">
        <v>37.616666666666667</v>
      </c>
      <c r="G147" s="38">
        <v>36.733333333333334</v>
      </c>
      <c r="H147" s="38">
        <v>39.833333333333329</v>
      </c>
      <c r="I147" s="38">
        <v>40.716666666666669</v>
      </c>
      <c r="J147" s="38">
        <v>41.383333333333326</v>
      </c>
      <c r="K147" s="31">
        <v>40.049999999999997</v>
      </c>
      <c r="L147" s="31">
        <v>38.5</v>
      </c>
      <c r="M147" s="31">
        <v>108.16182000000001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1751.1</v>
      </c>
      <c r="D148" s="38">
        <v>1755.7</v>
      </c>
      <c r="E148" s="38">
        <v>1684.45</v>
      </c>
      <c r="F148" s="38">
        <v>1617.8</v>
      </c>
      <c r="G148" s="38">
        <v>1546.55</v>
      </c>
      <c r="H148" s="38">
        <v>1822.3500000000001</v>
      </c>
      <c r="I148" s="38">
        <v>1893.6000000000001</v>
      </c>
      <c r="J148" s="38">
        <v>1960.2500000000002</v>
      </c>
      <c r="K148" s="31">
        <v>1826.95</v>
      </c>
      <c r="L148" s="31">
        <v>1689.05</v>
      </c>
      <c r="M148" s="31">
        <v>0.81940999999999997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3341.25</v>
      </c>
      <c r="D149" s="38">
        <v>3358.9666666666667</v>
      </c>
      <c r="E149" s="38">
        <v>3302.9833333333336</v>
      </c>
      <c r="F149" s="38">
        <v>3264.7166666666667</v>
      </c>
      <c r="G149" s="38">
        <v>3208.7333333333336</v>
      </c>
      <c r="H149" s="38">
        <v>3397.2333333333336</v>
      </c>
      <c r="I149" s="38">
        <v>3453.2166666666662</v>
      </c>
      <c r="J149" s="38">
        <v>3491.4833333333336</v>
      </c>
      <c r="K149" s="31">
        <v>3414.95</v>
      </c>
      <c r="L149" s="31">
        <v>3320.7</v>
      </c>
      <c r="M149" s="31">
        <v>4.4651300000000003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238.65</v>
      </c>
      <c r="D150" s="38">
        <v>242.03333333333333</v>
      </c>
      <c r="E150" s="38">
        <v>229.91666666666666</v>
      </c>
      <c r="F150" s="38">
        <v>221.18333333333334</v>
      </c>
      <c r="G150" s="38">
        <v>209.06666666666666</v>
      </c>
      <c r="H150" s="38">
        <v>250.76666666666665</v>
      </c>
      <c r="I150" s="38">
        <v>262.88333333333333</v>
      </c>
      <c r="J150" s="38">
        <v>271.61666666666667</v>
      </c>
      <c r="K150" s="31">
        <v>254.15</v>
      </c>
      <c r="L150" s="31">
        <v>233.3</v>
      </c>
      <c r="M150" s="31">
        <v>14.41071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498.95</v>
      </c>
      <c r="D151" s="38">
        <v>509.46666666666664</v>
      </c>
      <c r="E151" s="38">
        <v>480.0333333333333</v>
      </c>
      <c r="F151" s="38">
        <v>461.11666666666667</v>
      </c>
      <c r="G151" s="38">
        <v>431.68333333333334</v>
      </c>
      <c r="H151" s="38">
        <v>528.38333333333321</v>
      </c>
      <c r="I151" s="38">
        <v>557.81666666666661</v>
      </c>
      <c r="J151" s="38">
        <v>576.73333333333323</v>
      </c>
      <c r="K151" s="31">
        <v>538.9</v>
      </c>
      <c r="L151" s="31">
        <v>490.55</v>
      </c>
      <c r="M151" s="31">
        <v>40.58193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558.70000000000005</v>
      </c>
      <c r="D152" s="38">
        <v>562.43333333333339</v>
      </c>
      <c r="E152" s="38">
        <v>546.51666666666677</v>
      </c>
      <c r="F152" s="38">
        <v>534.33333333333337</v>
      </c>
      <c r="G152" s="38">
        <v>518.41666666666674</v>
      </c>
      <c r="H152" s="38">
        <v>574.61666666666679</v>
      </c>
      <c r="I152" s="38">
        <v>590.5333333333333</v>
      </c>
      <c r="J152" s="38">
        <v>602.71666666666681</v>
      </c>
      <c r="K152" s="31">
        <v>578.35</v>
      </c>
      <c r="L152" s="31">
        <v>550.25</v>
      </c>
      <c r="M152" s="31">
        <v>5.5680800000000001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1587.85</v>
      </c>
      <c r="D153" s="38">
        <v>1604.9666666666665</v>
      </c>
      <c r="E153" s="38">
        <v>1561.9333333333329</v>
      </c>
      <c r="F153" s="38">
        <v>1536.0166666666664</v>
      </c>
      <c r="G153" s="38">
        <v>1492.9833333333329</v>
      </c>
      <c r="H153" s="38">
        <v>1630.883333333333</v>
      </c>
      <c r="I153" s="38">
        <v>1673.9166666666663</v>
      </c>
      <c r="J153" s="38">
        <v>1699.833333333333</v>
      </c>
      <c r="K153" s="31">
        <v>1648</v>
      </c>
      <c r="L153" s="31">
        <v>1579.05</v>
      </c>
      <c r="M153" s="31">
        <v>0.35632000000000003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146.94999999999999</v>
      </c>
      <c r="D154" s="38">
        <v>151.81666666666666</v>
      </c>
      <c r="E154" s="38">
        <v>140.63333333333333</v>
      </c>
      <c r="F154" s="38">
        <v>134.31666666666666</v>
      </c>
      <c r="G154" s="38">
        <v>123.13333333333333</v>
      </c>
      <c r="H154" s="38">
        <v>158.13333333333333</v>
      </c>
      <c r="I154" s="38">
        <v>169.31666666666666</v>
      </c>
      <c r="J154" s="38">
        <v>175.63333333333333</v>
      </c>
      <c r="K154" s="31">
        <v>163</v>
      </c>
      <c r="L154" s="31">
        <v>145.5</v>
      </c>
      <c r="M154" s="31">
        <v>88.930769999999995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198.55</v>
      </c>
      <c r="D155" s="38">
        <v>202.01666666666665</v>
      </c>
      <c r="E155" s="38">
        <v>194.0333333333333</v>
      </c>
      <c r="F155" s="38">
        <v>189.51666666666665</v>
      </c>
      <c r="G155" s="38">
        <v>181.5333333333333</v>
      </c>
      <c r="H155" s="38">
        <v>206.5333333333333</v>
      </c>
      <c r="I155" s="38">
        <v>214.51666666666665</v>
      </c>
      <c r="J155" s="38">
        <v>219.0333333333333</v>
      </c>
      <c r="K155" s="31">
        <v>210</v>
      </c>
      <c r="L155" s="31">
        <v>197.5</v>
      </c>
      <c r="M155" s="31">
        <v>9.27271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83.85</v>
      </c>
      <c r="D156" s="38">
        <v>85.016666666666666</v>
      </c>
      <c r="E156" s="38">
        <v>81.933333333333337</v>
      </c>
      <c r="F156" s="38">
        <v>80.016666666666666</v>
      </c>
      <c r="G156" s="38">
        <v>76.933333333333337</v>
      </c>
      <c r="H156" s="38">
        <v>86.933333333333337</v>
      </c>
      <c r="I156" s="38">
        <v>90.01666666666668</v>
      </c>
      <c r="J156" s="38">
        <v>91.933333333333337</v>
      </c>
      <c r="K156" s="31">
        <v>88.1</v>
      </c>
      <c r="L156" s="31">
        <v>83.1</v>
      </c>
      <c r="M156" s="31">
        <v>60.643560000000001</v>
      </c>
      <c r="N156" s="1"/>
      <c r="O156" s="1"/>
    </row>
    <row r="157" spans="1:15" ht="12.75" customHeight="1">
      <c r="A157" s="33">
        <v>147</v>
      </c>
      <c r="B157" s="58" t="s">
        <v>851</v>
      </c>
      <c r="C157" s="31">
        <v>807.8</v>
      </c>
      <c r="D157" s="38">
        <v>807.26666666666654</v>
      </c>
      <c r="E157" s="38">
        <v>792.8833333333331</v>
      </c>
      <c r="F157" s="38">
        <v>777.96666666666658</v>
      </c>
      <c r="G157" s="38">
        <v>763.58333333333314</v>
      </c>
      <c r="H157" s="38">
        <v>822.18333333333305</v>
      </c>
      <c r="I157" s="38">
        <v>836.56666666666649</v>
      </c>
      <c r="J157" s="38">
        <v>851.48333333333301</v>
      </c>
      <c r="K157" s="31">
        <v>821.65</v>
      </c>
      <c r="L157" s="31">
        <v>792.35</v>
      </c>
      <c r="M157" s="31">
        <v>0.63671999999999995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3098.1</v>
      </c>
      <c r="D158" s="38">
        <v>3128.4333333333329</v>
      </c>
      <c r="E158" s="38">
        <v>3051.9166666666661</v>
      </c>
      <c r="F158" s="38">
        <v>3005.7333333333331</v>
      </c>
      <c r="G158" s="38">
        <v>2929.2166666666662</v>
      </c>
      <c r="H158" s="38">
        <v>3174.6166666666659</v>
      </c>
      <c r="I158" s="38">
        <v>3251.1333333333332</v>
      </c>
      <c r="J158" s="38">
        <v>3297.3166666666657</v>
      </c>
      <c r="K158" s="31">
        <v>3204.95</v>
      </c>
      <c r="L158" s="31">
        <v>3082.25</v>
      </c>
      <c r="M158" s="31">
        <v>2.98814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266.45</v>
      </c>
      <c r="D159" s="38">
        <v>270.63333333333338</v>
      </c>
      <c r="E159" s="38">
        <v>261.51666666666677</v>
      </c>
      <c r="F159" s="38">
        <v>256.58333333333337</v>
      </c>
      <c r="G159" s="38">
        <v>247.46666666666675</v>
      </c>
      <c r="H159" s="38">
        <v>275.56666666666678</v>
      </c>
      <c r="I159" s="38">
        <v>284.68333333333345</v>
      </c>
      <c r="J159" s="38">
        <v>289.61666666666679</v>
      </c>
      <c r="K159" s="31">
        <v>279.75</v>
      </c>
      <c r="L159" s="31">
        <v>265.7</v>
      </c>
      <c r="M159" s="31">
        <v>27.190829999999998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376.6</v>
      </c>
      <c r="D160" s="38">
        <v>381.26666666666665</v>
      </c>
      <c r="E160" s="38">
        <v>367.33333333333331</v>
      </c>
      <c r="F160" s="38">
        <v>358.06666666666666</v>
      </c>
      <c r="G160" s="38">
        <v>344.13333333333333</v>
      </c>
      <c r="H160" s="38">
        <v>390.5333333333333</v>
      </c>
      <c r="I160" s="38">
        <v>404.4666666666667</v>
      </c>
      <c r="J160" s="38">
        <v>413.73333333333329</v>
      </c>
      <c r="K160" s="31">
        <v>395.2</v>
      </c>
      <c r="L160" s="31">
        <v>372</v>
      </c>
      <c r="M160" s="31">
        <v>2.4470200000000002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142.6</v>
      </c>
      <c r="D161" s="38">
        <v>144.78333333333333</v>
      </c>
      <c r="E161" s="38">
        <v>139.66666666666666</v>
      </c>
      <c r="F161" s="38">
        <v>136.73333333333332</v>
      </c>
      <c r="G161" s="38">
        <v>131.61666666666665</v>
      </c>
      <c r="H161" s="38">
        <v>147.71666666666667</v>
      </c>
      <c r="I161" s="38">
        <v>152.83333333333334</v>
      </c>
      <c r="J161" s="38">
        <v>155.76666666666668</v>
      </c>
      <c r="K161" s="31">
        <v>149.9</v>
      </c>
      <c r="L161" s="31">
        <v>141.85</v>
      </c>
      <c r="M161" s="31">
        <v>177.35489999999999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498.7</v>
      </c>
      <c r="D162" s="38">
        <v>508.0333333333333</v>
      </c>
      <c r="E162" s="38">
        <v>472.16666666666663</v>
      </c>
      <c r="F162" s="38">
        <v>445.63333333333333</v>
      </c>
      <c r="G162" s="38">
        <v>409.76666666666665</v>
      </c>
      <c r="H162" s="38">
        <v>534.56666666666661</v>
      </c>
      <c r="I162" s="38">
        <v>570.43333333333339</v>
      </c>
      <c r="J162" s="38">
        <v>596.96666666666658</v>
      </c>
      <c r="K162" s="31">
        <v>543.9</v>
      </c>
      <c r="L162" s="31">
        <v>481.5</v>
      </c>
      <c r="M162" s="31">
        <v>20.100380000000001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4928.6000000000004</v>
      </c>
      <c r="D163" s="38">
        <v>4918.6833333333334</v>
      </c>
      <c r="E163" s="38">
        <v>4797.4666666666672</v>
      </c>
      <c r="F163" s="38">
        <v>4666.3333333333339</v>
      </c>
      <c r="G163" s="38">
        <v>4545.1166666666677</v>
      </c>
      <c r="H163" s="38">
        <v>5049.8166666666666</v>
      </c>
      <c r="I163" s="38">
        <v>5171.0333333333319</v>
      </c>
      <c r="J163" s="38">
        <v>5302.1666666666661</v>
      </c>
      <c r="K163" s="31">
        <v>5039.8999999999996</v>
      </c>
      <c r="L163" s="31">
        <v>4787.55</v>
      </c>
      <c r="M163" s="31">
        <v>0.50385000000000002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1079.5</v>
      </c>
      <c r="D164" s="38">
        <v>1107.3666666666666</v>
      </c>
      <c r="E164" s="38">
        <v>1035.7333333333331</v>
      </c>
      <c r="F164" s="38">
        <v>991.96666666666647</v>
      </c>
      <c r="G164" s="38">
        <v>920.33333333333303</v>
      </c>
      <c r="H164" s="38">
        <v>1151.1333333333332</v>
      </c>
      <c r="I164" s="38">
        <v>1222.7666666666669</v>
      </c>
      <c r="J164" s="38">
        <v>1266.5333333333333</v>
      </c>
      <c r="K164" s="31">
        <v>1179</v>
      </c>
      <c r="L164" s="31">
        <v>1063.5999999999999</v>
      </c>
      <c r="M164" s="31">
        <v>8.9770099999999999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229.5</v>
      </c>
      <c r="D165" s="38">
        <v>232.35</v>
      </c>
      <c r="E165" s="38">
        <v>220.45</v>
      </c>
      <c r="F165" s="38">
        <v>211.4</v>
      </c>
      <c r="G165" s="38">
        <v>199.5</v>
      </c>
      <c r="H165" s="38">
        <v>241.39999999999998</v>
      </c>
      <c r="I165" s="38">
        <v>253.3</v>
      </c>
      <c r="J165" s="38">
        <v>262.34999999999997</v>
      </c>
      <c r="K165" s="31">
        <v>244.25</v>
      </c>
      <c r="L165" s="31">
        <v>223.3</v>
      </c>
      <c r="M165" s="31">
        <v>11.09151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157.80000000000001</v>
      </c>
      <c r="D166" s="38">
        <v>161.38333333333335</v>
      </c>
      <c r="E166" s="38">
        <v>149.8666666666667</v>
      </c>
      <c r="F166" s="38">
        <v>141.93333333333334</v>
      </c>
      <c r="G166" s="38">
        <v>130.41666666666669</v>
      </c>
      <c r="H166" s="38">
        <v>169.31666666666672</v>
      </c>
      <c r="I166" s="38">
        <v>180.83333333333337</v>
      </c>
      <c r="J166" s="38">
        <v>188.76666666666674</v>
      </c>
      <c r="K166" s="31">
        <v>172.9</v>
      </c>
      <c r="L166" s="31">
        <v>153.44999999999999</v>
      </c>
      <c r="M166" s="31">
        <v>49.128680000000003</v>
      </c>
      <c r="N166" s="1"/>
      <c r="O166" s="1"/>
    </row>
    <row r="167" spans="1:15" ht="12.75" customHeight="1">
      <c r="A167" s="33">
        <v>157</v>
      </c>
      <c r="B167" s="58" t="s">
        <v>852</v>
      </c>
      <c r="C167" s="31">
        <v>689</v>
      </c>
      <c r="D167" s="38">
        <v>701.13333333333333</v>
      </c>
      <c r="E167" s="38">
        <v>669.26666666666665</v>
      </c>
      <c r="F167" s="38">
        <v>649.5333333333333</v>
      </c>
      <c r="G167" s="38">
        <v>617.66666666666663</v>
      </c>
      <c r="H167" s="38">
        <v>720.86666666666667</v>
      </c>
      <c r="I167" s="38">
        <v>752.73333333333323</v>
      </c>
      <c r="J167" s="38">
        <v>772.4666666666667</v>
      </c>
      <c r="K167" s="31">
        <v>733</v>
      </c>
      <c r="L167" s="31">
        <v>681.4</v>
      </c>
      <c r="M167" s="31">
        <v>7.2763099999999996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335.3</v>
      </c>
      <c r="D168" s="38">
        <v>337.76666666666665</v>
      </c>
      <c r="E168" s="38">
        <v>328.5333333333333</v>
      </c>
      <c r="F168" s="38">
        <v>321.76666666666665</v>
      </c>
      <c r="G168" s="38">
        <v>312.5333333333333</v>
      </c>
      <c r="H168" s="38">
        <v>344.5333333333333</v>
      </c>
      <c r="I168" s="38">
        <v>353.76666666666665</v>
      </c>
      <c r="J168" s="38">
        <v>360.5333333333333</v>
      </c>
      <c r="K168" s="31">
        <v>347</v>
      </c>
      <c r="L168" s="31">
        <v>331</v>
      </c>
      <c r="M168" s="31">
        <v>19.939319999999999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145.15</v>
      </c>
      <c r="D169" s="38">
        <v>145.86666666666667</v>
      </c>
      <c r="E169" s="38">
        <v>143.58333333333334</v>
      </c>
      <c r="F169" s="38">
        <v>142.01666666666668</v>
      </c>
      <c r="G169" s="38">
        <v>139.73333333333335</v>
      </c>
      <c r="H169" s="38">
        <v>147.43333333333334</v>
      </c>
      <c r="I169" s="38">
        <v>149.71666666666664</v>
      </c>
      <c r="J169" s="38">
        <v>151.28333333333333</v>
      </c>
      <c r="K169" s="31">
        <v>148.15</v>
      </c>
      <c r="L169" s="31">
        <v>144.30000000000001</v>
      </c>
      <c r="M169" s="31">
        <v>55.508249999999997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1243.25</v>
      </c>
      <c r="D170" s="38">
        <v>1252.0833333333333</v>
      </c>
      <c r="E170" s="38">
        <v>1223.1666666666665</v>
      </c>
      <c r="F170" s="38">
        <v>1203.0833333333333</v>
      </c>
      <c r="G170" s="38">
        <v>1174.1666666666665</v>
      </c>
      <c r="H170" s="38">
        <v>1272.1666666666665</v>
      </c>
      <c r="I170" s="38">
        <v>1301.083333333333</v>
      </c>
      <c r="J170" s="38">
        <v>1321.1666666666665</v>
      </c>
      <c r="K170" s="31">
        <v>1281</v>
      </c>
      <c r="L170" s="31">
        <v>1232</v>
      </c>
      <c r="M170" s="31">
        <v>0.32512999999999997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122.25</v>
      </c>
      <c r="D171" s="38">
        <v>124.51666666666665</v>
      </c>
      <c r="E171" s="38">
        <v>119.58333333333331</v>
      </c>
      <c r="F171" s="38">
        <v>116.91666666666666</v>
      </c>
      <c r="G171" s="38">
        <v>111.98333333333332</v>
      </c>
      <c r="H171" s="38">
        <v>127.18333333333331</v>
      </c>
      <c r="I171" s="38">
        <v>132.11666666666665</v>
      </c>
      <c r="J171" s="38">
        <v>134.7833333333333</v>
      </c>
      <c r="K171" s="31">
        <v>129.44999999999999</v>
      </c>
      <c r="L171" s="31">
        <v>121.85</v>
      </c>
      <c r="M171" s="31">
        <v>180.56666000000001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2722.85</v>
      </c>
      <c r="D172" s="38">
        <v>2725.4166666666665</v>
      </c>
      <c r="E172" s="38">
        <v>2661.4833333333331</v>
      </c>
      <c r="F172" s="38">
        <v>2600.1166666666668</v>
      </c>
      <c r="G172" s="38">
        <v>2536.1833333333334</v>
      </c>
      <c r="H172" s="38">
        <v>2786.7833333333328</v>
      </c>
      <c r="I172" s="38">
        <v>2850.7166666666662</v>
      </c>
      <c r="J172" s="38">
        <v>2912.0833333333326</v>
      </c>
      <c r="K172" s="31">
        <v>2789.35</v>
      </c>
      <c r="L172" s="31">
        <v>2664.05</v>
      </c>
      <c r="M172" s="31">
        <v>0.35137000000000002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3193.5</v>
      </c>
      <c r="D173" s="38">
        <v>3206.7666666666664</v>
      </c>
      <c r="E173" s="38">
        <v>3160.9833333333327</v>
      </c>
      <c r="F173" s="38">
        <v>3128.4666666666662</v>
      </c>
      <c r="G173" s="38">
        <v>3082.6833333333325</v>
      </c>
      <c r="H173" s="38">
        <v>3239.2833333333328</v>
      </c>
      <c r="I173" s="38">
        <v>3285.0666666666666</v>
      </c>
      <c r="J173" s="38">
        <v>3317.583333333333</v>
      </c>
      <c r="K173" s="31">
        <v>3252.55</v>
      </c>
      <c r="L173" s="31">
        <v>3174.25</v>
      </c>
      <c r="M173" s="31">
        <v>0.15009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206.7</v>
      </c>
      <c r="D174" s="38">
        <v>211.16666666666666</v>
      </c>
      <c r="E174" s="38">
        <v>198.0333333333333</v>
      </c>
      <c r="F174" s="38">
        <v>189.36666666666665</v>
      </c>
      <c r="G174" s="38">
        <v>176.23333333333329</v>
      </c>
      <c r="H174" s="38">
        <v>219.83333333333331</v>
      </c>
      <c r="I174" s="38">
        <v>232.9666666666667</v>
      </c>
      <c r="J174" s="38">
        <v>241.63333333333333</v>
      </c>
      <c r="K174" s="31">
        <v>224.3</v>
      </c>
      <c r="L174" s="31">
        <v>202.5</v>
      </c>
      <c r="M174" s="31">
        <v>23.545110000000001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1653.6</v>
      </c>
      <c r="D175" s="38">
        <v>1663.6499999999999</v>
      </c>
      <c r="E175" s="38">
        <v>1623.9999999999998</v>
      </c>
      <c r="F175" s="38">
        <v>1594.3999999999999</v>
      </c>
      <c r="G175" s="38">
        <v>1554.7499999999998</v>
      </c>
      <c r="H175" s="38">
        <v>1693.2499999999998</v>
      </c>
      <c r="I175" s="38">
        <v>1732.8999999999999</v>
      </c>
      <c r="J175" s="38">
        <v>1762.4999999999998</v>
      </c>
      <c r="K175" s="31">
        <v>1703.3</v>
      </c>
      <c r="L175" s="31">
        <v>1634.05</v>
      </c>
      <c r="M175" s="31">
        <v>3.2641100000000001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1461.75</v>
      </c>
      <c r="D176" s="38">
        <v>1460.4333333333334</v>
      </c>
      <c r="E176" s="38">
        <v>1440.3166666666668</v>
      </c>
      <c r="F176" s="38">
        <v>1418.8833333333334</v>
      </c>
      <c r="G176" s="38">
        <v>1398.7666666666669</v>
      </c>
      <c r="H176" s="38">
        <v>1481.8666666666668</v>
      </c>
      <c r="I176" s="38">
        <v>1501.9833333333336</v>
      </c>
      <c r="J176" s="38">
        <v>1523.4166666666667</v>
      </c>
      <c r="K176" s="31">
        <v>1480.55</v>
      </c>
      <c r="L176" s="31">
        <v>1439</v>
      </c>
      <c r="M176" s="31">
        <v>0.59028999999999998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814.2</v>
      </c>
      <c r="D177" s="38">
        <v>807.73333333333323</v>
      </c>
      <c r="E177" s="38">
        <v>795.46666666666647</v>
      </c>
      <c r="F177" s="38">
        <v>776.73333333333323</v>
      </c>
      <c r="G177" s="38">
        <v>764.46666666666647</v>
      </c>
      <c r="H177" s="38">
        <v>826.46666666666647</v>
      </c>
      <c r="I177" s="38">
        <v>838.73333333333312</v>
      </c>
      <c r="J177" s="38">
        <v>857.46666666666647</v>
      </c>
      <c r="K177" s="31">
        <v>820</v>
      </c>
      <c r="L177" s="31">
        <v>789</v>
      </c>
      <c r="M177" s="31">
        <v>16.402729999999998</v>
      </c>
      <c r="N177" s="1"/>
      <c r="O177" s="1"/>
    </row>
    <row r="178" spans="1:15" ht="12.75" customHeight="1">
      <c r="A178" s="33">
        <v>168</v>
      </c>
      <c r="B178" s="58" t="s">
        <v>858</v>
      </c>
      <c r="C178" s="31">
        <v>676.7</v>
      </c>
      <c r="D178" s="38">
        <v>685.19999999999993</v>
      </c>
      <c r="E178" s="38">
        <v>666.49999999999989</v>
      </c>
      <c r="F178" s="38">
        <v>656.3</v>
      </c>
      <c r="G178" s="38">
        <v>637.59999999999991</v>
      </c>
      <c r="H178" s="38">
        <v>695.39999999999986</v>
      </c>
      <c r="I178" s="38">
        <v>714.09999999999991</v>
      </c>
      <c r="J178" s="38">
        <v>724.29999999999984</v>
      </c>
      <c r="K178" s="31">
        <v>703.9</v>
      </c>
      <c r="L178" s="31">
        <v>675</v>
      </c>
      <c r="M178" s="31">
        <v>2.1546099999999999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1723.65</v>
      </c>
      <c r="D179" s="38">
        <v>1747.5666666666666</v>
      </c>
      <c r="E179" s="38">
        <v>1692.1333333333332</v>
      </c>
      <c r="F179" s="38">
        <v>1660.6166666666666</v>
      </c>
      <c r="G179" s="38">
        <v>1605.1833333333332</v>
      </c>
      <c r="H179" s="38">
        <v>1779.0833333333333</v>
      </c>
      <c r="I179" s="38">
        <v>1834.5166666666667</v>
      </c>
      <c r="J179" s="38">
        <v>1866.0333333333333</v>
      </c>
      <c r="K179" s="31">
        <v>1803</v>
      </c>
      <c r="L179" s="31">
        <v>1716.05</v>
      </c>
      <c r="M179" s="31">
        <v>2.9831699999999999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59.5</v>
      </c>
      <c r="D180" s="38">
        <v>61.166666666666664</v>
      </c>
      <c r="E180" s="38">
        <v>57.583333333333329</v>
      </c>
      <c r="F180" s="38">
        <v>55.666666666666664</v>
      </c>
      <c r="G180" s="38">
        <v>52.083333333333329</v>
      </c>
      <c r="H180" s="38">
        <v>63.083333333333329</v>
      </c>
      <c r="I180" s="38">
        <v>66.666666666666657</v>
      </c>
      <c r="J180" s="38">
        <v>68.583333333333329</v>
      </c>
      <c r="K180" s="31">
        <v>64.75</v>
      </c>
      <c r="L180" s="31">
        <v>59.25</v>
      </c>
      <c r="M180" s="31">
        <v>190.92348999999999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1373</v>
      </c>
      <c r="D181" s="38">
        <v>1381.9166666666667</v>
      </c>
      <c r="E181" s="38">
        <v>1359.1333333333334</v>
      </c>
      <c r="F181" s="38">
        <v>1345.2666666666667</v>
      </c>
      <c r="G181" s="38">
        <v>1322.4833333333333</v>
      </c>
      <c r="H181" s="38">
        <v>1395.7833333333335</v>
      </c>
      <c r="I181" s="38">
        <v>1418.5666666666668</v>
      </c>
      <c r="J181" s="38">
        <v>1432.4333333333336</v>
      </c>
      <c r="K181" s="31">
        <v>1404.7</v>
      </c>
      <c r="L181" s="31">
        <v>1368.05</v>
      </c>
      <c r="M181" s="31">
        <v>0.30597999999999997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2052.5</v>
      </c>
      <c r="D182" s="38">
        <v>2062.35</v>
      </c>
      <c r="E182" s="38">
        <v>2005.6</v>
      </c>
      <c r="F182" s="38">
        <v>1958.7</v>
      </c>
      <c r="G182" s="38">
        <v>1901.95</v>
      </c>
      <c r="H182" s="38">
        <v>2109.25</v>
      </c>
      <c r="I182" s="38">
        <v>2166</v>
      </c>
      <c r="J182" s="38">
        <v>2212.8999999999996</v>
      </c>
      <c r="K182" s="31">
        <v>2119.1</v>
      </c>
      <c r="L182" s="31">
        <v>2015.45</v>
      </c>
      <c r="M182" s="31">
        <v>0.79842000000000002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481.85</v>
      </c>
      <c r="D183" s="38">
        <v>488.93333333333334</v>
      </c>
      <c r="E183" s="38">
        <v>470.91666666666669</v>
      </c>
      <c r="F183" s="38">
        <v>459.98333333333335</v>
      </c>
      <c r="G183" s="38">
        <v>441.9666666666667</v>
      </c>
      <c r="H183" s="38">
        <v>499.86666666666667</v>
      </c>
      <c r="I183" s="38">
        <v>517.88333333333333</v>
      </c>
      <c r="J183" s="38">
        <v>528.81666666666661</v>
      </c>
      <c r="K183" s="31">
        <v>506.95</v>
      </c>
      <c r="L183" s="31">
        <v>478</v>
      </c>
      <c r="M183" s="31">
        <v>3.0686200000000001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1011.95</v>
      </c>
      <c r="D184" s="38">
        <v>1021.5833333333335</v>
      </c>
      <c r="E184" s="38">
        <v>996.01666666666688</v>
      </c>
      <c r="F184" s="38">
        <v>980.08333333333337</v>
      </c>
      <c r="G184" s="38">
        <v>954.51666666666677</v>
      </c>
      <c r="H184" s="38">
        <v>1037.5166666666669</v>
      </c>
      <c r="I184" s="38">
        <v>1063.0833333333335</v>
      </c>
      <c r="J184" s="38">
        <v>1079.0166666666671</v>
      </c>
      <c r="K184" s="31">
        <v>1047.1500000000001</v>
      </c>
      <c r="L184" s="31">
        <v>1005.65</v>
      </c>
      <c r="M184" s="31">
        <v>7.4569099999999997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553.15</v>
      </c>
      <c r="D185" s="38">
        <v>557.18333333333328</v>
      </c>
      <c r="E185" s="38">
        <v>538.26666666666654</v>
      </c>
      <c r="F185" s="38">
        <v>523.38333333333321</v>
      </c>
      <c r="G185" s="38">
        <v>504.46666666666647</v>
      </c>
      <c r="H185" s="38">
        <v>572.06666666666661</v>
      </c>
      <c r="I185" s="38">
        <v>590.98333333333335</v>
      </c>
      <c r="J185" s="38">
        <v>605.86666666666667</v>
      </c>
      <c r="K185" s="31">
        <v>576.1</v>
      </c>
      <c r="L185" s="31">
        <v>542.29999999999995</v>
      </c>
      <c r="M185" s="31">
        <v>3.4143599999999998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1624.2</v>
      </c>
      <c r="D186" s="38">
        <v>1648.0999999999997</v>
      </c>
      <c r="E186" s="38">
        <v>1595.1999999999994</v>
      </c>
      <c r="F186" s="38">
        <v>1566.1999999999996</v>
      </c>
      <c r="G186" s="38">
        <v>1513.2999999999993</v>
      </c>
      <c r="H186" s="38">
        <v>1677.0999999999995</v>
      </c>
      <c r="I186" s="38">
        <v>1729.9999999999995</v>
      </c>
      <c r="J186" s="38">
        <v>1758.9999999999995</v>
      </c>
      <c r="K186" s="31">
        <v>1701</v>
      </c>
      <c r="L186" s="31">
        <v>1619.1</v>
      </c>
      <c r="M186" s="31">
        <v>5.7111799999999997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307.75</v>
      </c>
      <c r="D187" s="38">
        <v>310.53333333333336</v>
      </c>
      <c r="E187" s="38">
        <v>303.11666666666673</v>
      </c>
      <c r="F187" s="38">
        <v>298.48333333333335</v>
      </c>
      <c r="G187" s="38">
        <v>291.06666666666672</v>
      </c>
      <c r="H187" s="38">
        <v>315.16666666666674</v>
      </c>
      <c r="I187" s="38">
        <v>322.58333333333337</v>
      </c>
      <c r="J187" s="38">
        <v>327.21666666666675</v>
      </c>
      <c r="K187" s="31">
        <v>317.95</v>
      </c>
      <c r="L187" s="31">
        <v>305.89999999999998</v>
      </c>
      <c r="M187" s="31">
        <v>15.191649999999999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481.65</v>
      </c>
      <c r="D188" s="38">
        <v>490.31666666666661</v>
      </c>
      <c r="E188" s="38">
        <v>468.33333333333326</v>
      </c>
      <c r="F188" s="38">
        <v>455.01666666666665</v>
      </c>
      <c r="G188" s="38">
        <v>433.0333333333333</v>
      </c>
      <c r="H188" s="38">
        <v>503.63333333333321</v>
      </c>
      <c r="I188" s="38">
        <v>525.61666666666656</v>
      </c>
      <c r="J188" s="38">
        <v>538.93333333333317</v>
      </c>
      <c r="K188" s="31">
        <v>512.29999999999995</v>
      </c>
      <c r="L188" s="31">
        <v>477</v>
      </c>
      <c r="M188" s="31">
        <v>15.809900000000001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1870.95</v>
      </c>
      <c r="D189" s="38">
        <v>1875.6499999999999</v>
      </c>
      <c r="E189" s="38">
        <v>1831.2999999999997</v>
      </c>
      <c r="F189" s="38">
        <v>1791.6499999999999</v>
      </c>
      <c r="G189" s="38">
        <v>1747.2999999999997</v>
      </c>
      <c r="H189" s="38">
        <v>1915.2999999999997</v>
      </c>
      <c r="I189" s="38">
        <v>1959.6499999999996</v>
      </c>
      <c r="J189" s="38">
        <v>1999.2999999999997</v>
      </c>
      <c r="K189" s="31">
        <v>1920</v>
      </c>
      <c r="L189" s="31">
        <v>1836</v>
      </c>
      <c r="M189" s="31">
        <v>18.50845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802.1</v>
      </c>
      <c r="D190" s="38">
        <v>815.98333333333323</v>
      </c>
      <c r="E190" s="38">
        <v>767.16666666666652</v>
      </c>
      <c r="F190" s="38">
        <v>732.23333333333323</v>
      </c>
      <c r="G190" s="38">
        <v>683.41666666666652</v>
      </c>
      <c r="H190" s="38">
        <v>850.91666666666652</v>
      </c>
      <c r="I190" s="38">
        <v>899.73333333333335</v>
      </c>
      <c r="J190" s="38">
        <v>934.66666666666652</v>
      </c>
      <c r="K190" s="31">
        <v>864.8</v>
      </c>
      <c r="L190" s="31">
        <v>781.05</v>
      </c>
      <c r="M190" s="31">
        <v>8.2219599999999993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378.1</v>
      </c>
      <c r="D191" s="38">
        <v>379.7166666666667</v>
      </c>
      <c r="E191" s="38">
        <v>361.93333333333339</v>
      </c>
      <c r="F191" s="38">
        <v>345.76666666666671</v>
      </c>
      <c r="G191" s="38">
        <v>327.98333333333341</v>
      </c>
      <c r="H191" s="38">
        <v>395.88333333333338</v>
      </c>
      <c r="I191" s="38">
        <v>413.66666666666669</v>
      </c>
      <c r="J191" s="38">
        <v>429.83333333333337</v>
      </c>
      <c r="K191" s="31">
        <v>397.5</v>
      </c>
      <c r="L191" s="31">
        <v>363.55</v>
      </c>
      <c r="M191" s="31">
        <v>5.0039699999999998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2154.0500000000002</v>
      </c>
      <c r="D192" s="38">
        <v>2176.6666666666665</v>
      </c>
      <c r="E192" s="38">
        <v>2116.3833333333332</v>
      </c>
      <c r="F192" s="38">
        <v>2078.7166666666667</v>
      </c>
      <c r="G192" s="38">
        <v>2018.4333333333334</v>
      </c>
      <c r="H192" s="38">
        <v>2214.333333333333</v>
      </c>
      <c r="I192" s="38">
        <v>2274.6166666666668</v>
      </c>
      <c r="J192" s="38">
        <v>2312.2833333333328</v>
      </c>
      <c r="K192" s="31">
        <v>2236.9499999999998</v>
      </c>
      <c r="L192" s="31">
        <v>2139</v>
      </c>
      <c r="M192" s="31">
        <v>0.29468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709</v>
      </c>
      <c r="D193" s="38">
        <v>720.01666666666677</v>
      </c>
      <c r="E193" s="38">
        <v>692.03333333333353</v>
      </c>
      <c r="F193" s="38">
        <v>675.06666666666672</v>
      </c>
      <c r="G193" s="38">
        <v>647.08333333333348</v>
      </c>
      <c r="H193" s="38">
        <v>736.98333333333358</v>
      </c>
      <c r="I193" s="38">
        <v>764.96666666666692</v>
      </c>
      <c r="J193" s="38">
        <v>781.93333333333362</v>
      </c>
      <c r="K193" s="31">
        <v>748</v>
      </c>
      <c r="L193" s="31">
        <v>703.05</v>
      </c>
      <c r="M193" s="31">
        <v>2.3006500000000001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275.75</v>
      </c>
      <c r="D194" s="38">
        <v>280.16666666666669</v>
      </c>
      <c r="E194" s="38">
        <v>264.43333333333339</v>
      </c>
      <c r="F194" s="38">
        <v>253.11666666666673</v>
      </c>
      <c r="G194" s="38">
        <v>237.38333333333344</v>
      </c>
      <c r="H194" s="38">
        <v>291.48333333333335</v>
      </c>
      <c r="I194" s="38">
        <v>307.21666666666658</v>
      </c>
      <c r="J194" s="38">
        <v>318.5333333333333</v>
      </c>
      <c r="K194" s="31">
        <v>295.89999999999998</v>
      </c>
      <c r="L194" s="31">
        <v>268.85000000000002</v>
      </c>
      <c r="M194" s="31">
        <v>8.1275899999999996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3005.5</v>
      </c>
      <c r="D195" s="38">
        <v>3028.7833333333333</v>
      </c>
      <c r="E195" s="38">
        <v>2934.8166666666666</v>
      </c>
      <c r="F195" s="38">
        <v>2864.1333333333332</v>
      </c>
      <c r="G195" s="38">
        <v>2770.1666666666665</v>
      </c>
      <c r="H195" s="38">
        <v>3099.4666666666667</v>
      </c>
      <c r="I195" s="38">
        <v>3193.4333333333329</v>
      </c>
      <c r="J195" s="38">
        <v>3264.1166666666668</v>
      </c>
      <c r="K195" s="31">
        <v>3122.75</v>
      </c>
      <c r="L195" s="31">
        <v>2958.1</v>
      </c>
      <c r="M195" s="31">
        <v>2.3784900000000002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450.75</v>
      </c>
      <c r="D196" s="38">
        <v>455.25</v>
      </c>
      <c r="E196" s="38">
        <v>445.5</v>
      </c>
      <c r="F196" s="38">
        <v>440.25</v>
      </c>
      <c r="G196" s="38">
        <v>430.5</v>
      </c>
      <c r="H196" s="38">
        <v>460.5</v>
      </c>
      <c r="I196" s="38">
        <v>470.25</v>
      </c>
      <c r="J196" s="38">
        <v>475.5</v>
      </c>
      <c r="K196" s="31">
        <v>465</v>
      </c>
      <c r="L196" s="31">
        <v>450</v>
      </c>
      <c r="M196" s="31">
        <v>13.507379999999999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625.9</v>
      </c>
      <c r="D197" s="38">
        <v>633.2833333333333</v>
      </c>
      <c r="E197" s="38">
        <v>615.61666666666656</v>
      </c>
      <c r="F197" s="38">
        <v>605.33333333333326</v>
      </c>
      <c r="G197" s="38">
        <v>587.66666666666652</v>
      </c>
      <c r="H197" s="38">
        <v>643.56666666666661</v>
      </c>
      <c r="I197" s="38">
        <v>661.23333333333335</v>
      </c>
      <c r="J197" s="38">
        <v>671.51666666666665</v>
      </c>
      <c r="K197" s="31">
        <v>650.95000000000005</v>
      </c>
      <c r="L197" s="31">
        <v>623</v>
      </c>
      <c r="M197" s="31">
        <v>18.482859999999999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125.7</v>
      </c>
      <c r="D198" s="38">
        <v>129.81666666666666</v>
      </c>
      <c r="E198" s="38">
        <v>120.18333333333334</v>
      </c>
      <c r="F198" s="38">
        <v>114.66666666666667</v>
      </c>
      <c r="G198" s="38">
        <v>105.03333333333335</v>
      </c>
      <c r="H198" s="38">
        <v>135.33333333333331</v>
      </c>
      <c r="I198" s="38">
        <v>144.96666666666664</v>
      </c>
      <c r="J198" s="38">
        <v>150.48333333333332</v>
      </c>
      <c r="K198" s="31">
        <v>139.44999999999999</v>
      </c>
      <c r="L198" s="31">
        <v>124.3</v>
      </c>
      <c r="M198" s="31">
        <v>55.31297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165.7</v>
      </c>
      <c r="D199" s="38">
        <v>168.93333333333331</v>
      </c>
      <c r="E199" s="38">
        <v>161.86666666666662</v>
      </c>
      <c r="F199" s="38">
        <v>158.0333333333333</v>
      </c>
      <c r="G199" s="38">
        <v>150.96666666666661</v>
      </c>
      <c r="H199" s="38">
        <v>172.76666666666662</v>
      </c>
      <c r="I199" s="38">
        <v>179.83333333333329</v>
      </c>
      <c r="J199" s="38">
        <v>183.66666666666663</v>
      </c>
      <c r="K199" s="31">
        <v>176</v>
      </c>
      <c r="L199" s="31">
        <v>165.1</v>
      </c>
      <c r="M199" s="31">
        <v>31.514309999999998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282.25</v>
      </c>
      <c r="D200" s="38">
        <v>284.26666666666665</v>
      </c>
      <c r="E200" s="38">
        <v>276.5333333333333</v>
      </c>
      <c r="F200" s="38">
        <v>270.81666666666666</v>
      </c>
      <c r="G200" s="38">
        <v>263.08333333333331</v>
      </c>
      <c r="H200" s="38">
        <v>289.98333333333329</v>
      </c>
      <c r="I200" s="38">
        <v>297.71666666666664</v>
      </c>
      <c r="J200" s="38">
        <v>303.43333333333328</v>
      </c>
      <c r="K200" s="31">
        <v>292</v>
      </c>
      <c r="L200" s="31">
        <v>278.55</v>
      </c>
      <c r="M200" s="31">
        <v>26.67905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1707.4</v>
      </c>
      <c r="D201" s="38">
        <v>1738.0333333333335</v>
      </c>
      <c r="E201" s="38">
        <v>1669.366666666667</v>
      </c>
      <c r="F201" s="38">
        <v>1631.3333333333335</v>
      </c>
      <c r="G201" s="38">
        <v>1562.666666666667</v>
      </c>
      <c r="H201" s="38">
        <v>1776.0666666666671</v>
      </c>
      <c r="I201" s="38">
        <v>1844.7333333333336</v>
      </c>
      <c r="J201" s="38">
        <v>1882.7666666666671</v>
      </c>
      <c r="K201" s="31">
        <v>1806.7</v>
      </c>
      <c r="L201" s="31">
        <v>1700</v>
      </c>
      <c r="M201" s="31">
        <v>4.5507400000000002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933</v>
      </c>
      <c r="D202" s="38">
        <v>942</v>
      </c>
      <c r="E202" s="38">
        <v>916.05</v>
      </c>
      <c r="F202" s="38">
        <v>899.09999999999991</v>
      </c>
      <c r="G202" s="38">
        <v>873.14999999999986</v>
      </c>
      <c r="H202" s="38">
        <v>958.95</v>
      </c>
      <c r="I202" s="38">
        <v>984.90000000000009</v>
      </c>
      <c r="J202" s="38">
        <v>1001.8500000000001</v>
      </c>
      <c r="K202" s="31">
        <v>967.95</v>
      </c>
      <c r="L202" s="31">
        <v>925.05</v>
      </c>
      <c r="M202" s="31">
        <v>8.6222100000000008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1416.6</v>
      </c>
      <c r="D203" s="38">
        <v>1427.2</v>
      </c>
      <c r="E203" s="38">
        <v>1399.4</v>
      </c>
      <c r="F203" s="38">
        <v>1382.2</v>
      </c>
      <c r="G203" s="38">
        <v>1354.4</v>
      </c>
      <c r="H203" s="38">
        <v>1444.4</v>
      </c>
      <c r="I203" s="38">
        <v>1472.1999999999998</v>
      </c>
      <c r="J203" s="38">
        <v>1489.4</v>
      </c>
      <c r="K203" s="31">
        <v>1455</v>
      </c>
      <c r="L203" s="31">
        <v>1410</v>
      </c>
      <c r="M203" s="31">
        <v>7.1777800000000003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1282.4000000000001</v>
      </c>
      <c r="D204" s="38">
        <v>1279.8833333333334</v>
      </c>
      <c r="E204" s="38">
        <v>1268.0166666666669</v>
      </c>
      <c r="F204" s="38">
        <v>1253.6333333333334</v>
      </c>
      <c r="G204" s="38">
        <v>1241.7666666666669</v>
      </c>
      <c r="H204" s="38">
        <v>1294.2666666666669</v>
      </c>
      <c r="I204" s="38">
        <v>1306.1333333333332</v>
      </c>
      <c r="J204" s="38">
        <v>1320.5166666666669</v>
      </c>
      <c r="K204" s="31">
        <v>1291.75</v>
      </c>
      <c r="L204" s="31">
        <v>1265.5</v>
      </c>
      <c r="M204" s="31">
        <v>21.407689999999999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2630.9</v>
      </c>
      <c r="D205" s="38">
        <v>2634.15</v>
      </c>
      <c r="E205" s="38">
        <v>2584.8500000000004</v>
      </c>
      <c r="F205" s="38">
        <v>2538.8000000000002</v>
      </c>
      <c r="G205" s="38">
        <v>2489.5000000000005</v>
      </c>
      <c r="H205" s="38">
        <v>2680.2000000000003</v>
      </c>
      <c r="I205" s="38">
        <v>2729.5000000000005</v>
      </c>
      <c r="J205" s="38">
        <v>2775.55</v>
      </c>
      <c r="K205" s="31">
        <v>2683.45</v>
      </c>
      <c r="L205" s="31">
        <v>2588.1</v>
      </c>
      <c r="M205" s="31">
        <v>5.6193200000000001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1636.9</v>
      </c>
      <c r="D206" s="38">
        <v>1634.95</v>
      </c>
      <c r="E206" s="38">
        <v>1627</v>
      </c>
      <c r="F206" s="38">
        <v>1617.1</v>
      </c>
      <c r="G206" s="38">
        <v>1609.1499999999999</v>
      </c>
      <c r="H206" s="38">
        <v>1644.8500000000001</v>
      </c>
      <c r="I206" s="38">
        <v>1652.8000000000004</v>
      </c>
      <c r="J206" s="38">
        <v>1662.7000000000003</v>
      </c>
      <c r="K206" s="31">
        <v>1642.9</v>
      </c>
      <c r="L206" s="31">
        <v>1625.05</v>
      </c>
      <c r="M206" s="31">
        <v>195.16669999999999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660.95</v>
      </c>
      <c r="D207" s="38">
        <v>662.58333333333337</v>
      </c>
      <c r="E207" s="38">
        <v>654.86666666666679</v>
      </c>
      <c r="F207" s="38">
        <v>648.78333333333342</v>
      </c>
      <c r="G207" s="38">
        <v>641.06666666666683</v>
      </c>
      <c r="H207" s="38">
        <v>668.66666666666674</v>
      </c>
      <c r="I207" s="38">
        <v>676.38333333333321</v>
      </c>
      <c r="J207" s="38">
        <v>682.4666666666667</v>
      </c>
      <c r="K207" s="31">
        <v>670.3</v>
      </c>
      <c r="L207" s="31">
        <v>656.5</v>
      </c>
      <c r="M207" s="31">
        <v>40.619140000000002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3020.05</v>
      </c>
      <c r="D208" s="38">
        <v>3033.1166666666668</v>
      </c>
      <c r="E208" s="38">
        <v>2996.9333333333334</v>
      </c>
      <c r="F208" s="38">
        <v>2973.8166666666666</v>
      </c>
      <c r="G208" s="38">
        <v>2937.6333333333332</v>
      </c>
      <c r="H208" s="38">
        <v>3056.2333333333336</v>
      </c>
      <c r="I208" s="38">
        <v>3092.416666666667</v>
      </c>
      <c r="J208" s="38">
        <v>3115.5333333333338</v>
      </c>
      <c r="K208" s="31">
        <v>3069.3</v>
      </c>
      <c r="L208" s="31">
        <v>3010</v>
      </c>
      <c r="M208" s="31">
        <v>4.29664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71.7</v>
      </c>
      <c r="D209" s="38">
        <v>73.716666666666654</v>
      </c>
      <c r="E209" s="38">
        <v>69.183333333333309</v>
      </c>
      <c r="F209" s="38">
        <v>66.666666666666657</v>
      </c>
      <c r="G209" s="38">
        <v>62.133333333333312</v>
      </c>
      <c r="H209" s="38">
        <v>76.233333333333306</v>
      </c>
      <c r="I209" s="38">
        <v>80.766666666666637</v>
      </c>
      <c r="J209" s="38">
        <v>83.283333333333303</v>
      </c>
      <c r="K209" s="31">
        <v>78.25</v>
      </c>
      <c r="L209" s="31">
        <v>71.2</v>
      </c>
      <c r="M209" s="31">
        <v>160.82177999999999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295.60000000000002</v>
      </c>
      <c r="D210" s="38">
        <v>300.15000000000003</v>
      </c>
      <c r="E210" s="38">
        <v>288.75000000000006</v>
      </c>
      <c r="F210" s="38">
        <v>281.90000000000003</v>
      </c>
      <c r="G210" s="38">
        <v>270.50000000000006</v>
      </c>
      <c r="H210" s="38">
        <v>307.00000000000006</v>
      </c>
      <c r="I210" s="38">
        <v>318.40000000000003</v>
      </c>
      <c r="J210" s="38">
        <v>325.25000000000006</v>
      </c>
      <c r="K210" s="31">
        <v>311.55</v>
      </c>
      <c r="L210" s="31">
        <v>293.3</v>
      </c>
      <c r="M210" s="31">
        <v>4.5801699999999999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477.75</v>
      </c>
      <c r="D211" s="38">
        <v>481.34999999999997</v>
      </c>
      <c r="E211" s="38">
        <v>471.79999999999995</v>
      </c>
      <c r="F211" s="38">
        <v>465.84999999999997</v>
      </c>
      <c r="G211" s="38">
        <v>456.29999999999995</v>
      </c>
      <c r="H211" s="38">
        <v>487.29999999999995</v>
      </c>
      <c r="I211" s="38">
        <v>496.85</v>
      </c>
      <c r="J211" s="38">
        <v>502.79999999999995</v>
      </c>
      <c r="K211" s="31">
        <v>490.9</v>
      </c>
      <c r="L211" s="31">
        <v>475.4</v>
      </c>
      <c r="M211" s="31">
        <v>68.172700000000006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1017.45</v>
      </c>
      <c r="D212" s="38">
        <v>1025.1499999999999</v>
      </c>
      <c r="E212" s="38">
        <v>1000.2999999999997</v>
      </c>
      <c r="F212" s="38">
        <v>983.14999999999986</v>
      </c>
      <c r="G212" s="38">
        <v>958.29999999999973</v>
      </c>
      <c r="H212" s="38">
        <v>1042.2999999999997</v>
      </c>
      <c r="I212" s="38">
        <v>1067.1499999999996</v>
      </c>
      <c r="J212" s="38">
        <v>1084.2999999999997</v>
      </c>
      <c r="K212" s="31">
        <v>1050</v>
      </c>
      <c r="L212" s="31">
        <v>1008</v>
      </c>
      <c r="M212" s="31">
        <v>0.33026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3940.8</v>
      </c>
      <c r="D213" s="38">
        <v>3990.8833333333337</v>
      </c>
      <c r="E213" s="38">
        <v>3879.916666666667</v>
      </c>
      <c r="F213" s="38">
        <v>3819.0333333333333</v>
      </c>
      <c r="G213" s="38">
        <v>3708.0666666666666</v>
      </c>
      <c r="H213" s="38">
        <v>4051.7666666666673</v>
      </c>
      <c r="I213" s="38">
        <v>4162.7333333333336</v>
      </c>
      <c r="J213" s="38">
        <v>4223.6166666666677</v>
      </c>
      <c r="K213" s="31">
        <v>4101.8500000000004</v>
      </c>
      <c r="L213" s="31">
        <v>3930</v>
      </c>
      <c r="M213" s="31">
        <v>9.4764400000000002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154.75</v>
      </c>
      <c r="D214" s="38">
        <v>159.04999999999998</v>
      </c>
      <c r="E214" s="38">
        <v>148.89999999999998</v>
      </c>
      <c r="F214" s="38">
        <v>143.04999999999998</v>
      </c>
      <c r="G214" s="38">
        <v>132.89999999999998</v>
      </c>
      <c r="H214" s="38">
        <v>164.89999999999998</v>
      </c>
      <c r="I214" s="38">
        <v>175.05</v>
      </c>
      <c r="J214" s="38">
        <v>180.89999999999998</v>
      </c>
      <c r="K214" s="31">
        <v>169.2</v>
      </c>
      <c r="L214" s="31">
        <v>153.19999999999999</v>
      </c>
      <c r="M214" s="31">
        <v>96.803479999999993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251.8</v>
      </c>
      <c r="D215" s="38">
        <v>257.23333333333335</v>
      </c>
      <c r="E215" s="38">
        <v>245.56666666666672</v>
      </c>
      <c r="F215" s="38">
        <v>239.33333333333337</v>
      </c>
      <c r="G215" s="38">
        <v>227.66666666666674</v>
      </c>
      <c r="H215" s="38">
        <v>263.4666666666667</v>
      </c>
      <c r="I215" s="38">
        <v>275.13333333333333</v>
      </c>
      <c r="J215" s="38">
        <v>281.36666666666667</v>
      </c>
      <c r="K215" s="31">
        <v>268.89999999999998</v>
      </c>
      <c r="L215" s="31">
        <v>251</v>
      </c>
      <c r="M215" s="31">
        <v>75.626069999999999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2498.85</v>
      </c>
      <c r="D216" s="38">
        <v>2511.9500000000003</v>
      </c>
      <c r="E216" s="38">
        <v>2474.9000000000005</v>
      </c>
      <c r="F216" s="38">
        <v>2450.9500000000003</v>
      </c>
      <c r="G216" s="38">
        <v>2413.9000000000005</v>
      </c>
      <c r="H216" s="38">
        <v>2535.9000000000005</v>
      </c>
      <c r="I216" s="38">
        <v>2572.9500000000007</v>
      </c>
      <c r="J216" s="38">
        <v>2596.9000000000005</v>
      </c>
      <c r="K216" s="31">
        <v>2549</v>
      </c>
      <c r="L216" s="31">
        <v>2488</v>
      </c>
      <c r="M216" s="31">
        <v>39.46716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315.2</v>
      </c>
      <c r="D217" s="38">
        <v>317.25</v>
      </c>
      <c r="E217" s="38">
        <v>312.5</v>
      </c>
      <c r="F217" s="38">
        <v>309.8</v>
      </c>
      <c r="G217" s="38">
        <v>305.05</v>
      </c>
      <c r="H217" s="38">
        <v>319.95</v>
      </c>
      <c r="I217" s="38">
        <v>324.7</v>
      </c>
      <c r="J217" s="38">
        <v>327.39999999999998</v>
      </c>
      <c r="K217" s="31">
        <v>322</v>
      </c>
      <c r="L217" s="31">
        <v>314.55</v>
      </c>
      <c r="M217" s="31">
        <v>3.8876900000000001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4351.3</v>
      </c>
      <c r="D218" s="38">
        <v>4421.2666666666664</v>
      </c>
      <c r="E218" s="38">
        <v>4245.333333333333</v>
      </c>
      <c r="F218" s="38">
        <v>4139.3666666666668</v>
      </c>
      <c r="G218" s="38">
        <v>3963.4333333333334</v>
      </c>
      <c r="H218" s="38">
        <v>4527.2333333333327</v>
      </c>
      <c r="I218" s="38">
        <v>4703.166666666667</v>
      </c>
      <c r="J218" s="38">
        <v>4809.1333333333323</v>
      </c>
      <c r="K218" s="31">
        <v>4597.2</v>
      </c>
      <c r="L218" s="31">
        <v>4315.3</v>
      </c>
      <c r="M218" s="31">
        <v>0.26167000000000001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590.25</v>
      </c>
      <c r="D219" s="38">
        <v>592.15</v>
      </c>
      <c r="E219" s="38">
        <v>578.75</v>
      </c>
      <c r="F219" s="38">
        <v>567.25</v>
      </c>
      <c r="G219" s="38">
        <v>553.85</v>
      </c>
      <c r="H219" s="38">
        <v>603.65</v>
      </c>
      <c r="I219" s="38">
        <v>617.04999999999984</v>
      </c>
      <c r="J219" s="38">
        <v>628.54999999999995</v>
      </c>
      <c r="K219" s="31">
        <v>605.54999999999995</v>
      </c>
      <c r="L219" s="31">
        <v>580.65</v>
      </c>
      <c r="M219" s="31">
        <v>0.66124000000000005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851.95</v>
      </c>
      <c r="D220" s="38">
        <v>857.56666666666661</v>
      </c>
      <c r="E220" s="38">
        <v>839.58333333333326</v>
      </c>
      <c r="F220" s="38">
        <v>827.2166666666667</v>
      </c>
      <c r="G220" s="38">
        <v>809.23333333333335</v>
      </c>
      <c r="H220" s="38">
        <v>869.93333333333317</v>
      </c>
      <c r="I220" s="38">
        <v>887.91666666666652</v>
      </c>
      <c r="J220" s="38">
        <v>900.28333333333308</v>
      </c>
      <c r="K220" s="31">
        <v>875.55</v>
      </c>
      <c r="L220" s="31">
        <v>845.2</v>
      </c>
      <c r="M220" s="31">
        <v>2.33894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39941.4</v>
      </c>
      <c r="D221" s="38">
        <v>39893.716666666667</v>
      </c>
      <c r="E221" s="38">
        <v>39347.733333333337</v>
      </c>
      <c r="F221" s="38">
        <v>38754.066666666673</v>
      </c>
      <c r="G221" s="38">
        <v>38208.083333333343</v>
      </c>
      <c r="H221" s="38">
        <v>40487.383333333331</v>
      </c>
      <c r="I221" s="38">
        <v>41033.366666666654</v>
      </c>
      <c r="J221" s="38">
        <v>41627.033333333326</v>
      </c>
      <c r="K221" s="31">
        <v>40439.699999999997</v>
      </c>
      <c r="L221" s="31">
        <v>39300.050000000003</v>
      </c>
      <c r="M221" s="31">
        <v>0.11895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69.55</v>
      </c>
      <c r="D222" s="38">
        <v>71.583333333333329</v>
      </c>
      <c r="E222" s="38">
        <v>66.966666666666654</v>
      </c>
      <c r="F222" s="38">
        <v>64.383333333333326</v>
      </c>
      <c r="G222" s="38">
        <v>59.766666666666652</v>
      </c>
      <c r="H222" s="38">
        <v>74.166666666666657</v>
      </c>
      <c r="I222" s="38">
        <v>78.783333333333331</v>
      </c>
      <c r="J222" s="38">
        <v>81.36666666666666</v>
      </c>
      <c r="K222" s="31">
        <v>76.2</v>
      </c>
      <c r="L222" s="31">
        <v>69</v>
      </c>
      <c r="M222" s="31">
        <v>104.5849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990.5</v>
      </c>
      <c r="D223" s="38">
        <v>989.43333333333339</v>
      </c>
      <c r="E223" s="38">
        <v>983.71666666666681</v>
      </c>
      <c r="F223" s="38">
        <v>976.93333333333339</v>
      </c>
      <c r="G223" s="38">
        <v>971.21666666666681</v>
      </c>
      <c r="H223" s="38">
        <v>996.21666666666681</v>
      </c>
      <c r="I223" s="38">
        <v>1001.9333333333335</v>
      </c>
      <c r="J223" s="38">
        <v>1008.7166666666668</v>
      </c>
      <c r="K223" s="31">
        <v>995.15</v>
      </c>
      <c r="L223" s="31">
        <v>982.65</v>
      </c>
      <c r="M223" s="31">
        <v>209.59591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1350.5</v>
      </c>
      <c r="D224" s="38">
        <v>1356.3333333333333</v>
      </c>
      <c r="E224" s="38">
        <v>1338.9166666666665</v>
      </c>
      <c r="F224" s="38">
        <v>1327.3333333333333</v>
      </c>
      <c r="G224" s="38">
        <v>1309.9166666666665</v>
      </c>
      <c r="H224" s="38">
        <v>1367.9166666666665</v>
      </c>
      <c r="I224" s="38">
        <v>1385.333333333333</v>
      </c>
      <c r="J224" s="38">
        <v>1396.9166666666665</v>
      </c>
      <c r="K224" s="31">
        <v>1373.75</v>
      </c>
      <c r="L224" s="31">
        <v>1344.75</v>
      </c>
      <c r="M224" s="31">
        <v>8.8599499999999995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554.54999999999995</v>
      </c>
      <c r="D225" s="38">
        <v>562.29999999999995</v>
      </c>
      <c r="E225" s="38">
        <v>544.29999999999995</v>
      </c>
      <c r="F225" s="38">
        <v>534.04999999999995</v>
      </c>
      <c r="G225" s="38">
        <v>516.04999999999995</v>
      </c>
      <c r="H225" s="38">
        <v>572.54999999999995</v>
      </c>
      <c r="I225" s="38">
        <v>590.54999999999995</v>
      </c>
      <c r="J225" s="38">
        <v>600.79999999999995</v>
      </c>
      <c r="K225" s="31">
        <v>580.29999999999995</v>
      </c>
      <c r="L225" s="31">
        <v>552.04999999999995</v>
      </c>
      <c r="M225" s="31">
        <v>27.401140000000002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637.45000000000005</v>
      </c>
      <c r="D226" s="38">
        <v>637.61666666666667</v>
      </c>
      <c r="E226" s="38">
        <v>632.43333333333339</v>
      </c>
      <c r="F226" s="38">
        <v>627.41666666666674</v>
      </c>
      <c r="G226" s="38">
        <v>622.23333333333346</v>
      </c>
      <c r="H226" s="38">
        <v>642.63333333333333</v>
      </c>
      <c r="I226" s="38">
        <v>647.81666666666649</v>
      </c>
      <c r="J226" s="38">
        <v>652.83333333333326</v>
      </c>
      <c r="K226" s="31">
        <v>642.79999999999995</v>
      </c>
      <c r="L226" s="31">
        <v>632.6</v>
      </c>
      <c r="M226" s="31">
        <v>7.7314499999999997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65.7</v>
      </c>
      <c r="D227" s="38">
        <v>67.233333333333334</v>
      </c>
      <c r="E227" s="38">
        <v>63.766666666666666</v>
      </c>
      <c r="F227" s="38">
        <v>61.833333333333329</v>
      </c>
      <c r="G227" s="38">
        <v>58.36666666666666</v>
      </c>
      <c r="H227" s="38">
        <v>69.166666666666671</v>
      </c>
      <c r="I227" s="38">
        <v>72.63333333333334</v>
      </c>
      <c r="J227" s="38">
        <v>74.566666666666677</v>
      </c>
      <c r="K227" s="31">
        <v>70.7</v>
      </c>
      <c r="L227" s="31">
        <v>65.3</v>
      </c>
      <c r="M227" s="31">
        <v>209.16768999999999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93.45</v>
      </c>
      <c r="D228" s="38">
        <v>94.816666666666663</v>
      </c>
      <c r="E228" s="38">
        <v>91.633333333333326</v>
      </c>
      <c r="F228" s="38">
        <v>89.816666666666663</v>
      </c>
      <c r="G228" s="38">
        <v>86.633333333333326</v>
      </c>
      <c r="H228" s="38">
        <v>96.633333333333326</v>
      </c>
      <c r="I228" s="38">
        <v>99.816666666666663</v>
      </c>
      <c r="J228" s="38">
        <v>101.63333333333333</v>
      </c>
      <c r="K228" s="31">
        <v>98</v>
      </c>
      <c r="L228" s="31">
        <v>93</v>
      </c>
      <c r="M228" s="31">
        <v>436.56392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124.55</v>
      </c>
      <c r="D229" s="38">
        <v>126.58333333333333</v>
      </c>
      <c r="E229" s="38">
        <v>122.21666666666667</v>
      </c>
      <c r="F229" s="38">
        <v>119.88333333333334</v>
      </c>
      <c r="G229" s="38">
        <v>115.51666666666668</v>
      </c>
      <c r="H229" s="38">
        <v>128.91666666666666</v>
      </c>
      <c r="I229" s="38">
        <v>133.2833333333333</v>
      </c>
      <c r="J229" s="38">
        <v>135.61666666666665</v>
      </c>
      <c r="K229" s="31">
        <v>130.94999999999999</v>
      </c>
      <c r="L229" s="31">
        <v>124.25</v>
      </c>
      <c r="M229" s="31">
        <v>102.52126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916.1</v>
      </c>
      <c r="D230" s="38">
        <v>936.44999999999993</v>
      </c>
      <c r="E230" s="38">
        <v>886.54999999999984</v>
      </c>
      <c r="F230" s="38">
        <v>856.99999999999989</v>
      </c>
      <c r="G230" s="38">
        <v>807.0999999999998</v>
      </c>
      <c r="H230" s="38">
        <v>965.99999999999989</v>
      </c>
      <c r="I230" s="38">
        <v>1015.9</v>
      </c>
      <c r="J230" s="38">
        <v>1045.4499999999998</v>
      </c>
      <c r="K230" s="31">
        <v>986.35</v>
      </c>
      <c r="L230" s="31">
        <v>906.9</v>
      </c>
      <c r="M230" s="31">
        <v>0.69750999999999996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578.35</v>
      </c>
      <c r="D231" s="38">
        <v>591.35</v>
      </c>
      <c r="E231" s="38">
        <v>560</v>
      </c>
      <c r="F231" s="38">
        <v>541.65</v>
      </c>
      <c r="G231" s="38">
        <v>510.29999999999995</v>
      </c>
      <c r="H231" s="38">
        <v>609.70000000000005</v>
      </c>
      <c r="I231" s="38">
        <v>641.05000000000018</v>
      </c>
      <c r="J231" s="38">
        <v>659.40000000000009</v>
      </c>
      <c r="K231" s="31">
        <v>622.70000000000005</v>
      </c>
      <c r="L231" s="31">
        <v>573</v>
      </c>
      <c r="M231" s="31">
        <v>11.16259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234.45</v>
      </c>
      <c r="D232" s="38">
        <v>240.29999999999998</v>
      </c>
      <c r="E232" s="38">
        <v>224.64999999999998</v>
      </c>
      <c r="F232" s="38">
        <v>214.85</v>
      </c>
      <c r="G232" s="38">
        <v>199.2</v>
      </c>
      <c r="H232" s="38">
        <v>250.09999999999997</v>
      </c>
      <c r="I232" s="38">
        <v>265.75</v>
      </c>
      <c r="J232" s="38">
        <v>275.54999999999995</v>
      </c>
      <c r="K232" s="31">
        <v>255.95</v>
      </c>
      <c r="L232" s="31">
        <v>230.5</v>
      </c>
      <c r="M232" s="31">
        <v>71.674030000000002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167.9</v>
      </c>
      <c r="D233" s="38">
        <v>175.73333333333335</v>
      </c>
      <c r="E233" s="38">
        <v>158.4666666666667</v>
      </c>
      <c r="F233" s="38">
        <v>149.03333333333336</v>
      </c>
      <c r="G233" s="38">
        <v>131.76666666666671</v>
      </c>
      <c r="H233" s="38">
        <v>185.16666666666669</v>
      </c>
      <c r="I233" s="38">
        <v>202.43333333333334</v>
      </c>
      <c r="J233" s="38">
        <v>211.86666666666667</v>
      </c>
      <c r="K233" s="31">
        <v>193</v>
      </c>
      <c r="L233" s="31">
        <v>166.3</v>
      </c>
      <c r="M233" s="31">
        <v>272.54309000000001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73.95</v>
      </c>
      <c r="D234" s="38">
        <v>76.61666666666666</v>
      </c>
      <c r="E234" s="38">
        <v>70.23333333333332</v>
      </c>
      <c r="F234" s="38">
        <v>66.516666666666666</v>
      </c>
      <c r="G234" s="38">
        <v>60.133333333333326</v>
      </c>
      <c r="H234" s="38">
        <v>80.333333333333314</v>
      </c>
      <c r="I234" s="38">
        <v>86.716666666666669</v>
      </c>
      <c r="J234" s="38">
        <v>90.433333333333309</v>
      </c>
      <c r="K234" s="31">
        <v>83</v>
      </c>
      <c r="L234" s="31">
        <v>72.900000000000006</v>
      </c>
      <c r="M234" s="31">
        <v>277.46755000000002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3131.9</v>
      </c>
      <c r="D235" s="38">
        <v>3142.5500000000006</v>
      </c>
      <c r="E235" s="38">
        <v>3070.1500000000015</v>
      </c>
      <c r="F235" s="38">
        <v>3008.400000000001</v>
      </c>
      <c r="G235" s="38">
        <v>2936.0000000000018</v>
      </c>
      <c r="H235" s="38">
        <v>3204.3000000000011</v>
      </c>
      <c r="I235" s="38">
        <v>3276.7</v>
      </c>
      <c r="J235" s="38">
        <v>3338.4500000000007</v>
      </c>
      <c r="K235" s="31">
        <v>3214.95</v>
      </c>
      <c r="L235" s="31">
        <v>3080.8</v>
      </c>
      <c r="M235" s="31">
        <v>2.8890400000000001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383.8</v>
      </c>
      <c r="D236" s="38">
        <v>388.31666666666666</v>
      </c>
      <c r="E236" s="38">
        <v>375.68333333333334</v>
      </c>
      <c r="F236" s="38">
        <v>367.56666666666666</v>
      </c>
      <c r="G236" s="38">
        <v>354.93333333333334</v>
      </c>
      <c r="H236" s="38">
        <v>396.43333333333334</v>
      </c>
      <c r="I236" s="38">
        <v>409.06666666666666</v>
      </c>
      <c r="J236" s="38">
        <v>417.18333333333334</v>
      </c>
      <c r="K236" s="31">
        <v>400.95</v>
      </c>
      <c r="L236" s="31">
        <v>380.2</v>
      </c>
      <c r="M236" s="31">
        <v>14.49629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132.6</v>
      </c>
      <c r="D237" s="38">
        <v>135.13333333333333</v>
      </c>
      <c r="E237" s="38">
        <v>129.56666666666666</v>
      </c>
      <c r="F237" s="38">
        <v>126.53333333333333</v>
      </c>
      <c r="G237" s="38">
        <v>120.96666666666667</v>
      </c>
      <c r="H237" s="38">
        <v>138.16666666666666</v>
      </c>
      <c r="I237" s="38">
        <v>143.73333333333332</v>
      </c>
      <c r="J237" s="38">
        <v>146.76666666666665</v>
      </c>
      <c r="K237" s="31">
        <v>140.69999999999999</v>
      </c>
      <c r="L237" s="31">
        <v>132.1</v>
      </c>
      <c r="M237" s="31">
        <v>182.65093999999999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420.55</v>
      </c>
      <c r="D238" s="38">
        <v>424.45</v>
      </c>
      <c r="E238" s="38">
        <v>415.15</v>
      </c>
      <c r="F238" s="38">
        <v>409.75</v>
      </c>
      <c r="G238" s="38">
        <v>400.45</v>
      </c>
      <c r="H238" s="38">
        <v>429.84999999999997</v>
      </c>
      <c r="I238" s="38">
        <v>439.15000000000003</v>
      </c>
      <c r="J238" s="38">
        <v>444.54999999999995</v>
      </c>
      <c r="K238" s="31">
        <v>433.75</v>
      </c>
      <c r="L238" s="31">
        <v>419.05</v>
      </c>
      <c r="M238" s="31">
        <v>33.765880000000003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91.55</v>
      </c>
      <c r="D239" s="38">
        <v>92.933333333333323</v>
      </c>
      <c r="E239" s="38">
        <v>89.96666666666664</v>
      </c>
      <c r="F239" s="38">
        <v>88.383333333333312</v>
      </c>
      <c r="G239" s="38">
        <v>85.416666666666629</v>
      </c>
      <c r="H239" s="38">
        <v>94.516666666666652</v>
      </c>
      <c r="I239" s="38">
        <v>97.48333333333332</v>
      </c>
      <c r="J239" s="38">
        <v>99.066666666666663</v>
      </c>
      <c r="K239" s="31">
        <v>95.9</v>
      </c>
      <c r="L239" s="31">
        <v>91.35</v>
      </c>
      <c r="M239" s="31">
        <v>213.73205999999999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32.35</v>
      </c>
      <c r="D240" s="38">
        <v>33.616666666666667</v>
      </c>
      <c r="E240" s="38">
        <v>30.733333333333334</v>
      </c>
      <c r="F240" s="38">
        <v>29.116666666666667</v>
      </c>
      <c r="G240" s="38">
        <v>26.233333333333334</v>
      </c>
      <c r="H240" s="38">
        <v>35.233333333333334</v>
      </c>
      <c r="I240" s="38">
        <v>38.116666666666674</v>
      </c>
      <c r="J240" s="38">
        <v>39.733333333333334</v>
      </c>
      <c r="K240" s="31">
        <v>36.5</v>
      </c>
      <c r="L240" s="31">
        <v>32</v>
      </c>
      <c r="M240" s="31">
        <v>600.45426999999995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688.2</v>
      </c>
      <c r="D241" s="38">
        <v>698.83333333333337</v>
      </c>
      <c r="E241" s="38">
        <v>675.36666666666679</v>
      </c>
      <c r="F241" s="38">
        <v>662.53333333333342</v>
      </c>
      <c r="G241" s="38">
        <v>639.06666666666683</v>
      </c>
      <c r="H241" s="38">
        <v>711.66666666666674</v>
      </c>
      <c r="I241" s="38">
        <v>735.13333333333321</v>
      </c>
      <c r="J241" s="38">
        <v>747.9666666666667</v>
      </c>
      <c r="K241" s="31">
        <v>722.3</v>
      </c>
      <c r="L241" s="31">
        <v>686</v>
      </c>
      <c r="M241" s="31">
        <v>43.305529999999997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82.8</v>
      </c>
      <c r="D242" s="38">
        <v>84.166666666666657</v>
      </c>
      <c r="E242" s="38">
        <v>75.98333333333332</v>
      </c>
      <c r="F242" s="38">
        <v>69.166666666666657</v>
      </c>
      <c r="G242" s="38">
        <v>60.98333333333332</v>
      </c>
      <c r="H242" s="38">
        <v>90.98333333333332</v>
      </c>
      <c r="I242" s="38">
        <v>99.166666666666657</v>
      </c>
      <c r="J242" s="38">
        <v>105.98333333333332</v>
      </c>
      <c r="K242" s="31">
        <v>92.35</v>
      </c>
      <c r="L242" s="31">
        <v>77.349999999999994</v>
      </c>
      <c r="M242" s="31">
        <v>3950.0302499999998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1527.15</v>
      </c>
      <c r="D243" s="38">
        <v>1547.3999999999999</v>
      </c>
      <c r="E243" s="38">
        <v>1499.7499999999998</v>
      </c>
      <c r="F243" s="38">
        <v>1472.35</v>
      </c>
      <c r="G243" s="38">
        <v>1424.6999999999998</v>
      </c>
      <c r="H243" s="38">
        <v>1574.7999999999997</v>
      </c>
      <c r="I243" s="38">
        <v>1622.4499999999998</v>
      </c>
      <c r="J243" s="38">
        <v>1649.8499999999997</v>
      </c>
      <c r="K243" s="31">
        <v>1595.05</v>
      </c>
      <c r="L243" s="31">
        <v>1520</v>
      </c>
      <c r="M243" s="31">
        <v>0.99168000000000001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459.3</v>
      </c>
      <c r="D244" s="38">
        <v>466.43333333333334</v>
      </c>
      <c r="E244" s="38">
        <v>450.36666666666667</v>
      </c>
      <c r="F244" s="38">
        <v>441.43333333333334</v>
      </c>
      <c r="G244" s="38">
        <v>425.36666666666667</v>
      </c>
      <c r="H244" s="38">
        <v>475.36666666666667</v>
      </c>
      <c r="I244" s="38">
        <v>491.43333333333339</v>
      </c>
      <c r="J244" s="38">
        <v>500.36666666666667</v>
      </c>
      <c r="K244" s="31">
        <v>482.5</v>
      </c>
      <c r="L244" s="31">
        <v>457.5</v>
      </c>
      <c r="M244" s="31">
        <v>18.280819999999999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181.95</v>
      </c>
      <c r="D245" s="38">
        <v>185.95000000000002</v>
      </c>
      <c r="E245" s="38">
        <v>177.25000000000003</v>
      </c>
      <c r="F245" s="38">
        <v>172.55</v>
      </c>
      <c r="G245" s="38">
        <v>163.85000000000002</v>
      </c>
      <c r="H245" s="38">
        <v>190.65000000000003</v>
      </c>
      <c r="I245" s="38">
        <v>199.35000000000002</v>
      </c>
      <c r="J245" s="38">
        <v>204.05000000000004</v>
      </c>
      <c r="K245" s="31">
        <v>194.65</v>
      </c>
      <c r="L245" s="31">
        <v>181.25</v>
      </c>
      <c r="M245" s="31">
        <v>87.316299999999998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1429.15</v>
      </c>
      <c r="D246" s="38">
        <v>1436.05</v>
      </c>
      <c r="E246" s="38">
        <v>1418.1999999999998</v>
      </c>
      <c r="F246" s="38">
        <v>1407.2499999999998</v>
      </c>
      <c r="G246" s="38">
        <v>1389.3999999999996</v>
      </c>
      <c r="H246" s="38">
        <v>1447</v>
      </c>
      <c r="I246" s="38">
        <v>1464.85</v>
      </c>
      <c r="J246" s="38">
        <v>1475.8000000000002</v>
      </c>
      <c r="K246" s="31">
        <v>1453.9</v>
      </c>
      <c r="L246" s="31">
        <v>1425.1</v>
      </c>
      <c r="M246" s="31">
        <v>19.430260000000001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16.600000000000001</v>
      </c>
      <c r="D247" s="38">
        <v>17.350000000000001</v>
      </c>
      <c r="E247" s="38">
        <v>15.650000000000002</v>
      </c>
      <c r="F247" s="38">
        <v>14.7</v>
      </c>
      <c r="G247" s="38">
        <v>13</v>
      </c>
      <c r="H247" s="38">
        <v>18.300000000000004</v>
      </c>
      <c r="I247" s="38">
        <v>20.000000000000007</v>
      </c>
      <c r="J247" s="38">
        <v>20.950000000000006</v>
      </c>
      <c r="K247" s="31">
        <v>19.05</v>
      </c>
      <c r="L247" s="31">
        <v>16.399999999999999</v>
      </c>
      <c r="M247" s="31">
        <v>1380.08862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4515.8</v>
      </c>
      <c r="D248" s="38">
        <v>4492.8</v>
      </c>
      <c r="E248" s="38">
        <v>4445.6500000000005</v>
      </c>
      <c r="F248" s="38">
        <v>4375.5</v>
      </c>
      <c r="G248" s="38">
        <v>4328.3500000000004</v>
      </c>
      <c r="H248" s="38">
        <v>4562.9500000000007</v>
      </c>
      <c r="I248" s="38">
        <v>4610.1000000000004</v>
      </c>
      <c r="J248" s="38">
        <v>4680.2500000000009</v>
      </c>
      <c r="K248" s="31">
        <v>4539.95</v>
      </c>
      <c r="L248" s="31">
        <v>4422.6499999999996</v>
      </c>
      <c r="M248" s="31">
        <v>2.6191900000000001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1501.1</v>
      </c>
      <c r="D249" s="38">
        <v>1494.0666666666666</v>
      </c>
      <c r="E249" s="38">
        <v>1484.1333333333332</v>
      </c>
      <c r="F249" s="38">
        <v>1467.1666666666665</v>
      </c>
      <c r="G249" s="38">
        <v>1457.2333333333331</v>
      </c>
      <c r="H249" s="38">
        <v>1511.0333333333333</v>
      </c>
      <c r="I249" s="38">
        <v>1520.9666666666667</v>
      </c>
      <c r="J249" s="38">
        <v>1537.9333333333334</v>
      </c>
      <c r="K249" s="31">
        <v>1504</v>
      </c>
      <c r="L249" s="31">
        <v>1477.1</v>
      </c>
      <c r="M249" s="31">
        <v>67.931610000000006</v>
      </c>
      <c r="N249" s="1"/>
      <c r="O249" s="1"/>
    </row>
    <row r="250" spans="1:15" ht="12.75" customHeight="1">
      <c r="A250" s="33">
        <v>240</v>
      </c>
      <c r="B250" s="58" t="s">
        <v>853</v>
      </c>
      <c r="C250" s="31">
        <v>3087.7</v>
      </c>
      <c r="D250" s="38">
        <v>3108.0833333333335</v>
      </c>
      <c r="E250" s="38">
        <v>3044.6166666666668</v>
      </c>
      <c r="F250" s="38">
        <v>3001.5333333333333</v>
      </c>
      <c r="G250" s="38">
        <v>2938.0666666666666</v>
      </c>
      <c r="H250" s="38">
        <v>3151.166666666667</v>
      </c>
      <c r="I250" s="38">
        <v>3214.6333333333332</v>
      </c>
      <c r="J250" s="38">
        <v>3257.7166666666672</v>
      </c>
      <c r="K250" s="31">
        <v>3171.55</v>
      </c>
      <c r="L250" s="31">
        <v>3065</v>
      </c>
      <c r="M250" s="31">
        <v>0.13413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670.35</v>
      </c>
      <c r="D251" s="38">
        <v>682.2166666666667</v>
      </c>
      <c r="E251" s="38">
        <v>648.13333333333344</v>
      </c>
      <c r="F251" s="38">
        <v>625.91666666666674</v>
      </c>
      <c r="G251" s="38">
        <v>591.83333333333348</v>
      </c>
      <c r="H251" s="38">
        <v>704.43333333333339</v>
      </c>
      <c r="I251" s="38">
        <v>738.51666666666665</v>
      </c>
      <c r="J251" s="38">
        <v>760.73333333333335</v>
      </c>
      <c r="K251" s="31">
        <v>716.3</v>
      </c>
      <c r="L251" s="31">
        <v>660</v>
      </c>
      <c r="M251" s="31">
        <v>7.0244600000000004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2493.15</v>
      </c>
      <c r="D252" s="38">
        <v>2490.75</v>
      </c>
      <c r="E252" s="38">
        <v>2466.5</v>
      </c>
      <c r="F252" s="38">
        <v>2439.85</v>
      </c>
      <c r="G252" s="38">
        <v>2415.6</v>
      </c>
      <c r="H252" s="38">
        <v>2517.4</v>
      </c>
      <c r="I252" s="38">
        <v>2541.65</v>
      </c>
      <c r="J252" s="38">
        <v>2568.3000000000002</v>
      </c>
      <c r="K252" s="31">
        <v>2515</v>
      </c>
      <c r="L252" s="31">
        <v>2464.1</v>
      </c>
      <c r="M252" s="31">
        <v>9.6887100000000004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896.7</v>
      </c>
      <c r="D253" s="38">
        <v>898.76666666666677</v>
      </c>
      <c r="E253" s="38">
        <v>883.98333333333358</v>
      </c>
      <c r="F253" s="38">
        <v>871.26666666666677</v>
      </c>
      <c r="G253" s="38">
        <v>856.48333333333358</v>
      </c>
      <c r="H253" s="38">
        <v>911.48333333333358</v>
      </c>
      <c r="I253" s="38">
        <v>926.26666666666665</v>
      </c>
      <c r="J253" s="38">
        <v>938.98333333333358</v>
      </c>
      <c r="K253" s="31">
        <v>913.55</v>
      </c>
      <c r="L253" s="31">
        <v>886.05</v>
      </c>
      <c r="M253" s="31">
        <v>3.48393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32.25</v>
      </c>
      <c r="D254" s="38">
        <v>32.283333333333331</v>
      </c>
      <c r="E254" s="38">
        <v>30.516666666666666</v>
      </c>
      <c r="F254" s="38">
        <v>28.783333333333335</v>
      </c>
      <c r="G254" s="38">
        <v>27.016666666666669</v>
      </c>
      <c r="H254" s="38">
        <v>34.016666666666666</v>
      </c>
      <c r="I254" s="38">
        <v>35.783333333333331</v>
      </c>
      <c r="J254" s="38">
        <v>37.516666666666659</v>
      </c>
      <c r="K254" s="31">
        <v>34.049999999999997</v>
      </c>
      <c r="L254" s="31">
        <v>30.55</v>
      </c>
      <c r="M254" s="31">
        <v>652.39070000000004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451.15</v>
      </c>
      <c r="D255" s="38">
        <v>450.35000000000008</v>
      </c>
      <c r="E255" s="38">
        <v>446.40000000000015</v>
      </c>
      <c r="F255" s="38">
        <v>441.65000000000009</v>
      </c>
      <c r="G255" s="38">
        <v>437.70000000000016</v>
      </c>
      <c r="H255" s="38">
        <v>455.10000000000014</v>
      </c>
      <c r="I255" s="38">
        <v>459.05000000000007</v>
      </c>
      <c r="J255" s="38">
        <v>463.80000000000013</v>
      </c>
      <c r="K255" s="31">
        <v>454.3</v>
      </c>
      <c r="L255" s="31">
        <v>445.6</v>
      </c>
      <c r="M255" s="31">
        <v>144.06441000000001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167.25</v>
      </c>
      <c r="D256" s="38">
        <v>166.35</v>
      </c>
      <c r="E256" s="38">
        <v>155.89999999999998</v>
      </c>
      <c r="F256" s="38">
        <v>144.54999999999998</v>
      </c>
      <c r="G256" s="38">
        <v>134.09999999999997</v>
      </c>
      <c r="H256" s="38">
        <v>177.7</v>
      </c>
      <c r="I256" s="38">
        <v>188.14999999999998</v>
      </c>
      <c r="J256" s="38">
        <v>199.5</v>
      </c>
      <c r="K256" s="31">
        <v>176.8</v>
      </c>
      <c r="L256" s="31">
        <v>155</v>
      </c>
      <c r="M256" s="31">
        <v>752.53074000000004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2924.1</v>
      </c>
      <c r="D257" s="38">
        <v>2939.0500000000006</v>
      </c>
      <c r="E257" s="38">
        <v>2838.1000000000013</v>
      </c>
      <c r="F257" s="38">
        <v>2752.1000000000008</v>
      </c>
      <c r="G257" s="38">
        <v>2651.1500000000015</v>
      </c>
      <c r="H257" s="38">
        <v>3025.0500000000011</v>
      </c>
      <c r="I257" s="38">
        <v>3126.0000000000009</v>
      </c>
      <c r="J257" s="38">
        <v>3212.0000000000009</v>
      </c>
      <c r="K257" s="31">
        <v>3040</v>
      </c>
      <c r="L257" s="31">
        <v>2853.05</v>
      </c>
      <c r="M257" s="31">
        <v>6.3719400000000004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3245.2</v>
      </c>
      <c r="D258" s="38">
        <v>3277.5499999999997</v>
      </c>
      <c r="E258" s="38">
        <v>3197.6499999999996</v>
      </c>
      <c r="F258" s="38">
        <v>3150.1</v>
      </c>
      <c r="G258" s="38">
        <v>3070.2</v>
      </c>
      <c r="H258" s="38">
        <v>3325.0999999999995</v>
      </c>
      <c r="I258" s="38">
        <v>3405</v>
      </c>
      <c r="J258" s="38">
        <v>3452.5499999999993</v>
      </c>
      <c r="K258" s="31">
        <v>3357.45</v>
      </c>
      <c r="L258" s="31">
        <v>3230</v>
      </c>
      <c r="M258" s="31">
        <v>0.86467000000000005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114.95</v>
      </c>
      <c r="D259" s="38">
        <v>117.68333333333334</v>
      </c>
      <c r="E259" s="38">
        <v>111.76666666666668</v>
      </c>
      <c r="F259" s="38">
        <v>108.58333333333334</v>
      </c>
      <c r="G259" s="38">
        <v>102.66666666666669</v>
      </c>
      <c r="H259" s="38">
        <v>120.86666666666667</v>
      </c>
      <c r="I259" s="38">
        <v>126.78333333333333</v>
      </c>
      <c r="J259" s="38">
        <v>129.96666666666667</v>
      </c>
      <c r="K259" s="31">
        <v>123.6</v>
      </c>
      <c r="L259" s="31">
        <v>114.5</v>
      </c>
      <c r="M259" s="31">
        <v>30.695820000000001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1451.35</v>
      </c>
      <c r="D260" s="38">
        <v>1467.7166666666665</v>
      </c>
      <c r="E260" s="38">
        <v>1409.4333333333329</v>
      </c>
      <c r="F260" s="38">
        <v>1367.5166666666664</v>
      </c>
      <c r="G260" s="38">
        <v>1309.2333333333329</v>
      </c>
      <c r="H260" s="38">
        <v>1509.633333333333</v>
      </c>
      <c r="I260" s="38">
        <v>1567.9166666666663</v>
      </c>
      <c r="J260" s="38">
        <v>1609.833333333333</v>
      </c>
      <c r="K260" s="31">
        <v>1526</v>
      </c>
      <c r="L260" s="31">
        <v>1425.8</v>
      </c>
      <c r="M260" s="31">
        <v>0.82533999999999996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508.2</v>
      </c>
      <c r="D261" s="38">
        <v>505.89999999999992</v>
      </c>
      <c r="E261" s="38">
        <v>485.39999999999986</v>
      </c>
      <c r="F261" s="38">
        <v>462.59999999999997</v>
      </c>
      <c r="G261" s="38">
        <v>442.09999999999991</v>
      </c>
      <c r="H261" s="38">
        <v>528.69999999999982</v>
      </c>
      <c r="I261" s="38">
        <v>549.19999999999993</v>
      </c>
      <c r="J261" s="38">
        <v>571.99999999999977</v>
      </c>
      <c r="K261" s="31">
        <v>526.4</v>
      </c>
      <c r="L261" s="31">
        <v>483.1</v>
      </c>
      <c r="M261" s="31">
        <v>14.116910000000001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685.85</v>
      </c>
      <c r="D262" s="38">
        <v>696.29999999999984</v>
      </c>
      <c r="E262" s="38">
        <v>673.34999999999968</v>
      </c>
      <c r="F262" s="38">
        <v>660.8499999999998</v>
      </c>
      <c r="G262" s="38">
        <v>637.89999999999964</v>
      </c>
      <c r="H262" s="38">
        <v>708.79999999999973</v>
      </c>
      <c r="I262" s="38">
        <v>731.74999999999977</v>
      </c>
      <c r="J262" s="38">
        <v>744.24999999999977</v>
      </c>
      <c r="K262" s="31">
        <v>719.25</v>
      </c>
      <c r="L262" s="31">
        <v>683.8</v>
      </c>
      <c r="M262" s="31">
        <v>21.411829999999998</v>
      </c>
      <c r="N262" s="1"/>
      <c r="O262" s="1"/>
    </row>
    <row r="263" spans="1:15" ht="12.75" customHeight="1">
      <c r="A263" s="33">
        <v>253</v>
      </c>
      <c r="B263" s="58" t="s">
        <v>854</v>
      </c>
      <c r="C263" s="31">
        <v>373.95</v>
      </c>
      <c r="D263" s="38">
        <v>378.0333333333333</v>
      </c>
      <c r="E263" s="38">
        <v>361.81666666666661</v>
      </c>
      <c r="F263" s="38">
        <v>349.68333333333328</v>
      </c>
      <c r="G263" s="38">
        <v>333.46666666666658</v>
      </c>
      <c r="H263" s="38">
        <v>390.16666666666663</v>
      </c>
      <c r="I263" s="38">
        <v>406.38333333333333</v>
      </c>
      <c r="J263" s="38">
        <v>418.51666666666665</v>
      </c>
      <c r="K263" s="31">
        <v>394.25</v>
      </c>
      <c r="L263" s="31">
        <v>365.9</v>
      </c>
      <c r="M263" s="31">
        <v>1.1390800000000001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652</v>
      </c>
      <c r="D264" s="38">
        <v>661.43333333333339</v>
      </c>
      <c r="E264" s="38">
        <v>639.66666666666674</v>
      </c>
      <c r="F264" s="38">
        <v>627.33333333333337</v>
      </c>
      <c r="G264" s="38">
        <v>605.56666666666672</v>
      </c>
      <c r="H264" s="38">
        <v>673.76666666666677</v>
      </c>
      <c r="I264" s="38">
        <v>695.53333333333342</v>
      </c>
      <c r="J264" s="38">
        <v>707.86666666666679</v>
      </c>
      <c r="K264" s="31">
        <v>683.2</v>
      </c>
      <c r="L264" s="31">
        <v>649.1</v>
      </c>
      <c r="M264" s="31">
        <v>8.0196000000000005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371.95</v>
      </c>
      <c r="D265" s="38">
        <v>381.93333333333334</v>
      </c>
      <c r="E265" s="38">
        <v>360.01666666666665</v>
      </c>
      <c r="F265" s="38">
        <v>348.08333333333331</v>
      </c>
      <c r="G265" s="38">
        <v>326.16666666666663</v>
      </c>
      <c r="H265" s="38">
        <v>393.86666666666667</v>
      </c>
      <c r="I265" s="38">
        <v>415.7833333333333</v>
      </c>
      <c r="J265" s="38">
        <v>427.7166666666667</v>
      </c>
      <c r="K265" s="31">
        <v>403.85</v>
      </c>
      <c r="L265" s="31">
        <v>370</v>
      </c>
      <c r="M265" s="31">
        <v>20.223410000000001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84.95</v>
      </c>
      <c r="D266" s="38">
        <v>86.600000000000009</v>
      </c>
      <c r="E266" s="38">
        <v>82.300000000000011</v>
      </c>
      <c r="F266" s="38">
        <v>79.650000000000006</v>
      </c>
      <c r="G266" s="38">
        <v>75.350000000000009</v>
      </c>
      <c r="H266" s="38">
        <v>89.250000000000014</v>
      </c>
      <c r="I266" s="38">
        <v>93.55</v>
      </c>
      <c r="J266" s="38">
        <v>96.200000000000017</v>
      </c>
      <c r="K266" s="31">
        <v>90.9</v>
      </c>
      <c r="L266" s="31">
        <v>83.95</v>
      </c>
      <c r="M266" s="31">
        <v>79.353399999999993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397.15</v>
      </c>
      <c r="D267" s="38">
        <v>407.88333333333338</v>
      </c>
      <c r="E267" s="38">
        <v>382.41666666666674</v>
      </c>
      <c r="F267" s="38">
        <v>367.68333333333334</v>
      </c>
      <c r="G267" s="38">
        <v>342.2166666666667</v>
      </c>
      <c r="H267" s="38">
        <v>422.61666666666679</v>
      </c>
      <c r="I267" s="38">
        <v>448.08333333333337</v>
      </c>
      <c r="J267" s="38">
        <v>462.81666666666683</v>
      </c>
      <c r="K267" s="31">
        <v>433.35</v>
      </c>
      <c r="L267" s="31">
        <v>393.15</v>
      </c>
      <c r="M267" s="31">
        <v>74.363699999999994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816.2</v>
      </c>
      <c r="D268" s="38">
        <v>822.69999999999993</v>
      </c>
      <c r="E268" s="38">
        <v>805.39999999999986</v>
      </c>
      <c r="F268" s="38">
        <v>794.59999999999991</v>
      </c>
      <c r="G268" s="38">
        <v>777.29999999999984</v>
      </c>
      <c r="H268" s="38">
        <v>833.49999999999989</v>
      </c>
      <c r="I268" s="38">
        <v>850.79999999999984</v>
      </c>
      <c r="J268" s="38">
        <v>861.59999999999991</v>
      </c>
      <c r="K268" s="31">
        <v>840</v>
      </c>
      <c r="L268" s="31">
        <v>811.9</v>
      </c>
      <c r="M268" s="31">
        <v>27.764810000000001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528</v>
      </c>
      <c r="D269" s="38">
        <v>534.4</v>
      </c>
      <c r="E269" s="38">
        <v>520.15</v>
      </c>
      <c r="F269" s="38">
        <v>512.29999999999995</v>
      </c>
      <c r="G269" s="38">
        <v>498.04999999999995</v>
      </c>
      <c r="H269" s="38">
        <v>542.25</v>
      </c>
      <c r="I269" s="38">
        <v>556.5</v>
      </c>
      <c r="J269" s="38">
        <v>564.35</v>
      </c>
      <c r="K269" s="31">
        <v>548.65</v>
      </c>
      <c r="L269" s="31">
        <v>526.54999999999995</v>
      </c>
      <c r="M269" s="31">
        <v>30.197340000000001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497.15</v>
      </c>
      <c r="D270" s="38">
        <v>501.8</v>
      </c>
      <c r="E270" s="38">
        <v>483.85</v>
      </c>
      <c r="F270" s="38">
        <v>470.55</v>
      </c>
      <c r="G270" s="38">
        <v>452.6</v>
      </c>
      <c r="H270" s="38">
        <v>515.1</v>
      </c>
      <c r="I270" s="38">
        <v>533.04999999999995</v>
      </c>
      <c r="J270" s="38">
        <v>546.35</v>
      </c>
      <c r="K270" s="31">
        <v>519.75</v>
      </c>
      <c r="L270" s="31">
        <v>488.5</v>
      </c>
      <c r="M270" s="31">
        <v>5.2382299999999997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432.8</v>
      </c>
      <c r="D271" s="38">
        <v>439.2833333333333</v>
      </c>
      <c r="E271" s="38">
        <v>421.76666666666659</v>
      </c>
      <c r="F271" s="38">
        <v>410.73333333333329</v>
      </c>
      <c r="G271" s="38">
        <v>393.21666666666658</v>
      </c>
      <c r="H271" s="38">
        <v>450.31666666666661</v>
      </c>
      <c r="I271" s="38">
        <v>467.83333333333326</v>
      </c>
      <c r="J271" s="38">
        <v>478.86666666666662</v>
      </c>
      <c r="K271" s="31">
        <v>456.8</v>
      </c>
      <c r="L271" s="31">
        <v>428.25</v>
      </c>
      <c r="M271" s="31">
        <v>1.67628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733.65</v>
      </c>
      <c r="D272" s="38">
        <v>742.59999999999991</v>
      </c>
      <c r="E272" s="38">
        <v>719.39999999999986</v>
      </c>
      <c r="F272" s="38">
        <v>705.15</v>
      </c>
      <c r="G272" s="38">
        <v>681.94999999999993</v>
      </c>
      <c r="H272" s="38">
        <v>756.8499999999998</v>
      </c>
      <c r="I272" s="38">
        <v>780.04999999999984</v>
      </c>
      <c r="J272" s="38">
        <v>794.29999999999973</v>
      </c>
      <c r="K272" s="31">
        <v>765.8</v>
      </c>
      <c r="L272" s="31">
        <v>728.35</v>
      </c>
      <c r="M272" s="31">
        <v>1.6226100000000001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348.65</v>
      </c>
      <c r="D273" s="38">
        <v>351.95</v>
      </c>
      <c r="E273" s="38">
        <v>333.9</v>
      </c>
      <c r="F273" s="38">
        <v>319.14999999999998</v>
      </c>
      <c r="G273" s="38">
        <v>301.09999999999997</v>
      </c>
      <c r="H273" s="38">
        <v>366.7</v>
      </c>
      <c r="I273" s="38">
        <v>384.75000000000006</v>
      </c>
      <c r="J273" s="38">
        <v>399.5</v>
      </c>
      <c r="K273" s="31">
        <v>370</v>
      </c>
      <c r="L273" s="31">
        <v>337.2</v>
      </c>
      <c r="M273" s="31">
        <v>7.7602000000000002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767.55</v>
      </c>
      <c r="D274" s="38">
        <v>759.96666666666658</v>
      </c>
      <c r="E274" s="38">
        <v>723.13333333333321</v>
      </c>
      <c r="F274" s="38">
        <v>678.71666666666658</v>
      </c>
      <c r="G274" s="38">
        <v>641.88333333333321</v>
      </c>
      <c r="H274" s="38">
        <v>804.38333333333321</v>
      </c>
      <c r="I274" s="38">
        <v>841.21666666666647</v>
      </c>
      <c r="J274" s="38">
        <v>885.63333333333321</v>
      </c>
      <c r="K274" s="31">
        <v>796.8</v>
      </c>
      <c r="L274" s="31">
        <v>715.55</v>
      </c>
      <c r="M274" s="31">
        <v>6.4720800000000001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1380.1</v>
      </c>
      <c r="D275" s="38">
        <v>1389.0666666666666</v>
      </c>
      <c r="E275" s="38">
        <v>1367.1333333333332</v>
      </c>
      <c r="F275" s="38">
        <v>1354.1666666666665</v>
      </c>
      <c r="G275" s="38">
        <v>1332.2333333333331</v>
      </c>
      <c r="H275" s="38">
        <v>1402.0333333333333</v>
      </c>
      <c r="I275" s="38">
        <v>1423.9666666666667</v>
      </c>
      <c r="J275" s="38">
        <v>1436.9333333333334</v>
      </c>
      <c r="K275" s="31">
        <v>1411</v>
      </c>
      <c r="L275" s="31">
        <v>1376.1</v>
      </c>
      <c r="M275" s="31">
        <v>1.45844</v>
      </c>
      <c r="N275" s="1"/>
      <c r="O275" s="1"/>
    </row>
    <row r="276" spans="1:15" ht="12.75" customHeight="1">
      <c r="A276" s="33">
        <v>266</v>
      </c>
      <c r="B276" s="58" t="s">
        <v>842</v>
      </c>
      <c r="C276" s="31">
        <v>639.15</v>
      </c>
      <c r="D276" s="38">
        <v>649.99999999999989</v>
      </c>
      <c r="E276" s="38">
        <v>625.19999999999982</v>
      </c>
      <c r="F276" s="38">
        <v>611.24999999999989</v>
      </c>
      <c r="G276" s="38">
        <v>586.44999999999982</v>
      </c>
      <c r="H276" s="38">
        <v>663.94999999999982</v>
      </c>
      <c r="I276" s="38">
        <v>688.74999999999977</v>
      </c>
      <c r="J276" s="38">
        <v>702.69999999999982</v>
      </c>
      <c r="K276" s="31">
        <v>674.8</v>
      </c>
      <c r="L276" s="31">
        <v>636.04999999999995</v>
      </c>
      <c r="M276" s="31">
        <v>1.4276199999999999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229.1</v>
      </c>
      <c r="D277" s="38">
        <v>232.53333333333333</v>
      </c>
      <c r="E277" s="38">
        <v>216.56666666666666</v>
      </c>
      <c r="F277" s="38">
        <v>204.03333333333333</v>
      </c>
      <c r="G277" s="38">
        <v>188.06666666666666</v>
      </c>
      <c r="H277" s="38">
        <v>245.06666666666666</v>
      </c>
      <c r="I277" s="38">
        <v>261.0333333333333</v>
      </c>
      <c r="J277" s="38">
        <v>273.56666666666666</v>
      </c>
      <c r="K277" s="31">
        <v>248.5</v>
      </c>
      <c r="L277" s="31">
        <v>220</v>
      </c>
      <c r="M277" s="31">
        <v>25.646540000000002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330.4</v>
      </c>
      <c r="D278" s="38">
        <v>331.0333333333333</v>
      </c>
      <c r="E278" s="38">
        <v>324.56666666666661</v>
      </c>
      <c r="F278" s="38">
        <v>318.73333333333329</v>
      </c>
      <c r="G278" s="38">
        <v>312.26666666666659</v>
      </c>
      <c r="H278" s="38">
        <v>336.86666666666662</v>
      </c>
      <c r="I278" s="38">
        <v>343.33333333333331</v>
      </c>
      <c r="J278" s="38">
        <v>349.16666666666663</v>
      </c>
      <c r="K278" s="31">
        <v>337.5</v>
      </c>
      <c r="L278" s="31">
        <v>325.2</v>
      </c>
      <c r="M278" s="31">
        <v>3.2218300000000002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129.9</v>
      </c>
      <c r="D279" s="38">
        <v>129.38333333333335</v>
      </c>
      <c r="E279" s="38">
        <v>126.7166666666667</v>
      </c>
      <c r="F279" s="38">
        <v>123.53333333333335</v>
      </c>
      <c r="G279" s="38">
        <v>120.86666666666669</v>
      </c>
      <c r="H279" s="38">
        <v>132.56666666666672</v>
      </c>
      <c r="I279" s="38">
        <v>135.23333333333341</v>
      </c>
      <c r="J279" s="38">
        <v>138.41666666666671</v>
      </c>
      <c r="K279" s="31">
        <v>132.05000000000001</v>
      </c>
      <c r="L279" s="31">
        <v>126.2</v>
      </c>
      <c r="M279" s="31">
        <v>29.210039999999999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665.25</v>
      </c>
      <c r="D280" s="38">
        <v>662.75</v>
      </c>
      <c r="E280" s="38">
        <v>640.6</v>
      </c>
      <c r="F280" s="38">
        <v>615.95000000000005</v>
      </c>
      <c r="G280" s="38">
        <v>593.80000000000007</v>
      </c>
      <c r="H280" s="38">
        <v>687.4</v>
      </c>
      <c r="I280" s="38">
        <v>709.55000000000007</v>
      </c>
      <c r="J280" s="38">
        <v>734.19999999999993</v>
      </c>
      <c r="K280" s="31">
        <v>684.9</v>
      </c>
      <c r="L280" s="31">
        <v>638.1</v>
      </c>
      <c r="M280" s="31">
        <v>4.2769899999999996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2563.85</v>
      </c>
      <c r="D281" s="38">
        <v>2570.2333333333331</v>
      </c>
      <c r="E281" s="38">
        <v>2497.1666666666661</v>
      </c>
      <c r="F281" s="38">
        <v>2430.4833333333331</v>
      </c>
      <c r="G281" s="38">
        <v>2357.4166666666661</v>
      </c>
      <c r="H281" s="38">
        <v>2636.9166666666661</v>
      </c>
      <c r="I281" s="38">
        <v>2709.9833333333327</v>
      </c>
      <c r="J281" s="38">
        <v>2776.6666666666661</v>
      </c>
      <c r="K281" s="31">
        <v>2643.3</v>
      </c>
      <c r="L281" s="31">
        <v>2503.5500000000002</v>
      </c>
      <c r="M281" s="31">
        <v>4.8303599999999998</v>
      </c>
      <c r="N281" s="1"/>
      <c r="O281" s="1"/>
    </row>
    <row r="282" spans="1:15" ht="12.75" customHeight="1">
      <c r="A282" s="33">
        <v>272</v>
      </c>
      <c r="B282" s="58" t="s">
        <v>855</v>
      </c>
      <c r="C282" s="31">
        <v>2750.6</v>
      </c>
      <c r="D282" s="38">
        <v>2747.5666666666671</v>
      </c>
      <c r="E282" s="38">
        <v>2675.1333333333341</v>
      </c>
      <c r="F282" s="38">
        <v>2599.666666666667</v>
      </c>
      <c r="G282" s="38">
        <v>2527.233333333334</v>
      </c>
      <c r="H282" s="38">
        <v>2823.0333333333342</v>
      </c>
      <c r="I282" s="38">
        <v>2895.4666666666676</v>
      </c>
      <c r="J282" s="38">
        <v>2970.9333333333343</v>
      </c>
      <c r="K282" s="31">
        <v>2820</v>
      </c>
      <c r="L282" s="31">
        <v>2672.1</v>
      </c>
      <c r="M282" s="31">
        <v>9.4820000000000002E-2</v>
      </c>
      <c r="N282" s="1"/>
      <c r="O282" s="1"/>
    </row>
    <row r="283" spans="1:15" ht="12.75" customHeight="1">
      <c r="A283" s="33">
        <v>273</v>
      </c>
      <c r="B283" s="58" t="s">
        <v>860</v>
      </c>
      <c r="C283" s="31">
        <v>584.95000000000005</v>
      </c>
      <c r="D283" s="38">
        <v>580.26666666666677</v>
      </c>
      <c r="E283" s="38">
        <v>564.68333333333351</v>
      </c>
      <c r="F283" s="38">
        <v>544.41666666666674</v>
      </c>
      <c r="G283" s="38">
        <v>528.83333333333348</v>
      </c>
      <c r="H283" s="38">
        <v>600.53333333333353</v>
      </c>
      <c r="I283" s="38">
        <v>616.11666666666679</v>
      </c>
      <c r="J283" s="38">
        <v>636.38333333333355</v>
      </c>
      <c r="K283" s="31">
        <v>595.85</v>
      </c>
      <c r="L283" s="31">
        <v>560</v>
      </c>
      <c r="M283" s="31">
        <v>0.38074000000000002</v>
      </c>
      <c r="N283" s="1"/>
      <c r="O283" s="1"/>
    </row>
    <row r="284" spans="1:15" ht="12.75" customHeight="1">
      <c r="A284" s="33">
        <v>274</v>
      </c>
      <c r="B284" s="58" t="s">
        <v>856</v>
      </c>
      <c r="C284" s="31">
        <v>455.45</v>
      </c>
      <c r="D284" s="38">
        <v>455.23333333333335</v>
      </c>
      <c r="E284" s="38">
        <v>425.76666666666671</v>
      </c>
      <c r="F284" s="38">
        <v>396.08333333333337</v>
      </c>
      <c r="G284" s="38">
        <v>366.61666666666673</v>
      </c>
      <c r="H284" s="38">
        <v>484.91666666666669</v>
      </c>
      <c r="I284" s="38">
        <v>514.38333333333344</v>
      </c>
      <c r="J284" s="38">
        <v>544.06666666666661</v>
      </c>
      <c r="K284" s="31">
        <v>484.7</v>
      </c>
      <c r="L284" s="31">
        <v>425.55</v>
      </c>
      <c r="M284" s="31">
        <v>4.78653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268.14999999999998</v>
      </c>
      <c r="D285" s="38">
        <v>273.75</v>
      </c>
      <c r="E285" s="38">
        <v>260.5</v>
      </c>
      <c r="F285" s="38">
        <v>252.85000000000002</v>
      </c>
      <c r="G285" s="38">
        <v>239.60000000000002</v>
      </c>
      <c r="H285" s="38">
        <v>281.39999999999998</v>
      </c>
      <c r="I285" s="38">
        <v>294.64999999999998</v>
      </c>
      <c r="J285" s="38">
        <v>302.29999999999995</v>
      </c>
      <c r="K285" s="31">
        <v>287</v>
      </c>
      <c r="L285" s="31">
        <v>266.10000000000002</v>
      </c>
      <c r="M285" s="31">
        <v>30.166830000000001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1811.2</v>
      </c>
      <c r="D286" s="38">
        <v>1808.8666666666668</v>
      </c>
      <c r="E286" s="38">
        <v>1798.7333333333336</v>
      </c>
      <c r="F286" s="38">
        <v>1786.2666666666669</v>
      </c>
      <c r="G286" s="38">
        <v>1776.1333333333337</v>
      </c>
      <c r="H286" s="38">
        <v>1821.3333333333335</v>
      </c>
      <c r="I286" s="38">
        <v>1831.4666666666667</v>
      </c>
      <c r="J286" s="38">
        <v>1843.9333333333334</v>
      </c>
      <c r="K286" s="31">
        <v>1819</v>
      </c>
      <c r="L286" s="31">
        <v>1796.4</v>
      </c>
      <c r="M286" s="31">
        <v>34.089660000000002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1144.45</v>
      </c>
      <c r="D287" s="38">
        <v>1155.1499999999999</v>
      </c>
      <c r="E287" s="38">
        <v>1119.2999999999997</v>
      </c>
      <c r="F287" s="38">
        <v>1094.1499999999999</v>
      </c>
      <c r="G287" s="38">
        <v>1058.2999999999997</v>
      </c>
      <c r="H287" s="38">
        <v>1180.2999999999997</v>
      </c>
      <c r="I287" s="38">
        <v>1216.1499999999996</v>
      </c>
      <c r="J287" s="38">
        <v>1241.2999999999997</v>
      </c>
      <c r="K287" s="31">
        <v>1191</v>
      </c>
      <c r="L287" s="31">
        <v>1130</v>
      </c>
      <c r="M287" s="31">
        <v>7.5473100000000004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425.85</v>
      </c>
      <c r="D288" s="38">
        <v>435.76666666666665</v>
      </c>
      <c r="E288" s="38">
        <v>411.7833333333333</v>
      </c>
      <c r="F288" s="38">
        <v>397.71666666666664</v>
      </c>
      <c r="G288" s="38">
        <v>373.73333333333329</v>
      </c>
      <c r="H288" s="38">
        <v>449.83333333333331</v>
      </c>
      <c r="I288" s="38">
        <v>473.81666666666666</v>
      </c>
      <c r="J288" s="38">
        <v>487.88333333333333</v>
      </c>
      <c r="K288" s="31">
        <v>459.75</v>
      </c>
      <c r="L288" s="31">
        <v>421.7</v>
      </c>
      <c r="M288" s="31">
        <v>7.23142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2065.6</v>
      </c>
      <c r="D289" s="38">
        <v>2110.2333333333336</v>
      </c>
      <c r="E289" s="38">
        <v>2010.4666666666672</v>
      </c>
      <c r="F289" s="38">
        <v>1955.3333333333335</v>
      </c>
      <c r="G289" s="38">
        <v>1855.5666666666671</v>
      </c>
      <c r="H289" s="38">
        <v>2165.3666666666672</v>
      </c>
      <c r="I289" s="38">
        <v>2265.1333333333337</v>
      </c>
      <c r="J289" s="38">
        <v>2320.2666666666673</v>
      </c>
      <c r="K289" s="31">
        <v>2210</v>
      </c>
      <c r="L289" s="31">
        <v>2055.1</v>
      </c>
      <c r="M289" s="31">
        <v>1.53061</v>
      </c>
      <c r="N289" s="1"/>
      <c r="O289" s="1"/>
    </row>
    <row r="290" spans="1:15" ht="12.75" customHeight="1">
      <c r="A290" s="33">
        <v>280</v>
      </c>
      <c r="B290" s="58" t="s">
        <v>857</v>
      </c>
      <c r="C290" s="31">
        <v>2737.35</v>
      </c>
      <c r="D290" s="38">
        <v>2735.7833333333333</v>
      </c>
      <c r="E290" s="38">
        <v>2627.5666666666666</v>
      </c>
      <c r="F290" s="38">
        <v>2517.7833333333333</v>
      </c>
      <c r="G290" s="38">
        <v>2409.5666666666666</v>
      </c>
      <c r="H290" s="38">
        <v>2845.5666666666666</v>
      </c>
      <c r="I290" s="38">
        <v>2953.7833333333328</v>
      </c>
      <c r="J290" s="38">
        <v>3063.5666666666666</v>
      </c>
      <c r="K290" s="31">
        <v>2844</v>
      </c>
      <c r="L290" s="31">
        <v>2626</v>
      </c>
      <c r="M290" s="31">
        <v>0.53042999999999996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126.8</v>
      </c>
      <c r="D291" s="38">
        <v>129.15</v>
      </c>
      <c r="E291" s="38">
        <v>123.55000000000001</v>
      </c>
      <c r="F291" s="38">
        <v>120.30000000000001</v>
      </c>
      <c r="G291" s="38">
        <v>114.70000000000002</v>
      </c>
      <c r="H291" s="38">
        <v>132.4</v>
      </c>
      <c r="I291" s="38">
        <v>137.99999999999997</v>
      </c>
      <c r="J291" s="38">
        <v>141.25</v>
      </c>
      <c r="K291" s="31">
        <v>134.75</v>
      </c>
      <c r="L291" s="31">
        <v>125.9</v>
      </c>
      <c r="M291" s="31">
        <v>233.27274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4647.3999999999996</v>
      </c>
      <c r="D292" s="38">
        <v>4640.1333333333332</v>
      </c>
      <c r="E292" s="38">
        <v>4582.2666666666664</v>
      </c>
      <c r="F292" s="38">
        <v>4517.1333333333332</v>
      </c>
      <c r="G292" s="38">
        <v>4459.2666666666664</v>
      </c>
      <c r="H292" s="38">
        <v>4705.2666666666664</v>
      </c>
      <c r="I292" s="38">
        <v>4763.1333333333332</v>
      </c>
      <c r="J292" s="38">
        <v>4828.2666666666664</v>
      </c>
      <c r="K292" s="31">
        <v>4698</v>
      </c>
      <c r="L292" s="31">
        <v>4575</v>
      </c>
      <c r="M292" s="31">
        <v>1.8708199999999999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14536.6</v>
      </c>
      <c r="D293" s="38">
        <v>14630.583333333334</v>
      </c>
      <c r="E293" s="38">
        <v>14281.166666666668</v>
      </c>
      <c r="F293" s="38">
        <v>14025.733333333334</v>
      </c>
      <c r="G293" s="38">
        <v>13676.316666666668</v>
      </c>
      <c r="H293" s="38">
        <v>14886.016666666668</v>
      </c>
      <c r="I293" s="38">
        <v>15235.433333333336</v>
      </c>
      <c r="J293" s="38">
        <v>15490.866666666669</v>
      </c>
      <c r="K293" s="31">
        <v>14980</v>
      </c>
      <c r="L293" s="31">
        <v>14375.15</v>
      </c>
      <c r="M293" s="31">
        <v>5.5469999999999998E-2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2944.1</v>
      </c>
      <c r="D294" s="38">
        <v>2961.85</v>
      </c>
      <c r="E294" s="38">
        <v>2914.7</v>
      </c>
      <c r="F294" s="38">
        <v>2885.2999999999997</v>
      </c>
      <c r="G294" s="38">
        <v>2838.1499999999996</v>
      </c>
      <c r="H294" s="38">
        <v>2991.25</v>
      </c>
      <c r="I294" s="38">
        <v>3038.4000000000005</v>
      </c>
      <c r="J294" s="38">
        <v>3067.8</v>
      </c>
      <c r="K294" s="31">
        <v>3009</v>
      </c>
      <c r="L294" s="31">
        <v>2932.45</v>
      </c>
      <c r="M294" s="31">
        <v>77.887590000000003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420.65</v>
      </c>
      <c r="D295" s="38">
        <v>434.09999999999997</v>
      </c>
      <c r="E295" s="38">
        <v>404.54999999999995</v>
      </c>
      <c r="F295" s="38">
        <v>388.45</v>
      </c>
      <c r="G295" s="38">
        <v>358.9</v>
      </c>
      <c r="H295" s="38">
        <v>450.19999999999993</v>
      </c>
      <c r="I295" s="38">
        <v>479.75</v>
      </c>
      <c r="J295" s="38">
        <v>495.84999999999991</v>
      </c>
      <c r="K295" s="31">
        <v>463.65</v>
      </c>
      <c r="L295" s="31">
        <v>418</v>
      </c>
      <c r="M295" s="31">
        <v>18.080310000000001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384.1</v>
      </c>
      <c r="D296" s="38">
        <v>388.73333333333335</v>
      </c>
      <c r="E296" s="38">
        <v>372.61666666666667</v>
      </c>
      <c r="F296" s="38">
        <v>361.13333333333333</v>
      </c>
      <c r="G296" s="38">
        <v>345.01666666666665</v>
      </c>
      <c r="H296" s="38">
        <v>400.2166666666667</v>
      </c>
      <c r="I296" s="38">
        <v>416.33333333333337</v>
      </c>
      <c r="J296" s="38">
        <v>427.81666666666672</v>
      </c>
      <c r="K296" s="31">
        <v>404.85</v>
      </c>
      <c r="L296" s="31">
        <v>377.25</v>
      </c>
      <c r="M296" s="31">
        <v>68.689260000000004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288.75</v>
      </c>
      <c r="D297" s="38">
        <v>296.08333333333331</v>
      </c>
      <c r="E297" s="38">
        <v>278.21666666666664</v>
      </c>
      <c r="F297" s="38">
        <v>267.68333333333334</v>
      </c>
      <c r="G297" s="38">
        <v>249.81666666666666</v>
      </c>
      <c r="H297" s="38">
        <v>306.61666666666662</v>
      </c>
      <c r="I297" s="38">
        <v>324.48333333333329</v>
      </c>
      <c r="J297" s="38">
        <v>335.01666666666659</v>
      </c>
      <c r="K297" s="31">
        <v>313.95</v>
      </c>
      <c r="L297" s="31">
        <v>285.55</v>
      </c>
      <c r="M297" s="31">
        <v>24.539860000000001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117.65</v>
      </c>
      <c r="D298" s="38">
        <v>117.68333333333334</v>
      </c>
      <c r="E298" s="38">
        <v>110.21666666666667</v>
      </c>
      <c r="F298" s="38">
        <v>102.78333333333333</v>
      </c>
      <c r="G298" s="38">
        <v>95.316666666666663</v>
      </c>
      <c r="H298" s="38">
        <v>125.11666666666667</v>
      </c>
      <c r="I298" s="38">
        <v>132.58333333333334</v>
      </c>
      <c r="J298" s="38">
        <v>140.01666666666668</v>
      </c>
      <c r="K298" s="31">
        <v>125.15</v>
      </c>
      <c r="L298" s="31">
        <v>110.25</v>
      </c>
      <c r="M298" s="31">
        <v>348.37891000000002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439.45</v>
      </c>
      <c r="D299" s="38">
        <v>445.5</v>
      </c>
      <c r="E299" s="38">
        <v>432</v>
      </c>
      <c r="F299" s="38">
        <v>424.55</v>
      </c>
      <c r="G299" s="38">
        <v>411.05</v>
      </c>
      <c r="H299" s="38">
        <v>452.95</v>
      </c>
      <c r="I299" s="38">
        <v>466.45</v>
      </c>
      <c r="J299" s="38">
        <v>473.9</v>
      </c>
      <c r="K299" s="31">
        <v>459</v>
      </c>
      <c r="L299" s="31">
        <v>438.05</v>
      </c>
      <c r="M299" s="31">
        <v>27.31664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659.65</v>
      </c>
      <c r="D300" s="38">
        <v>667.16666666666663</v>
      </c>
      <c r="E300" s="38">
        <v>650.93333333333328</v>
      </c>
      <c r="F300" s="38">
        <v>642.2166666666667</v>
      </c>
      <c r="G300" s="38">
        <v>625.98333333333335</v>
      </c>
      <c r="H300" s="38">
        <v>675.88333333333321</v>
      </c>
      <c r="I300" s="38">
        <v>692.11666666666656</v>
      </c>
      <c r="J300" s="38">
        <v>700.83333333333314</v>
      </c>
      <c r="K300" s="31">
        <v>683.4</v>
      </c>
      <c r="L300" s="31">
        <v>658.45</v>
      </c>
      <c r="M300" s="31">
        <v>15.94449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6053.4</v>
      </c>
      <c r="D301" s="38">
        <v>6195.416666666667</v>
      </c>
      <c r="E301" s="38">
        <v>5869.6333333333341</v>
      </c>
      <c r="F301" s="38">
        <v>5685.8666666666668</v>
      </c>
      <c r="G301" s="38">
        <v>5360.0833333333339</v>
      </c>
      <c r="H301" s="38">
        <v>6379.1833333333343</v>
      </c>
      <c r="I301" s="38">
        <v>6704.9666666666672</v>
      </c>
      <c r="J301" s="38">
        <v>6888.7333333333345</v>
      </c>
      <c r="K301" s="31">
        <v>6521.2</v>
      </c>
      <c r="L301" s="31">
        <v>6011.65</v>
      </c>
      <c r="M301" s="31">
        <v>1.3712800000000001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5505.45</v>
      </c>
      <c r="D302" s="38">
        <v>5485.8166666666666</v>
      </c>
      <c r="E302" s="38">
        <v>5435.6333333333332</v>
      </c>
      <c r="F302" s="38">
        <v>5365.8166666666666</v>
      </c>
      <c r="G302" s="38">
        <v>5315.6333333333332</v>
      </c>
      <c r="H302" s="38">
        <v>5555.6333333333332</v>
      </c>
      <c r="I302" s="38">
        <v>5605.8166666666657</v>
      </c>
      <c r="J302" s="38">
        <v>5675.6333333333332</v>
      </c>
      <c r="K302" s="31">
        <v>5536</v>
      </c>
      <c r="L302" s="31">
        <v>5416</v>
      </c>
      <c r="M302" s="31">
        <v>3.2772399999999999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1138.45</v>
      </c>
      <c r="D303" s="38">
        <v>1148.3333333333333</v>
      </c>
      <c r="E303" s="38">
        <v>1122.1666666666665</v>
      </c>
      <c r="F303" s="38">
        <v>1105.8833333333332</v>
      </c>
      <c r="G303" s="38">
        <v>1079.7166666666665</v>
      </c>
      <c r="H303" s="38">
        <v>1164.6166666666666</v>
      </c>
      <c r="I303" s="38">
        <v>1190.7833333333331</v>
      </c>
      <c r="J303" s="38">
        <v>1207.0666666666666</v>
      </c>
      <c r="K303" s="31">
        <v>1174.5</v>
      </c>
      <c r="L303" s="31">
        <v>1132.05</v>
      </c>
      <c r="M303" s="31">
        <v>27.995799999999999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1517.45</v>
      </c>
      <c r="D304" s="38">
        <v>1543.5666666666666</v>
      </c>
      <c r="E304" s="38">
        <v>1482.1333333333332</v>
      </c>
      <c r="F304" s="38">
        <v>1446.8166666666666</v>
      </c>
      <c r="G304" s="38">
        <v>1385.3833333333332</v>
      </c>
      <c r="H304" s="38">
        <v>1578.8833333333332</v>
      </c>
      <c r="I304" s="38">
        <v>1640.3166666666666</v>
      </c>
      <c r="J304" s="38">
        <v>1675.6333333333332</v>
      </c>
      <c r="K304" s="31">
        <v>1605</v>
      </c>
      <c r="L304" s="31">
        <v>1508.25</v>
      </c>
      <c r="M304" s="31">
        <v>1.0680700000000001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785.15</v>
      </c>
      <c r="D305" s="38">
        <v>784.38333333333333</v>
      </c>
      <c r="E305" s="38">
        <v>750.76666666666665</v>
      </c>
      <c r="F305" s="38">
        <v>716.38333333333333</v>
      </c>
      <c r="G305" s="38">
        <v>682.76666666666665</v>
      </c>
      <c r="H305" s="38">
        <v>818.76666666666665</v>
      </c>
      <c r="I305" s="38">
        <v>852.38333333333321</v>
      </c>
      <c r="J305" s="38">
        <v>886.76666666666665</v>
      </c>
      <c r="K305" s="31">
        <v>818</v>
      </c>
      <c r="L305" s="31">
        <v>750</v>
      </c>
      <c r="M305" s="31">
        <v>24.465540000000001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1015</v>
      </c>
      <c r="D306" s="38">
        <v>1030.2833333333333</v>
      </c>
      <c r="E306" s="38">
        <v>997.81666666666661</v>
      </c>
      <c r="F306" s="38">
        <v>980.63333333333333</v>
      </c>
      <c r="G306" s="38">
        <v>948.16666666666663</v>
      </c>
      <c r="H306" s="38">
        <v>1047.4666666666667</v>
      </c>
      <c r="I306" s="38">
        <v>1079.9333333333334</v>
      </c>
      <c r="J306" s="38">
        <v>1097.1166666666666</v>
      </c>
      <c r="K306" s="31">
        <v>1062.75</v>
      </c>
      <c r="L306" s="31">
        <v>1013.1</v>
      </c>
      <c r="M306" s="31">
        <v>6.04826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293.14999999999998</v>
      </c>
      <c r="D307" s="38">
        <v>296.14999999999998</v>
      </c>
      <c r="E307" s="38">
        <v>287.34999999999997</v>
      </c>
      <c r="F307" s="38">
        <v>281.55</v>
      </c>
      <c r="G307" s="38">
        <v>272.75</v>
      </c>
      <c r="H307" s="38">
        <v>301.94999999999993</v>
      </c>
      <c r="I307" s="38">
        <v>310.74999999999989</v>
      </c>
      <c r="J307" s="38">
        <v>316.5499999999999</v>
      </c>
      <c r="K307" s="31">
        <v>304.95</v>
      </c>
      <c r="L307" s="31">
        <v>290.35000000000002</v>
      </c>
      <c r="M307" s="31">
        <v>49.54918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1557.95</v>
      </c>
      <c r="D308" s="38">
        <v>1553.4833333333333</v>
      </c>
      <c r="E308" s="38">
        <v>1517.5166666666667</v>
      </c>
      <c r="F308" s="38">
        <v>1477.0833333333333</v>
      </c>
      <c r="G308" s="38">
        <v>1441.1166666666666</v>
      </c>
      <c r="H308" s="38">
        <v>1593.9166666666667</v>
      </c>
      <c r="I308" s="38">
        <v>1629.8833333333334</v>
      </c>
      <c r="J308" s="38">
        <v>1670.3166666666668</v>
      </c>
      <c r="K308" s="31">
        <v>1589.45</v>
      </c>
      <c r="L308" s="31">
        <v>1513.05</v>
      </c>
      <c r="M308" s="31">
        <v>37.708680000000001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399.2</v>
      </c>
      <c r="D309" s="38">
        <v>391.66666666666669</v>
      </c>
      <c r="E309" s="38">
        <v>363.83333333333337</v>
      </c>
      <c r="F309" s="38">
        <v>328.4666666666667</v>
      </c>
      <c r="G309" s="38">
        <v>300.63333333333338</v>
      </c>
      <c r="H309" s="38">
        <v>427.03333333333336</v>
      </c>
      <c r="I309" s="38">
        <v>454.86666666666673</v>
      </c>
      <c r="J309" s="38">
        <v>490.23333333333335</v>
      </c>
      <c r="K309" s="31">
        <v>419.5</v>
      </c>
      <c r="L309" s="31">
        <v>356.3</v>
      </c>
      <c r="M309" s="31">
        <v>4.6170499999999999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567.04999999999995</v>
      </c>
      <c r="D310" s="38">
        <v>573.44999999999993</v>
      </c>
      <c r="E310" s="38">
        <v>556.89999999999986</v>
      </c>
      <c r="F310" s="38">
        <v>546.74999999999989</v>
      </c>
      <c r="G310" s="38">
        <v>530.19999999999982</v>
      </c>
      <c r="H310" s="38">
        <v>583.59999999999991</v>
      </c>
      <c r="I310" s="38">
        <v>600.14999999999986</v>
      </c>
      <c r="J310" s="38">
        <v>610.29999999999995</v>
      </c>
      <c r="K310" s="31">
        <v>590</v>
      </c>
      <c r="L310" s="31">
        <v>563.29999999999995</v>
      </c>
      <c r="M310" s="31">
        <v>3.2414399999999999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408.45</v>
      </c>
      <c r="D311" s="38">
        <v>409.18333333333334</v>
      </c>
      <c r="E311" s="38">
        <v>396.26666666666665</v>
      </c>
      <c r="F311" s="38">
        <v>384.08333333333331</v>
      </c>
      <c r="G311" s="38">
        <v>371.16666666666663</v>
      </c>
      <c r="H311" s="38">
        <v>421.36666666666667</v>
      </c>
      <c r="I311" s="38">
        <v>434.2833333333333</v>
      </c>
      <c r="J311" s="38">
        <v>446.4666666666667</v>
      </c>
      <c r="K311" s="31">
        <v>422.1</v>
      </c>
      <c r="L311" s="31">
        <v>397</v>
      </c>
      <c r="M311" s="31">
        <v>1.9124699999999999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138.35</v>
      </c>
      <c r="D312" s="38">
        <v>141.98333333333332</v>
      </c>
      <c r="E312" s="38">
        <v>133.36666666666665</v>
      </c>
      <c r="F312" s="38">
        <v>128.38333333333333</v>
      </c>
      <c r="G312" s="38">
        <v>119.76666666666665</v>
      </c>
      <c r="H312" s="38">
        <v>146.96666666666664</v>
      </c>
      <c r="I312" s="38">
        <v>155.58333333333331</v>
      </c>
      <c r="J312" s="38">
        <v>160.56666666666663</v>
      </c>
      <c r="K312" s="31">
        <v>150.6</v>
      </c>
      <c r="L312" s="31">
        <v>137</v>
      </c>
      <c r="M312" s="31">
        <v>162.86672999999999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91.1</v>
      </c>
      <c r="D313" s="38">
        <v>91.716666666666654</v>
      </c>
      <c r="E313" s="38">
        <v>84.783333333333303</v>
      </c>
      <c r="F313" s="38">
        <v>78.466666666666654</v>
      </c>
      <c r="G313" s="38">
        <v>71.533333333333303</v>
      </c>
      <c r="H313" s="38">
        <v>98.033333333333303</v>
      </c>
      <c r="I313" s="38">
        <v>104.96666666666667</v>
      </c>
      <c r="J313" s="38">
        <v>111.2833333333333</v>
      </c>
      <c r="K313" s="31">
        <v>98.65</v>
      </c>
      <c r="L313" s="31">
        <v>85.4</v>
      </c>
      <c r="M313" s="31">
        <v>113.49441</v>
      </c>
      <c r="N313" s="1"/>
      <c r="O313" s="1"/>
    </row>
    <row r="314" spans="1:15" ht="12.75" customHeight="1">
      <c r="A314" s="33">
        <v>304</v>
      </c>
      <c r="B314" s="58" t="s">
        <v>866</v>
      </c>
      <c r="C314" s="31">
        <v>1784.35</v>
      </c>
      <c r="D314" s="38">
        <v>1782.3</v>
      </c>
      <c r="E314" s="38">
        <v>1766.6</v>
      </c>
      <c r="F314" s="38">
        <v>1748.85</v>
      </c>
      <c r="G314" s="38">
        <v>1733.1499999999999</v>
      </c>
      <c r="H314" s="38">
        <v>1800.05</v>
      </c>
      <c r="I314" s="38">
        <v>1815.7500000000002</v>
      </c>
      <c r="J314" s="38">
        <v>1833.5</v>
      </c>
      <c r="K314" s="31">
        <v>1798</v>
      </c>
      <c r="L314" s="31">
        <v>1764.55</v>
      </c>
      <c r="M314" s="31">
        <v>5.64933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581.25</v>
      </c>
      <c r="D315" s="38">
        <v>581.56666666666672</v>
      </c>
      <c r="E315" s="38">
        <v>576.43333333333339</v>
      </c>
      <c r="F315" s="38">
        <v>571.61666666666667</v>
      </c>
      <c r="G315" s="38">
        <v>566.48333333333335</v>
      </c>
      <c r="H315" s="38">
        <v>586.38333333333344</v>
      </c>
      <c r="I315" s="38">
        <v>591.51666666666688</v>
      </c>
      <c r="J315" s="38">
        <v>596.33333333333348</v>
      </c>
      <c r="K315" s="31">
        <v>586.70000000000005</v>
      </c>
      <c r="L315" s="31">
        <v>576.75</v>
      </c>
      <c r="M315" s="31">
        <v>17.49729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10503.6</v>
      </c>
      <c r="D316" s="38">
        <v>10492.333333333334</v>
      </c>
      <c r="E316" s="38">
        <v>10416.266666666668</v>
      </c>
      <c r="F316" s="38">
        <v>10328.933333333334</v>
      </c>
      <c r="G316" s="38">
        <v>10252.866666666669</v>
      </c>
      <c r="H316" s="38">
        <v>10579.666666666668</v>
      </c>
      <c r="I316" s="38">
        <v>10655.733333333334</v>
      </c>
      <c r="J316" s="38">
        <v>10743.066666666668</v>
      </c>
      <c r="K316" s="31">
        <v>10568.4</v>
      </c>
      <c r="L316" s="31">
        <v>10405</v>
      </c>
      <c r="M316" s="31">
        <v>5.6877300000000002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2399.6999999999998</v>
      </c>
      <c r="D317" s="38">
        <v>2368.7333333333331</v>
      </c>
      <c r="E317" s="38">
        <v>2305.9666666666662</v>
      </c>
      <c r="F317" s="38">
        <v>2212.2333333333331</v>
      </c>
      <c r="G317" s="38">
        <v>2149.4666666666662</v>
      </c>
      <c r="H317" s="38">
        <v>2462.4666666666662</v>
      </c>
      <c r="I317" s="38">
        <v>2525.2333333333336</v>
      </c>
      <c r="J317" s="38">
        <v>2618.9666666666662</v>
      </c>
      <c r="K317" s="31">
        <v>2431.5</v>
      </c>
      <c r="L317" s="31">
        <v>2275</v>
      </c>
      <c r="M317" s="31">
        <v>1.1258999999999999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929.35</v>
      </c>
      <c r="D318" s="38">
        <v>933.46666666666658</v>
      </c>
      <c r="E318" s="38">
        <v>908.18333333333317</v>
      </c>
      <c r="F318" s="38">
        <v>887.01666666666654</v>
      </c>
      <c r="G318" s="38">
        <v>861.73333333333312</v>
      </c>
      <c r="H318" s="38">
        <v>954.63333333333321</v>
      </c>
      <c r="I318" s="38">
        <v>979.91666666666674</v>
      </c>
      <c r="J318" s="38">
        <v>1001.0833333333333</v>
      </c>
      <c r="K318" s="31">
        <v>958.75</v>
      </c>
      <c r="L318" s="31">
        <v>912.3</v>
      </c>
      <c r="M318" s="31">
        <v>7.1217199999999998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618.45000000000005</v>
      </c>
      <c r="D319" s="38">
        <v>617.15</v>
      </c>
      <c r="E319" s="38">
        <v>606.29999999999995</v>
      </c>
      <c r="F319" s="38">
        <v>594.15</v>
      </c>
      <c r="G319" s="38">
        <v>583.29999999999995</v>
      </c>
      <c r="H319" s="38">
        <v>629.29999999999995</v>
      </c>
      <c r="I319" s="38">
        <v>640.15000000000009</v>
      </c>
      <c r="J319" s="38">
        <v>652.29999999999995</v>
      </c>
      <c r="K319" s="31">
        <v>628</v>
      </c>
      <c r="L319" s="31">
        <v>605</v>
      </c>
      <c r="M319" s="31">
        <v>34.208370000000002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2071.85</v>
      </c>
      <c r="D320" s="38">
        <v>2120.65</v>
      </c>
      <c r="E320" s="38">
        <v>1956.3000000000002</v>
      </c>
      <c r="F320" s="38">
        <v>1840.75</v>
      </c>
      <c r="G320" s="38">
        <v>1676.4</v>
      </c>
      <c r="H320" s="38">
        <v>2236.2000000000003</v>
      </c>
      <c r="I320" s="38">
        <v>2400.5499999999997</v>
      </c>
      <c r="J320" s="38">
        <v>2516.1000000000004</v>
      </c>
      <c r="K320" s="31">
        <v>2285</v>
      </c>
      <c r="L320" s="31">
        <v>2005.1</v>
      </c>
      <c r="M320" s="31">
        <v>51.283299999999997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799.45</v>
      </c>
      <c r="D321" s="38">
        <v>804.48333333333323</v>
      </c>
      <c r="E321" s="38">
        <v>782.96666666666647</v>
      </c>
      <c r="F321" s="38">
        <v>766.48333333333323</v>
      </c>
      <c r="G321" s="38">
        <v>744.96666666666647</v>
      </c>
      <c r="H321" s="38">
        <v>820.96666666666647</v>
      </c>
      <c r="I321" s="38">
        <v>842.48333333333312</v>
      </c>
      <c r="J321" s="38">
        <v>858.96666666666647</v>
      </c>
      <c r="K321" s="31">
        <v>826</v>
      </c>
      <c r="L321" s="31">
        <v>788</v>
      </c>
      <c r="M321" s="31">
        <v>3.1202000000000001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1085.55</v>
      </c>
      <c r="D322" s="38">
        <v>1061.8166666666666</v>
      </c>
      <c r="E322" s="38">
        <v>1009.2833333333333</v>
      </c>
      <c r="F322" s="38">
        <v>933.01666666666665</v>
      </c>
      <c r="G322" s="38">
        <v>880.48333333333335</v>
      </c>
      <c r="H322" s="38">
        <v>1138.0833333333333</v>
      </c>
      <c r="I322" s="38">
        <v>1190.6166666666666</v>
      </c>
      <c r="J322" s="38">
        <v>1266.8833333333332</v>
      </c>
      <c r="K322" s="31">
        <v>1114.3499999999999</v>
      </c>
      <c r="L322" s="31">
        <v>985.55</v>
      </c>
      <c r="M322" s="31">
        <v>2.3483299999999998</v>
      </c>
      <c r="N322" s="1"/>
      <c r="O322" s="1"/>
    </row>
    <row r="323" spans="1:15" ht="12.75" customHeight="1">
      <c r="A323" s="33">
        <v>313</v>
      </c>
      <c r="B323" s="58" t="s">
        <v>178</v>
      </c>
      <c r="C323" s="31">
        <v>1398.35</v>
      </c>
      <c r="D323" s="38">
        <v>1404.5</v>
      </c>
      <c r="E323" s="38">
        <v>1378.65</v>
      </c>
      <c r="F323" s="38">
        <v>1358.95</v>
      </c>
      <c r="G323" s="38">
        <v>1333.1000000000001</v>
      </c>
      <c r="H323" s="38">
        <v>1424.2</v>
      </c>
      <c r="I323" s="38">
        <v>1450.05</v>
      </c>
      <c r="J323" s="38">
        <v>1469.75</v>
      </c>
      <c r="K323" s="31">
        <v>1430.35</v>
      </c>
      <c r="L323" s="31">
        <v>1384.8</v>
      </c>
      <c r="M323" s="31">
        <v>2.59815</v>
      </c>
      <c r="N323" s="1"/>
      <c r="O323" s="1"/>
    </row>
    <row r="324" spans="1:15" ht="12.75" customHeight="1">
      <c r="A324" s="33">
        <v>314</v>
      </c>
      <c r="B324" s="58" t="s">
        <v>452</v>
      </c>
      <c r="C324" s="31">
        <v>58.45</v>
      </c>
      <c r="D324" s="38">
        <v>61</v>
      </c>
      <c r="E324" s="38">
        <v>55.900000000000006</v>
      </c>
      <c r="F324" s="38">
        <v>53.350000000000009</v>
      </c>
      <c r="G324" s="38">
        <v>48.250000000000014</v>
      </c>
      <c r="H324" s="38">
        <v>63.55</v>
      </c>
      <c r="I324" s="38">
        <v>68.649999999999991</v>
      </c>
      <c r="J324" s="38">
        <v>71.199999999999989</v>
      </c>
      <c r="K324" s="31">
        <v>66.099999999999994</v>
      </c>
      <c r="L324" s="31">
        <v>58.45</v>
      </c>
      <c r="M324" s="31">
        <v>190.12785</v>
      </c>
      <c r="N324" s="1"/>
      <c r="O324" s="1"/>
    </row>
    <row r="325" spans="1:15" ht="12.75" customHeight="1">
      <c r="A325" s="33">
        <v>315</v>
      </c>
      <c r="B325" s="58" t="s">
        <v>287</v>
      </c>
      <c r="C325" s="31">
        <v>63.8</v>
      </c>
      <c r="D325" s="38">
        <v>64.683333333333337</v>
      </c>
      <c r="E325" s="38">
        <v>61.866666666666674</v>
      </c>
      <c r="F325" s="38">
        <v>59.933333333333337</v>
      </c>
      <c r="G325" s="38">
        <v>57.116666666666674</v>
      </c>
      <c r="H325" s="38">
        <v>66.616666666666674</v>
      </c>
      <c r="I325" s="38">
        <v>69.433333333333337</v>
      </c>
      <c r="J325" s="38">
        <v>71.366666666666674</v>
      </c>
      <c r="K325" s="31">
        <v>67.5</v>
      </c>
      <c r="L325" s="31">
        <v>62.75</v>
      </c>
      <c r="M325" s="31">
        <v>65.377619999999993</v>
      </c>
      <c r="N325" s="1"/>
      <c r="O325" s="1"/>
    </row>
    <row r="326" spans="1:15" ht="12.75" customHeight="1">
      <c r="A326" s="33">
        <v>316</v>
      </c>
      <c r="B326" s="58" t="s">
        <v>463</v>
      </c>
      <c r="C326" s="31">
        <v>882</v>
      </c>
      <c r="D326" s="38">
        <v>895.73333333333323</v>
      </c>
      <c r="E326" s="38">
        <v>859.71666666666647</v>
      </c>
      <c r="F326" s="38">
        <v>837.43333333333328</v>
      </c>
      <c r="G326" s="38">
        <v>801.41666666666652</v>
      </c>
      <c r="H326" s="38">
        <v>918.01666666666642</v>
      </c>
      <c r="I326" s="38">
        <v>954.03333333333308</v>
      </c>
      <c r="J326" s="38">
        <v>976.31666666666638</v>
      </c>
      <c r="K326" s="31">
        <v>931.75</v>
      </c>
      <c r="L326" s="31">
        <v>873.45</v>
      </c>
      <c r="M326" s="31">
        <v>2.1845500000000002</v>
      </c>
      <c r="N326" s="1"/>
      <c r="O326" s="1"/>
    </row>
    <row r="327" spans="1:15" ht="12.75" customHeight="1">
      <c r="A327" s="33">
        <v>317</v>
      </c>
      <c r="B327" s="58" t="s">
        <v>182</v>
      </c>
      <c r="C327" s="31">
        <v>2468.1999999999998</v>
      </c>
      <c r="D327" s="38">
        <v>2454.0333333333333</v>
      </c>
      <c r="E327" s="38">
        <v>2420.8166666666666</v>
      </c>
      <c r="F327" s="38">
        <v>2373.4333333333334</v>
      </c>
      <c r="G327" s="38">
        <v>2340.2166666666667</v>
      </c>
      <c r="H327" s="38">
        <v>2501.4166666666665</v>
      </c>
      <c r="I327" s="38">
        <v>2534.6333333333328</v>
      </c>
      <c r="J327" s="38">
        <v>2582.0166666666664</v>
      </c>
      <c r="K327" s="31">
        <v>2487.25</v>
      </c>
      <c r="L327" s="31">
        <v>2406.65</v>
      </c>
      <c r="M327" s="31">
        <v>3.1444200000000002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107916.2</v>
      </c>
      <c r="D328" s="38">
        <v>108423.75</v>
      </c>
      <c r="E328" s="38">
        <v>107047.5</v>
      </c>
      <c r="F328" s="38">
        <v>106178.8</v>
      </c>
      <c r="G328" s="38">
        <v>104802.55</v>
      </c>
      <c r="H328" s="38">
        <v>109292.45</v>
      </c>
      <c r="I328" s="38">
        <v>110668.7</v>
      </c>
      <c r="J328" s="38">
        <v>111537.4</v>
      </c>
      <c r="K328" s="31">
        <v>109800</v>
      </c>
      <c r="L328" s="31">
        <v>107555.05</v>
      </c>
      <c r="M328" s="31">
        <v>8.831E-2</v>
      </c>
      <c r="N328" s="1"/>
      <c r="O328" s="1"/>
    </row>
    <row r="329" spans="1:15" ht="12.75" customHeight="1">
      <c r="A329" s="33">
        <v>319</v>
      </c>
      <c r="B329" s="58" t="s">
        <v>453</v>
      </c>
      <c r="C329" s="31">
        <v>2623.1</v>
      </c>
      <c r="D329" s="38">
        <v>2693.7000000000003</v>
      </c>
      <c r="E329" s="38">
        <v>2537.4000000000005</v>
      </c>
      <c r="F329" s="38">
        <v>2451.7000000000003</v>
      </c>
      <c r="G329" s="38">
        <v>2295.4000000000005</v>
      </c>
      <c r="H329" s="38">
        <v>2779.4000000000005</v>
      </c>
      <c r="I329" s="38">
        <v>2935.7000000000007</v>
      </c>
      <c r="J329" s="38">
        <v>3021.4000000000005</v>
      </c>
      <c r="K329" s="31">
        <v>2850</v>
      </c>
      <c r="L329" s="31">
        <v>2608</v>
      </c>
      <c r="M329" s="31">
        <v>8.5524900000000006</v>
      </c>
      <c r="N329" s="1"/>
      <c r="O329" s="1"/>
    </row>
    <row r="330" spans="1:15" ht="12.75" customHeight="1">
      <c r="A330" s="33">
        <v>320</v>
      </c>
      <c r="B330" s="58" t="s">
        <v>177</v>
      </c>
      <c r="C330" s="31">
        <v>1724.1</v>
      </c>
      <c r="D330" s="38">
        <v>1749.7166666666665</v>
      </c>
      <c r="E330" s="38">
        <v>1690.4333333333329</v>
      </c>
      <c r="F330" s="38">
        <v>1656.7666666666664</v>
      </c>
      <c r="G330" s="38">
        <v>1597.4833333333329</v>
      </c>
      <c r="H330" s="38">
        <v>1783.383333333333</v>
      </c>
      <c r="I330" s="38">
        <v>1842.6666666666663</v>
      </c>
      <c r="J330" s="38">
        <v>1876.333333333333</v>
      </c>
      <c r="K330" s="31">
        <v>1809</v>
      </c>
      <c r="L330" s="31">
        <v>1716.05</v>
      </c>
      <c r="M330" s="31">
        <v>4.1513799999999996</v>
      </c>
      <c r="N330" s="1"/>
      <c r="O330" s="1"/>
    </row>
    <row r="331" spans="1:15" ht="12.75" customHeight="1">
      <c r="A331" s="33">
        <v>321</v>
      </c>
      <c r="B331" s="58" t="s">
        <v>184</v>
      </c>
      <c r="C331" s="31">
        <v>1271.5999999999999</v>
      </c>
      <c r="D331" s="38">
        <v>1281.7833333333333</v>
      </c>
      <c r="E331" s="38">
        <v>1253.5666666666666</v>
      </c>
      <c r="F331" s="38">
        <v>1235.5333333333333</v>
      </c>
      <c r="G331" s="38">
        <v>1207.3166666666666</v>
      </c>
      <c r="H331" s="38">
        <v>1299.8166666666666</v>
      </c>
      <c r="I331" s="38">
        <v>1328.0333333333333</v>
      </c>
      <c r="J331" s="38">
        <v>1346.0666666666666</v>
      </c>
      <c r="K331" s="31">
        <v>1310</v>
      </c>
      <c r="L331" s="31">
        <v>1263.75</v>
      </c>
      <c r="M331" s="31">
        <v>3.2772399999999999</v>
      </c>
      <c r="N331" s="1"/>
      <c r="O331" s="1"/>
    </row>
    <row r="332" spans="1:15" ht="12.75" customHeight="1">
      <c r="A332" s="33">
        <v>322</v>
      </c>
      <c r="B332" s="58" t="s">
        <v>470</v>
      </c>
      <c r="C332" s="31">
        <v>1039.8</v>
      </c>
      <c r="D332" s="38">
        <v>1035.1833333333334</v>
      </c>
      <c r="E332" s="38">
        <v>1022.3666666666668</v>
      </c>
      <c r="F332" s="38">
        <v>1004.9333333333334</v>
      </c>
      <c r="G332" s="38">
        <v>992.11666666666679</v>
      </c>
      <c r="H332" s="38">
        <v>1052.6166666666668</v>
      </c>
      <c r="I332" s="38">
        <v>1065.4333333333334</v>
      </c>
      <c r="J332" s="38">
        <v>1082.8666666666668</v>
      </c>
      <c r="K332" s="31">
        <v>1048</v>
      </c>
      <c r="L332" s="31">
        <v>1017.75</v>
      </c>
      <c r="M332" s="31">
        <v>2.89547</v>
      </c>
      <c r="N332" s="1"/>
      <c r="O332" s="1"/>
    </row>
    <row r="333" spans="1:15" ht="12.75" customHeight="1">
      <c r="A333" s="33">
        <v>323</v>
      </c>
      <c r="B333" s="58" t="s">
        <v>464</v>
      </c>
      <c r="C333" s="31">
        <v>819.15</v>
      </c>
      <c r="D333" s="38">
        <v>819.48333333333323</v>
      </c>
      <c r="E333" s="38">
        <v>804.96666666666647</v>
      </c>
      <c r="F333" s="38">
        <v>790.78333333333319</v>
      </c>
      <c r="G333" s="38">
        <v>776.26666666666642</v>
      </c>
      <c r="H333" s="38">
        <v>833.66666666666652</v>
      </c>
      <c r="I333" s="38">
        <v>848.18333333333317</v>
      </c>
      <c r="J333" s="38">
        <v>862.36666666666656</v>
      </c>
      <c r="K333" s="31">
        <v>834</v>
      </c>
      <c r="L333" s="31">
        <v>805.3</v>
      </c>
      <c r="M333" s="31">
        <v>13.26376</v>
      </c>
      <c r="N333" s="1"/>
      <c r="O333" s="1"/>
    </row>
    <row r="334" spans="1:15" ht="12.75" customHeight="1">
      <c r="A334" s="33">
        <v>324</v>
      </c>
      <c r="B334" s="58" t="s">
        <v>185</v>
      </c>
      <c r="C334" s="31">
        <v>95.4</v>
      </c>
      <c r="D334" s="38">
        <v>97.733333333333348</v>
      </c>
      <c r="E334" s="38">
        <v>92.766666666666694</v>
      </c>
      <c r="F334" s="38">
        <v>90.13333333333334</v>
      </c>
      <c r="G334" s="38">
        <v>85.166666666666686</v>
      </c>
      <c r="H334" s="38">
        <v>100.3666666666667</v>
      </c>
      <c r="I334" s="38">
        <v>105.33333333333334</v>
      </c>
      <c r="J334" s="38">
        <v>107.96666666666671</v>
      </c>
      <c r="K334" s="31">
        <v>102.7</v>
      </c>
      <c r="L334" s="31">
        <v>95.1</v>
      </c>
      <c r="M334" s="31">
        <v>154.90749</v>
      </c>
      <c r="N334" s="1"/>
      <c r="O334" s="1"/>
    </row>
    <row r="335" spans="1:15" ht="12.75" customHeight="1">
      <c r="A335" s="33">
        <v>325</v>
      </c>
      <c r="B335" s="58" t="s">
        <v>187</v>
      </c>
      <c r="C335" s="31">
        <v>4506</v>
      </c>
      <c r="D335" s="38">
        <v>4568.3499999999995</v>
      </c>
      <c r="E335" s="38">
        <v>4427.6999999999989</v>
      </c>
      <c r="F335" s="38">
        <v>4349.3999999999996</v>
      </c>
      <c r="G335" s="38">
        <v>4208.7499999999991</v>
      </c>
      <c r="H335" s="38">
        <v>4646.6499999999987</v>
      </c>
      <c r="I335" s="38">
        <v>4787.2999999999984</v>
      </c>
      <c r="J335" s="38">
        <v>4865.5999999999985</v>
      </c>
      <c r="K335" s="31">
        <v>4709</v>
      </c>
      <c r="L335" s="31">
        <v>4490.05</v>
      </c>
      <c r="M335" s="31">
        <v>1.2185299999999999</v>
      </c>
      <c r="N335" s="1"/>
      <c r="O335" s="1"/>
    </row>
    <row r="336" spans="1:15" ht="12.75" customHeight="1">
      <c r="A336" s="33">
        <v>326</v>
      </c>
      <c r="B336" s="58" t="s">
        <v>471</v>
      </c>
      <c r="C336" s="31">
        <v>824.4</v>
      </c>
      <c r="D336" s="38">
        <v>843.1</v>
      </c>
      <c r="E336" s="38">
        <v>796.45</v>
      </c>
      <c r="F336" s="38">
        <v>768.5</v>
      </c>
      <c r="G336" s="38">
        <v>721.85</v>
      </c>
      <c r="H336" s="38">
        <v>871.05000000000007</v>
      </c>
      <c r="I336" s="38">
        <v>917.69999999999993</v>
      </c>
      <c r="J336" s="38">
        <v>945.65000000000009</v>
      </c>
      <c r="K336" s="31">
        <v>889.75</v>
      </c>
      <c r="L336" s="31">
        <v>815.15</v>
      </c>
      <c r="M336" s="31">
        <v>8.2396100000000008</v>
      </c>
      <c r="N336" s="1"/>
      <c r="O336" s="1"/>
    </row>
    <row r="337" spans="1:15" ht="12.75" customHeight="1">
      <c r="A337" s="33">
        <v>327</v>
      </c>
      <c r="B337" s="58" t="s">
        <v>465</v>
      </c>
      <c r="C337" s="31">
        <v>54.7</v>
      </c>
      <c r="D337" s="38">
        <v>56.583333333333336</v>
      </c>
      <c r="E337" s="38">
        <v>52.516666666666673</v>
      </c>
      <c r="F337" s="38">
        <v>50.333333333333336</v>
      </c>
      <c r="G337" s="38">
        <v>46.266666666666673</v>
      </c>
      <c r="H337" s="38">
        <v>58.766666666666673</v>
      </c>
      <c r="I337" s="38">
        <v>62.833333333333336</v>
      </c>
      <c r="J337" s="38">
        <v>65.01666666666668</v>
      </c>
      <c r="K337" s="31">
        <v>60.65</v>
      </c>
      <c r="L337" s="31">
        <v>54.4</v>
      </c>
      <c r="M337" s="31">
        <v>295.24320999999998</v>
      </c>
      <c r="N337" s="1"/>
      <c r="O337" s="1"/>
    </row>
    <row r="338" spans="1:15" ht="12.75" customHeight="1">
      <c r="A338" s="33">
        <v>328</v>
      </c>
      <c r="B338" s="58" t="s">
        <v>466</v>
      </c>
      <c r="C338" s="31">
        <v>150.9</v>
      </c>
      <c r="D338" s="38">
        <v>155.91666666666666</v>
      </c>
      <c r="E338" s="38">
        <v>145.18333333333331</v>
      </c>
      <c r="F338" s="38">
        <v>139.46666666666664</v>
      </c>
      <c r="G338" s="38">
        <v>128.73333333333329</v>
      </c>
      <c r="H338" s="38">
        <v>161.63333333333333</v>
      </c>
      <c r="I338" s="38">
        <v>172.36666666666667</v>
      </c>
      <c r="J338" s="38">
        <v>178.08333333333334</v>
      </c>
      <c r="K338" s="31">
        <v>166.65</v>
      </c>
      <c r="L338" s="31">
        <v>150.19999999999999</v>
      </c>
      <c r="M338" s="31">
        <v>98.31277</v>
      </c>
      <c r="N338" s="1"/>
      <c r="O338" s="1"/>
    </row>
    <row r="339" spans="1:15" ht="12.75" customHeight="1">
      <c r="A339" s="33">
        <v>329</v>
      </c>
      <c r="B339" s="58" t="s">
        <v>188</v>
      </c>
      <c r="C339" s="31">
        <v>22317.75</v>
      </c>
      <c r="D339" s="38">
        <v>22243.283333333336</v>
      </c>
      <c r="E339" s="38">
        <v>22091.566666666673</v>
      </c>
      <c r="F339" s="38">
        <v>21865.383333333335</v>
      </c>
      <c r="G339" s="38">
        <v>21713.666666666672</v>
      </c>
      <c r="H339" s="38">
        <v>22469.466666666674</v>
      </c>
      <c r="I339" s="38">
        <v>22621.183333333342</v>
      </c>
      <c r="J339" s="38">
        <v>22847.366666666676</v>
      </c>
      <c r="K339" s="31">
        <v>22395</v>
      </c>
      <c r="L339" s="31">
        <v>22017.1</v>
      </c>
      <c r="M339" s="31">
        <v>0.49379000000000001</v>
      </c>
      <c r="N339" s="1"/>
      <c r="O339" s="1"/>
    </row>
    <row r="340" spans="1:15" ht="12.75" customHeight="1">
      <c r="A340" s="33">
        <v>330</v>
      </c>
      <c r="B340" s="58" t="s">
        <v>472</v>
      </c>
      <c r="C340" s="31">
        <v>65.849999999999994</v>
      </c>
      <c r="D340" s="38">
        <v>67.5</v>
      </c>
      <c r="E340" s="38">
        <v>63.650000000000006</v>
      </c>
      <c r="F340" s="38">
        <v>61.45</v>
      </c>
      <c r="G340" s="38">
        <v>57.600000000000009</v>
      </c>
      <c r="H340" s="38">
        <v>69.7</v>
      </c>
      <c r="I340" s="38">
        <v>73.55</v>
      </c>
      <c r="J340" s="38">
        <v>75.75</v>
      </c>
      <c r="K340" s="31">
        <v>71.349999999999994</v>
      </c>
      <c r="L340" s="31">
        <v>65.3</v>
      </c>
      <c r="M340" s="31">
        <v>29.997350000000001</v>
      </c>
      <c r="N340" s="1"/>
      <c r="O340" s="1"/>
    </row>
    <row r="341" spans="1:15" ht="12.75" customHeight="1">
      <c r="A341" s="33">
        <v>331</v>
      </c>
      <c r="B341" s="58" t="s">
        <v>467</v>
      </c>
      <c r="C341" s="31">
        <v>50.7</v>
      </c>
      <c r="D341" s="38">
        <v>52.183333333333337</v>
      </c>
      <c r="E341" s="38">
        <v>48.666666666666671</v>
      </c>
      <c r="F341" s="38">
        <v>46.633333333333333</v>
      </c>
      <c r="G341" s="38">
        <v>43.116666666666667</v>
      </c>
      <c r="H341" s="38">
        <v>54.216666666666676</v>
      </c>
      <c r="I341" s="38">
        <v>57.733333333333341</v>
      </c>
      <c r="J341" s="38">
        <v>59.76666666666668</v>
      </c>
      <c r="K341" s="31">
        <v>55.7</v>
      </c>
      <c r="L341" s="31">
        <v>50.15</v>
      </c>
      <c r="M341" s="31">
        <v>784.23299999999995</v>
      </c>
      <c r="N341" s="1"/>
      <c r="O341" s="1"/>
    </row>
    <row r="342" spans="1:15" ht="12.75" customHeight="1">
      <c r="A342" s="33">
        <v>332</v>
      </c>
      <c r="B342" s="58" t="s">
        <v>288</v>
      </c>
      <c r="C342" s="31">
        <v>332.15</v>
      </c>
      <c r="D342" s="38">
        <v>333.48333333333329</v>
      </c>
      <c r="E342" s="38">
        <v>326.01666666666659</v>
      </c>
      <c r="F342" s="38">
        <v>319.88333333333333</v>
      </c>
      <c r="G342" s="38">
        <v>312.41666666666663</v>
      </c>
      <c r="H342" s="38">
        <v>339.61666666666656</v>
      </c>
      <c r="I342" s="38">
        <v>347.08333333333326</v>
      </c>
      <c r="J342" s="38">
        <v>353.21666666666653</v>
      </c>
      <c r="K342" s="31">
        <v>340.95</v>
      </c>
      <c r="L342" s="31">
        <v>327.35000000000002</v>
      </c>
      <c r="M342" s="31">
        <v>10.267519999999999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128</v>
      </c>
      <c r="D343" s="38">
        <v>132.04999999999998</v>
      </c>
      <c r="E343" s="38">
        <v>121.59999999999997</v>
      </c>
      <c r="F343" s="38">
        <v>115.19999999999999</v>
      </c>
      <c r="G343" s="38">
        <v>104.74999999999997</v>
      </c>
      <c r="H343" s="38">
        <v>138.44999999999996</v>
      </c>
      <c r="I343" s="38">
        <v>148.89999999999995</v>
      </c>
      <c r="J343" s="38">
        <v>155.29999999999995</v>
      </c>
      <c r="K343" s="31">
        <v>142.5</v>
      </c>
      <c r="L343" s="31">
        <v>125.65</v>
      </c>
      <c r="M343" s="31">
        <v>88.375010000000003</v>
      </c>
      <c r="N343" s="1"/>
      <c r="O343" s="1"/>
    </row>
    <row r="344" spans="1:15" ht="12.75" customHeight="1">
      <c r="A344" s="33">
        <v>334</v>
      </c>
      <c r="B344" s="58" t="s">
        <v>189</v>
      </c>
      <c r="C344" s="31">
        <v>136.5</v>
      </c>
      <c r="D344" s="38">
        <v>139.41666666666666</v>
      </c>
      <c r="E344" s="38">
        <v>132.83333333333331</v>
      </c>
      <c r="F344" s="38">
        <v>129.16666666666666</v>
      </c>
      <c r="G344" s="38">
        <v>122.58333333333331</v>
      </c>
      <c r="H344" s="38">
        <v>143.08333333333331</v>
      </c>
      <c r="I344" s="38">
        <v>149.66666666666663</v>
      </c>
      <c r="J344" s="38">
        <v>153.33333333333331</v>
      </c>
      <c r="K344" s="31">
        <v>146</v>
      </c>
      <c r="L344" s="31">
        <v>135.75</v>
      </c>
      <c r="M344" s="31">
        <v>192.86946</v>
      </c>
      <c r="N344" s="1"/>
      <c r="O344" s="1"/>
    </row>
    <row r="345" spans="1:15" ht="12.75" customHeight="1">
      <c r="A345" s="33">
        <v>335</v>
      </c>
      <c r="B345" s="58" t="s">
        <v>859</v>
      </c>
      <c r="C345" s="31">
        <v>53.95</v>
      </c>
      <c r="D345" s="38">
        <v>54.966666666666669</v>
      </c>
      <c r="E345" s="38">
        <v>52.233333333333334</v>
      </c>
      <c r="F345" s="38">
        <v>50.516666666666666</v>
      </c>
      <c r="G345" s="38">
        <v>47.783333333333331</v>
      </c>
      <c r="H345" s="38">
        <v>56.683333333333337</v>
      </c>
      <c r="I345" s="38">
        <v>59.416666666666671</v>
      </c>
      <c r="J345" s="38">
        <v>61.13333333333334</v>
      </c>
      <c r="K345" s="31">
        <v>57.7</v>
      </c>
      <c r="L345" s="31">
        <v>53.25</v>
      </c>
      <c r="M345" s="31">
        <v>91.436390000000003</v>
      </c>
      <c r="N345" s="1"/>
      <c r="O345" s="1"/>
    </row>
    <row r="346" spans="1:15" ht="12.75" customHeight="1">
      <c r="A346" s="33">
        <v>336</v>
      </c>
      <c r="B346" s="58" t="s">
        <v>469</v>
      </c>
      <c r="C346" s="31">
        <v>239.25</v>
      </c>
      <c r="D346" s="38">
        <v>243.11666666666667</v>
      </c>
      <c r="E346" s="38">
        <v>232.73333333333335</v>
      </c>
      <c r="F346" s="38">
        <v>226.21666666666667</v>
      </c>
      <c r="G346" s="38">
        <v>215.83333333333334</v>
      </c>
      <c r="H346" s="38">
        <v>249.63333333333335</v>
      </c>
      <c r="I346" s="38">
        <v>260.01666666666665</v>
      </c>
      <c r="J346" s="38">
        <v>266.53333333333336</v>
      </c>
      <c r="K346" s="31">
        <v>253.5</v>
      </c>
      <c r="L346" s="31">
        <v>236.6</v>
      </c>
      <c r="M346" s="31">
        <v>19.644590000000001</v>
      </c>
      <c r="N346" s="1"/>
      <c r="O346" s="1"/>
    </row>
    <row r="347" spans="1:15" ht="12.75" customHeight="1">
      <c r="A347" s="33">
        <v>337</v>
      </c>
      <c r="B347" s="58" t="s">
        <v>191</v>
      </c>
      <c r="C347" s="31">
        <v>235.1</v>
      </c>
      <c r="D347" s="38">
        <v>238.04999999999998</v>
      </c>
      <c r="E347" s="38">
        <v>231.14999999999998</v>
      </c>
      <c r="F347" s="38">
        <v>227.2</v>
      </c>
      <c r="G347" s="38">
        <v>220.29999999999998</v>
      </c>
      <c r="H347" s="38">
        <v>241.99999999999997</v>
      </c>
      <c r="I347" s="38">
        <v>248.9</v>
      </c>
      <c r="J347" s="38">
        <v>252.84999999999997</v>
      </c>
      <c r="K347" s="31">
        <v>244.95</v>
      </c>
      <c r="L347" s="31">
        <v>234.1</v>
      </c>
      <c r="M347" s="31">
        <v>211.7431</v>
      </c>
      <c r="N347" s="1"/>
      <c r="O347" s="1"/>
    </row>
    <row r="348" spans="1:15" ht="12.75" customHeight="1">
      <c r="A348" s="33">
        <v>338</v>
      </c>
      <c r="B348" s="58" t="s">
        <v>473</v>
      </c>
      <c r="C348" s="31">
        <v>364.8</v>
      </c>
      <c r="D348" s="38">
        <v>370.38333333333338</v>
      </c>
      <c r="E348" s="38">
        <v>355.31666666666678</v>
      </c>
      <c r="F348" s="38">
        <v>345.83333333333337</v>
      </c>
      <c r="G348" s="38">
        <v>330.76666666666677</v>
      </c>
      <c r="H348" s="38">
        <v>379.86666666666679</v>
      </c>
      <c r="I348" s="38">
        <v>394.93333333333339</v>
      </c>
      <c r="J348" s="38">
        <v>404.4166666666668</v>
      </c>
      <c r="K348" s="31">
        <v>385.45</v>
      </c>
      <c r="L348" s="31">
        <v>360.9</v>
      </c>
      <c r="M348" s="31">
        <v>3.7158799999999998</v>
      </c>
      <c r="N348" s="1"/>
      <c r="O348" s="1"/>
    </row>
    <row r="349" spans="1:15" ht="12.75" customHeight="1">
      <c r="A349" s="33">
        <v>339</v>
      </c>
      <c r="B349" s="58" t="s">
        <v>192</v>
      </c>
      <c r="C349" s="31">
        <v>1140.3</v>
      </c>
      <c r="D349" s="38">
        <v>1156.1166666666666</v>
      </c>
      <c r="E349" s="38">
        <v>1115.0333333333331</v>
      </c>
      <c r="F349" s="38">
        <v>1089.7666666666664</v>
      </c>
      <c r="G349" s="38">
        <v>1048.6833333333329</v>
      </c>
      <c r="H349" s="38">
        <v>1181.3833333333332</v>
      </c>
      <c r="I349" s="38">
        <v>1222.4666666666667</v>
      </c>
      <c r="J349" s="38">
        <v>1247.7333333333333</v>
      </c>
      <c r="K349" s="31">
        <v>1197.2</v>
      </c>
      <c r="L349" s="31">
        <v>1130.8499999999999</v>
      </c>
      <c r="M349" s="31">
        <v>6.3027300000000004</v>
      </c>
      <c r="N349" s="1"/>
      <c r="O349" s="1"/>
    </row>
    <row r="350" spans="1:15" ht="12.75" customHeight="1">
      <c r="A350" s="33">
        <v>340</v>
      </c>
      <c r="B350" s="58" t="s">
        <v>194</v>
      </c>
      <c r="C350" s="31">
        <v>180.9</v>
      </c>
      <c r="D350" s="38">
        <v>182</v>
      </c>
      <c r="E350" s="38">
        <v>179.1</v>
      </c>
      <c r="F350" s="38">
        <v>177.29999999999998</v>
      </c>
      <c r="G350" s="38">
        <v>174.39999999999998</v>
      </c>
      <c r="H350" s="38">
        <v>183.8</v>
      </c>
      <c r="I350" s="38">
        <v>186.7</v>
      </c>
      <c r="J350" s="38">
        <v>188.50000000000003</v>
      </c>
      <c r="K350" s="31">
        <v>184.9</v>
      </c>
      <c r="L350" s="31">
        <v>180.2</v>
      </c>
      <c r="M350" s="31">
        <v>155.24469999999999</v>
      </c>
      <c r="N350" s="1"/>
      <c r="O350" s="1"/>
    </row>
    <row r="351" spans="1:15" ht="12.75" customHeight="1">
      <c r="A351" s="33">
        <v>341</v>
      </c>
      <c r="B351" s="58" t="s">
        <v>289</v>
      </c>
      <c r="C351" s="31">
        <v>272.45</v>
      </c>
      <c r="D351" s="38">
        <v>276.58333333333331</v>
      </c>
      <c r="E351" s="38">
        <v>266.36666666666662</v>
      </c>
      <c r="F351" s="38">
        <v>260.2833333333333</v>
      </c>
      <c r="G351" s="38">
        <v>250.06666666666661</v>
      </c>
      <c r="H351" s="38">
        <v>282.66666666666663</v>
      </c>
      <c r="I351" s="38">
        <v>292.88333333333333</v>
      </c>
      <c r="J351" s="38">
        <v>298.96666666666664</v>
      </c>
      <c r="K351" s="31">
        <v>286.8</v>
      </c>
      <c r="L351" s="31">
        <v>270.5</v>
      </c>
      <c r="M351" s="31">
        <v>20.109359999999999</v>
      </c>
      <c r="N351" s="1"/>
      <c r="O351" s="1"/>
    </row>
    <row r="352" spans="1:15" ht="12.75" customHeight="1">
      <c r="A352" s="33">
        <v>342</v>
      </c>
      <c r="B352" s="58" t="s">
        <v>474</v>
      </c>
      <c r="C352" s="31">
        <v>1197.5</v>
      </c>
      <c r="D352" s="38">
        <v>1215.45</v>
      </c>
      <c r="E352" s="38">
        <v>1156.1000000000001</v>
      </c>
      <c r="F352" s="38">
        <v>1114.7</v>
      </c>
      <c r="G352" s="38">
        <v>1055.3500000000001</v>
      </c>
      <c r="H352" s="38">
        <v>1256.8500000000001</v>
      </c>
      <c r="I352" s="38">
        <v>1316.2</v>
      </c>
      <c r="J352" s="38">
        <v>1357.6000000000001</v>
      </c>
      <c r="K352" s="31">
        <v>1274.8</v>
      </c>
      <c r="L352" s="31">
        <v>1174.05</v>
      </c>
      <c r="M352" s="31">
        <v>9.5630199999999999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864.55</v>
      </c>
      <c r="D353" s="38">
        <v>877.61666666666667</v>
      </c>
      <c r="E353" s="38">
        <v>841.7833333333333</v>
      </c>
      <c r="F353" s="38">
        <v>819.01666666666665</v>
      </c>
      <c r="G353" s="38">
        <v>783.18333333333328</v>
      </c>
      <c r="H353" s="38">
        <v>900.38333333333333</v>
      </c>
      <c r="I353" s="38">
        <v>936.21666666666658</v>
      </c>
      <c r="J353" s="38">
        <v>958.98333333333335</v>
      </c>
      <c r="K353" s="31">
        <v>913.45</v>
      </c>
      <c r="L353" s="31">
        <v>854.85</v>
      </c>
      <c r="M353" s="31">
        <v>28.977499999999999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4288.3500000000004</v>
      </c>
      <c r="D354" s="38">
        <v>4313.5333333333338</v>
      </c>
      <c r="E354" s="38">
        <v>4202.0666666666675</v>
      </c>
      <c r="F354" s="38">
        <v>4115.7833333333338</v>
      </c>
      <c r="G354" s="38">
        <v>4004.3166666666675</v>
      </c>
      <c r="H354" s="38">
        <v>4399.8166666666675</v>
      </c>
      <c r="I354" s="38">
        <v>4511.2833333333328</v>
      </c>
      <c r="J354" s="38">
        <v>4597.5666666666675</v>
      </c>
      <c r="K354" s="31">
        <v>4425</v>
      </c>
      <c r="L354" s="31">
        <v>4227.25</v>
      </c>
      <c r="M354" s="31">
        <v>0.98548000000000002</v>
      </c>
      <c r="N354" s="1"/>
      <c r="O354" s="1"/>
    </row>
    <row r="355" spans="1:15" ht="12.75" customHeight="1">
      <c r="A355" s="33">
        <v>345</v>
      </c>
      <c r="B355" s="58" t="s">
        <v>475</v>
      </c>
      <c r="C355" s="31">
        <v>235.2</v>
      </c>
      <c r="D355" s="38">
        <v>237.43333333333331</v>
      </c>
      <c r="E355" s="38">
        <v>231.76666666666662</v>
      </c>
      <c r="F355" s="38">
        <v>228.33333333333331</v>
      </c>
      <c r="G355" s="38">
        <v>222.66666666666663</v>
      </c>
      <c r="H355" s="38">
        <v>240.86666666666662</v>
      </c>
      <c r="I355" s="38">
        <v>246.5333333333333</v>
      </c>
      <c r="J355" s="38">
        <v>249.96666666666661</v>
      </c>
      <c r="K355" s="31">
        <v>243.1</v>
      </c>
      <c r="L355" s="31">
        <v>234</v>
      </c>
      <c r="M355" s="31">
        <v>5.2778099999999997</v>
      </c>
      <c r="N355" s="1"/>
      <c r="O355" s="1"/>
    </row>
    <row r="356" spans="1:15" ht="12.75" customHeight="1">
      <c r="A356" s="33">
        <v>346</v>
      </c>
      <c r="B356" s="58" t="s">
        <v>195</v>
      </c>
      <c r="C356" s="31">
        <v>40847.199999999997</v>
      </c>
      <c r="D356" s="38">
        <v>41186.1</v>
      </c>
      <c r="E356" s="38">
        <v>40421.149999999994</v>
      </c>
      <c r="F356" s="38">
        <v>39995.1</v>
      </c>
      <c r="G356" s="38">
        <v>39230.149999999994</v>
      </c>
      <c r="H356" s="38">
        <v>41612.149999999994</v>
      </c>
      <c r="I356" s="38">
        <v>42377.099999999991</v>
      </c>
      <c r="J356" s="38">
        <v>42803.149999999994</v>
      </c>
      <c r="K356" s="31">
        <v>41951.05</v>
      </c>
      <c r="L356" s="31">
        <v>40760.050000000003</v>
      </c>
      <c r="M356" s="31">
        <v>0.16389000000000001</v>
      </c>
      <c r="N356" s="1"/>
      <c r="O356" s="1"/>
    </row>
    <row r="357" spans="1:15" ht="12.75" customHeight="1">
      <c r="A357" s="33">
        <v>347</v>
      </c>
      <c r="B357" s="58" t="s">
        <v>292</v>
      </c>
      <c r="C357" s="31">
        <v>1286.8499999999999</v>
      </c>
      <c r="D357" s="38">
        <v>1289.1333333333332</v>
      </c>
      <c r="E357" s="38">
        <v>1253.2666666666664</v>
      </c>
      <c r="F357" s="38">
        <v>1219.6833333333332</v>
      </c>
      <c r="G357" s="38">
        <v>1183.8166666666664</v>
      </c>
      <c r="H357" s="38">
        <v>1322.7166666666665</v>
      </c>
      <c r="I357" s="38">
        <v>1358.5833333333333</v>
      </c>
      <c r="J357" s="38">
        <v>1392.1666666666665</v>
      </c>
      <c r="K357" s="31">
        <v>1325</v>
      </c>
      <c r="L357" s="31">
        <v>1255.55</v>
      </c>
      <c r="M357" s="31">
        <v>4.1579199999999998</v>
      </c>
      <c r="N357" s="1"/>
      <c r="O357" s="1"/>
    </row>
    <row r="358" spans="1:15" ht="12.75" customHeight="1">
      <c r="A358" s="33">
        <v>348</v>
      </c>
      <c r="B358" s="58" t="s">
        <v>291</v>
      </c>
      <c r="C358" s="31">
        <v>788.4</v>
      </c>
      <c r="D358" s="38">
        <v>787.36666666666679</v>
      </c>
      <c r="E358" s="38">
        <v>771.73333333333358</v>
      </c>
      <c r="F358" s="38">
        <v>755.06666666666683</v>
      </c>
      <c r="G358" s="38">
        <v>739.43333333333362</v>
      </c>
      <c r="H358" s="38">
        <v>804.03333333333353</v>
      </c>
      <c r="I358" s="38">
        <v>819.66666666666674</v>
      </c>
      <c r="J358" s="38">
        <v>836.33333333333348</v>
      </c>
      <c r="K358" s="31">
        <v>803</v>
      </c>
      <c r="L358" s="31">
        <v>770.7</v>
      </c>
      <c r="M358" s="31">
        <v>9.7855399999999992</v>
      </c>
      <c r="N358" s="1"/>
      <c r="O358" s="1"/>
    </row>
    <row r="359" spans="1:15" ht="12.75" customHeight="1">
      <c r="A359" s="33">
        <v>349</v>
      </c>
      <c r="B359" s="58" t="s">
        <v>476</v>
      </c>
      <c r="C359" s="31">
        <v>161.19999999999999</v>
      </c>
      <c r="D359" s="38">
        <v>164.61666666666665</v>
      </c>
      <c r="E359" s="38">
        <v>154.8833333333333</v>
      </c>
      <c r="F359" s="38">
        <v>148.56666666666666</v>
      </c>
      <c r="G359" s="38">
        <v>138.83333333333331</v>
      </c>
      <c r="H359" s="38">
        <v>170.93333333333328</v>
      </c>
      <c r="I359" s="38">
        <v>180.66666666666663</v>
      </c>
      <c r="J359" s="38">
        <v>186.98333333333326</v>
      </c>
      <c r="K359" s="31">
        <v>174.35</v>
      </c>
      <c r="L359" s="31">
        <v>158.30000000000001</v>
      </c>
      <c r="M359" s="31">
        <v>47.168349999999997</v>
      </c>
      <c r="N359" s="1"/>
      <c r="O359" s="1"/>
    </row>
    <row r="360" spans="1:15" ht="12.75" customHeight="1">
      <c r="A360" s="33">
        <v>350</v>
      </c>
      <c r="B360" s="58" t="s">
        <v>197</v>
      </c>
      <c r="C360" s="31">
        <v>5839.9</v>
      </c>
      <c r="D360" s="38">
        <v>5884.8833333333341</v>
      </c>
      <c r="E360" s="38">
        <v>5781.4666666666681</v>
      </c>
      <c r="F360" s="38">
        <v>5723.0333333333338</v>
      </c>
      <c r="G360" s="38">
        <v>5619.6166666666677</v>
      </c>
      <c r="H360" s="38">
        <v>5943.3166666666684</v>
      </c>
      <c r="I360" s="38">
        <v>6046.7333333333345</v>
      </c>
      <c r="J360" s="38">
        <v>6105.1666666666688</v>
      </c>
      <c r="K360" s="31">
        <v>5988.3</v>
      </c>
      <c r="L360" s="31">
        <v>5826.45</v>
      </c>
      <c r="M360" s="31">
        <v>3.02359</v>
      </c>
      <c r="N360" s="1"/>
      <c r="O360" s="1"/>
    </row>
    <row r="361" spans="1:15" ht="12.75" customHeight="1">
      <c r="A361" s="33">
        <v>351</v>
      </c>
      <c r="B361" s="58" t="s">
        <v>198</v>
      </c>
      <c r="C361" s="31">
        <v>234.7</v>
      </c>
      <c r="D361" s="38">
        <v>239.81666666666663</v>
      </c>
      <c r="E361" s="38">
        <v>228.78333333333327</v>
      </c>
      <c r="F361" s="38">
        <v>222.86666666666665</v>
      </c>
      <c r="G361" s="38">
        <v>211.83333333333329</v>
      </c>
      <c r="H361" s="38">
        <v>245.73333333333326</v>
      </c>
      <c r="I361" s="38">
        <v>256.76666666666665</v>
      </c>
      <c r="J361" s="38">
        <v>262.68333333333328</v>
      </c>
      <c r="K361" s="31">
        <v>250.85</v>
      </c>
      <c r="L361" s="31">
        <v>233.9</v>
      </c>
      <c r="M361" s="31">
        <v>43.827959999999997</v>
      </c>
      <c r="N361" s="1"/>
      <c r="O361" s="1"/>
    </row>
    <row r="362" spans="1:15" ht="12.75" customHeight="1">
      <c r="A362" s="33">
        <v>352</v>
      </c>
      <c r="B362" s="58" t="s">
        <v>479</v>
      </c>
      <c r="C362" s="31">
        <v>3841.7</v>
      </c>
      <c r="D362" s="38">
        <v>3845.5833333333335</v>
      </c>
      <c r="E362" s="38">
        <v>3801.1166666666668</v>
      </c>
      <c r="F362" s="38">
        <v>3760.5333333333333</v>
      </c>
      <c r="G362" s="38">
        <v>3716.0666666666666</v>
      </c>
      <c r="H362" s="38">
        <v>3886.166666666667</v>
      </c>
      <c r="I362" s="38">
        <v>3930.6333333333332</v>
      </c>
      <c r="J362" s="38">
        <v>3971.2166666666672</v>
      </c>
      <c r="K362" s="31">
        <v>3890.05</v>
      </c>
      <c r="L362" s="31">
        <v>3805</v>
      </c>
      <c r="M362" s="31">
        <v>0.33305000000000001</v>
      </c>
      <c r="N362" s="1"/>
      <c r="O362" s="1"/>
    </row>
    <row r="363" spans="1:15" ht="12.75" customHeight="1">
      <c r="A363" s="33">
        <v>353</v>
      </c>
      <c r="B363" s="58" t="s">
        <v>480</v>
      </c>
      <c r="C363" s="31">
        <v>1868.45</v>
      </c>
      <c r="D363" s="38">
        <v>1863.45</v>
      </c>
      <c r="E363" s="38">
        <v>1836.95</v>
      </c>
      <c r="F363" s="38">
        <v>1805.45</v>
      </c>
      <c r="G363" s="38">
        <v>1778.95</v>
      </c>
      <c r="H363" s="38">
        <v>1894.95</v>
      </c>
      <c r="I363" s="38">
        <v>1921.45</v>
      </c>
      <c r="J363" s="38">
        <v>1952.95</v>
      </c>
      <c r="K363" s="31">
        <v>1889.95</v>
      </c>
      <c r="L363" s="31">
        <v>1831.95</v>
      </c>
      <c r="M363" s="31">
        <v>4.4805099999999998</v>
      </c>
      <c r="N363" s="1"/>
      <c r="O363" s="1"/>
    </row>
    <row r="364" spans="1:15" ht="12.75" customHeight="1">
      <c r="A364" s="33">
        <v>354</v>
      </c>
      <c r="B364" s="58" t="s">
        <v>201</v>
      </c>
      <c r="C364" s="31">
        <v>3604.15</v>
      </c>
      <c r="D364" s="38">
        <v>3635.2333333333336</v>
      </c>
      <c r="E364" s="38">
        <v>3556.916666666667</v>
      </c>
      <c r="F364" s="38">
        <v>3509.6833333333334</v>
      </c>
      <c r="G364" s="38">
        <v>3431.3666666666668</v>
      </c>
      <c r="H364" s="38">
        <v>3682.4666666666672</v>
      </c>
      <c r="I364" s="38">
        <v>3760.7833333333338</v>
      </c>
      <c r="J364" s="38">
        <v>3808.0166666666673</v>
      </c>
      <c r="K364" s="31">
        <v>3713.55</v>
      </c>
      <c r="L364" s="31">
        <v>3588</v>
      </c>
      <c r="M364" s="31">
        <v>2.2116400000000001</v>
      </c>
      <c r="N364" s="1"/>
      <c r="O364" s="1"/>
    </row>
    <row r="365" spans="1:15" ht="12.75" customHeight="1">
      <c r="A365" s="33">
        <v>355</v>
      </c>
      <c r="B365" s="58" t="s">
        <v>200</v>
      </c>
      <c r="C365" s="31">
        <v>2487.25</v>
      </c>
      <c r="D365" s="38">
        <v>2499.0833333333335</v>
      </c>
      <c r="E365" s="38">
        <v>2468.166666666667</v>
      </c>
      <c r="F365" s="38">
        <v>2449.0833333333335</v>
      </c>
      <c r="G365" s="38">
        <v>2418.166666666667</v>
      </c>
      <c r="H365" s="38">
        <v>2518.166666666667</v>
      </c>
      <c r="I365" s="38">
        <v>2549.0833333333339</v>
      </c>
      <c r="J365" s="38">
        <v>2568.166666666667</v>
      </c>
      <c r="K365" s="31">
        <v>2530</v>
      </c>
      <c r="L365" s="31">
        <v>2480</v>
      </c>
      <c r="M365" s="31">
        <v>5.8788400000000003</v>
      </c>
      <c r="N365" s="1"/>
      <c r="O365" s="1"/>
    </row>
    <row r="366" spans="1:15" ht="12.75" customHeight="1">
      <c r="A366" s="33">
        <v>356</v>
      </c>
      <c r="B366" s="58" t="s">
        <v>196</v>
      </c>
      <c r="C366" s="31">
        <v>1063.6500000000001</v>
      </c>
      <c r="D366" s="38">
        <v>1086.2333333333333</v>
      </c>
      <c r="E366" s="38">
        <v>1036.4666666666667</v>
      </c>
      <c r="F366" s="38">
        <v>1009.2833333333333</v>
      </c>
      <c r="G366" s="38">
        <v>959.51666666666665</v>
      </c>
      <c r="H366" s="38">
        <v>1113.4166666666667</v>
      </c>
      <c r="I366" s="38">
        <v>1163.1833333333336</v>
      </c>
      <c r="J366" s="38">
        <v>1190.3666666666668</v>
      </c>
      <c r="K366" s="31">
        <v>1136</v>
      </c>
      <c r="L366" s="31">
        <v>1059.05</v>
      </c>
      <c r="M366" s="31">
        <v>22.388750000000002</v>
      </c>
      <c r="N366" s="1"/>
      <c r="O366" s="1"/>
    </row>
    <row r="367" spans="1:15" ht="12.75" customHeight="1">
      <c r="A367" s="33">
        <v>357</v>
      </c>
      <c r="B367" s="58" t="s">
        <v>481</v>
      </c>
      <c r="C367" s="31">
        <v>100.3</v>
      </c>
      <c r="D367" s="38">
        <v>101.83333333333333</v>
      </c>
      <c r="E367" s="38">
        <v>97.766666666666652</v>
      </c>
      <c r="F367" s="38">
        <v>95.23333333333332</v>
      </c>
      <c r="G367" s="38">
        <v>91.166666666666643</v>
      </c>
      <c r="H367" s="38">
        <v>104.36666666666666</v>
      </c>
      <c r="I367" s="38">
        <v>108.43333333333335</v>
      </c>
      <c r="J367" s="38">
        <v>110.96666666666667</v>
      </c>
      <c r="K367" s="31">
        <v>105.9</v>
      </c>
      <c r="L367" s="31">
        <v>99.3</v>
      </c>
      <c r="M367" s="31">
        <v>65.661479999999997</v>
      </c>
      <c r="N367" s="1"/>
      <c r="O367" s="1"/>
    </row>
    <row r="368" spans="1:15" ht="12.75" customHeight="1">
      <c r="A368" s="33">
        <v>358</v>
      </c>
      <c r="B368" s="58" t="s">
        <v>477</v>
      </c>
      <c r="C368" s="31">
        <v>667.95</v>
      </c>
      <c r="D368" s="38">
        <v>664.5</v>
      </c>
      <c r="E368" s="38">
        <v>649</v>
      </c>
      <c r="F368" s="38">
        <v>630.04999999999995</v>
      </c>
      <c r="G368" s="38">
        <v>614.54999999999995</v>
      </c>
      <c r="H368" s="38">
        <v>683.45</v>
      </c>
      <c r="I368" s="38">
        <v>698.95</v>
      </c>
      <c r="J368" s="38">
        <v>717.90000000000009</v>
      </c>
      <c r="K368" s="31">
        <v>680</v>
      </c>
      <c r="L368" s="31">
        <v>645.54999999999995</v>
      </c>
      <c r="M368" s="31">
        <v>5.5019999999999998</v>
      </c>
      <c r="N368" s="1"/>
      <c r="O368" s="1"/>
    </row>
    <row r="369" spans="1:15" ht="12.75" customHeight="1">
      <c r="A369" s="33">
        <v>359</v>
      </c>
      <c r="B369" s="58" t="s">
        <v>478</v>
      </c>
      <c r="C369" s="31">
        <v>359.45</v>
      </c>
      <c r="D369" s="38">
        <v>356.90000000000003</v>
      </c>
      <c r="E369" s="38">
        <v>347.55000000000007</v>
      </c>
      <c r="F369" s="38">
        <v>335.65000000000003</v>
      </c>
      <c r="G369" s="38">
        <v>326.30000000000007</v>
      </c>
      <c r="H369" s="38">
        <v>368.80000000000007</v>
      </c>
      <c r="I369" s="38">
        <v>378.15000000000009</v>
      </c>
      <c r="J369" s="38">
        <v>390.05000000000007</v>
      </c>
      <c r="K369" s="31">
        <v>366.25</v>
      </c>
      <c r="L369" s="31">
        <v>345</v>
      </c>
      <c r="M369" s="31">
        <v>6.7924300000000004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1339.5</v>
      </c>
      <c r="D370" s="38">
        <v>1353.5333333333335</v>
      </c>
      <c r="E370" s="38">
        <v>1317.0166666666671</v>
      </c>
      <c r="F370" s="38">
        <v>1294.5333333333335</v>
      </c>
      <c r="G370" s="38">
        <v>1258.0166666666671</v>
      </c>
      <c r="H370" s="38">
        <v>1376.0166666666671</v>
      </c>
      <c r="I370" s="38">
        <v>1412.5333333333335</v>
      </c>
      <c r="J370" s="38">
        <v>1435.0166666666671</v>
      </c>
      <c r="K370" s="31">
        <v>1390.05</v>
      </c>
      <c r="L370" s="31">
        <v>1331.05</v>
      </c>
      <c r="M370" s="31">
        <v>0.49782999999999999</v>
      </c>
      <c r="N370" s="1"/>
      <c r="O370" s="1"/>
    </row>
    <row r="371" spans="1:15" ht="12.75" customHeight="1">
      <c r="A371" s="33">
        <v>361</v>
      </c>
      <c r="B371" s="58" t="s">
        <v>203</v>
      </c>
      <c r="C371" s="31">
        <v>4942.3999999999996</v>
      </c>
      <c r="D371" s="38">
        <v>5025.2166666666662</v>
      </c>
      <c r="E371" s="38">
        <v>4850.4333333333325</v>
      </c>
      <c r="F371" s="38">
        <v>4758.4666666666662</v>
      </c>
      <c r="G371" s="38">
        <v>4583.6833333333325</v>
      </c>
      <c r="H371" s="38">
        <v>5117.1833333333325</v>
      </c>
      <c r="I371" s="38">
        <v>5291.9666666666672</v>
      </c>
      <c r="J371" s="38">
        <v>5383.9333333333325</v>
      </c>
      <c r="K371" s="31">
        <v>5200</v>
      </c>
      <c r="L371" s="31">
        <v>4933.25</v>
      </c>
      <c r="M371" s="31">
        <v>6.9320899999999996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1172.2</v>
      </c>
      <c r="D372" s="38">
        <v>1184.5000000000002</v>
      </c>
      <c r="E372" s="38">
        <v>1152.1000000000004</v>
      </c>
      <c r="F372" s="38">
        <v>1132.0000000000002</v>
      </c>
      <c r="G372" s="38">
        <v>1099.6000000000004</v>
      </c>
      <c r="H372" s="38">
        <v>1204.6000000000004</v>
      </c>
      <c r="I372" s="38">
        <v>1237.0000000000005</v>
      </c>
      <c r="J372" s="38">
        <v>1257.1000000000004</v>
      </c>
      <c r="K372" s="31">
        <v>1216.9000000000001</v>
      </c>
      <c r="L372" s="31">
        <v>1164.4000000000001</v>
      </c>
      <c r="M372" s="31">
        <v>1.3299000000000001</v>
      </c>
      <c r="N372" s="1"/>
      <c r="O372" s="1"/>
    </row>
    <row r="373" spans="1:15" ht="12.75" customHeight="1">
      <c r="A373" s="33">
        <v>363</v>
      </c>
      <c r="B373" s="58" t="s">
        <v>293</v>
      </c>
      <c r="C373" s="31">
        <v>377</v>
      </c>
      <c r="D373" s="38">
        <v>383.36666666666662</v>
      </c>
      <c r="E373" s="38">
        <v>369.33333333333326</v>
      </c>
      <c r="F373" s="38">
        <v>361.66666666666663</v>
      </c>
      <c r="G373" s="38">
        <v>347.63333333333327</v>
      </c>
      <c r="H373" s="38">
        <v>391.03333333333325</v>
      </c>
      <c r="I373" s="38">
        <v>405.06666666666666</v>
      </c>
      <c r="J373" s="38">
        <v>412.73333333333323</v>
      </c>
      <c r="K373" s="31">
        <v>397.4</v>
      </c>
      <c r="L373" s="31">
        <v>375.7</v>
      </c>
      <c r="M373" s="31">
        <v>30.00488</v>
      </c>
      <c r="N373" s="1"/>
      <c r="O373" s="1"/>
    </row>
    <row r="374" spans="1:15" ht="12.75" customHeight="1">
      <c r="A374" s="33">
        <v>364</v>
      </c>
      <c r="B374" s="58" t="s">
        <v>199</v>
      </c>
      <c r="C374" s="31">
        <v>282.89999999999998</v>
      </c>
      <c r="D374" s="38">
        <v>291.23333333333335</v>
      </c>
      <c r="E374" s="38">
        <v>273.66666666666669</v>
      </c>
      <c r="F374" s="38">
        <v>264.43333333333334</v>
      </c>
      <c r="G374" s="38">
        <v>246.86666666666667</v>
      </c>
      <c r="H374" s="38">
        <v>300.4666666666667</v>
      </c>
      <c r="I374" s="38">
        <v>318.0333333333333</v>
      </c>
      <c r="J374" s="38">
        <v>327.26666666666671</v>
      </c>
      <c r="K374" s="31">
        <v>308.8</v>
      </c>
      <c r="L374" s="31">
        <v>282</v>
      </c>
      <c r="M374" s="31">
        <v>256.57738999999998</v>
      </c>
      <c r="N374" s="1"/>
      <c r="O374" s="1"/>
    </row>
    <row r="375" spans="1:15" ht="12.75" customHeight="1">
      <c r="A375" s="33">
        <v>365</v>
      </c>
      <c r="B375" s="58" t="s">
        <v>204</v>
      </c>
      <c r="C375" s="31">
        <v>191.3</v>
      </c>
      <c r="D375" s="38">
        <v>195.4</v>
      </c>
      <c r="E375" s="38">
        <v>186.55</v>
      </c>
      <c r="F375" s="38">
        <v>181.8</v>
      </c>
      <c r="G375" s="38">
        <v>172.95000000000002</v>
      </c>
      <c r="H375" s="38">
        <v>200.15</v>
      </c>
      <c r="I375" s="38">
        <v>208.99999999999997</v>
      </c>
      <c r="J375" s="38">
        <v>213.75</v>
      </c>
      <c r="K375" s="31">
        <v>204.25</v>
      </c>
      <c r="L375" s="31">
        <v>190.65</v>
      </c>
      <c r="M375" s="31">
        <v>298.26173</v>
      </c>
      <c r="N375" s="1"/>
      <c r="O375" s="1"/>
    </row>
    <row r="376" spans="1:15" ht="12.75" customHeight="1">
      <c r="A376" s="33">
        <v>366</v>
      </c>
      <c r="B376" s="58" t="s">
        <v>484</v>
      </c>
      <c r="C376" s="31">
        <v>555.35</v>
      </c>
      <c r="D376" s="38">
        <v>566.26666666666677</v>
      </c>
      <c r="E376" s="38">
        <v>535.58333333333348</v>
      </c>
      <c r="F376" s="38">
        <v>515.81666666666672</v>
      </c>
      <c r="G376" s="38">
        <v>485.13333333333344</v>
      </c>
      <c r="H376" s="38">
        <v>586.03333333333353</v>
      </c>
      <c r="I376" s="38">
        <v>616.7166666666667</v>
      </c>
      <c r="J376" s="38">
        <v>636.48333333333358</v>
      </c>
      <c r="K376" s="31">
        <v>596.95000000000005</v>
      </c>
      <c r="L376" s="31">
        <v>546.5</v>
      </c>
      <c r="M376" s="31">
        <v>41.84469</v>
      </c>
      <c r="N376" s="1"/>
      <c r="O376" s="1"/>
    </row>
    <row r="377" spans="1:15" ht="12.75" customHeight="1">
      <c r="A377" s="33">
        <v>367</v>
      </c>
      <c r="B377" s="58" t="s">
        <v>294</v>
      </c>
      <c r="C377" s="31">
        <v>607.45000000000005</v>
      </c>
      <c r="D377" s="38">
        <v>620.2833333333333</v>
      </c>
      <c r="E377" s="38">
        <v>591.51666666666665</v>
      </c>
      <c r="F377" s="38">
        <v>575.58333333333337</v>
      </c>
      <c r="G377" s="38">
        <v>546.81666666666672</v>
      </c>
      <c r="H377" s="38">
        <v>636.21666666666658</v>
      </c>
      <c r="I377" s="38">
        <v>664.98333333333323</v>
      </c>
      <c r="J377" s="38">
        <v>680.91666666666652</v>
      </c>
      <c r="K377" s="31">
        <v>649.04999999999995</v>
      </c>
      <c r="L377" s="31">
        <v>604.35</v>
      </c>
      <c r="M377" s="31">
        <v>4.1992500000000001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743.35</v>
      </c>
      <c r="D378" s="38">
        <v>734.48333333333323</v>
      </c>
      <c r="E378" s="38">
        <v>720.41666666666652</v>
      </c>
      <c r="F378" s="38">
        <v>697.48333333333323</v>
      </c>
      <c r="G378" s="38">
        <v>683.41666666666652</v>
      </c>
      <c r="H378" s="38">
        <v>757.41666666666652</v>
      </c>
      <c r="I378" s="38">
        <v>771.48333333333335</v>
      </c>
      <c r="J378" s="38">
        <v>794.41666666666652</v>
      </c>
      <c r="K378" s="31">
        <v>748.55</v>
      </c>
      <c r="L378" s="31">
        <v>711.55</v>
      </c>
      <c r="M378" s="31">
        <v>4.3030299999999997</v>
      </c>
      <c r="N378" s="1"/>
      <c r="O378" s="1"/>
    </row>
    <row r="379" spans="1:15" ht="12.75" customHeight="1">
      <c r="A379" s="33">
        <v>369</v>
      </c>
      <c r="B379" s="58" t="s">
        <v>486</v>
      </c>
      <c r="C379" s="31">
        <v>130.80000000000001</v>
      </c>
      <c r="D379" s="38">
        <v>133.63333333333335</v>
      </c>
      <c r="E379" s="38">
        <v>125.9666666666667</v>
      </c>
      <c r="F379" s="38">
        <v>121.13333333333335</v>
      </c>
      <c r="G379" s="38">
        <v>113.4666666666667</v>
      </c>
      <c r="H379" s="38">
        <v>138.4666666666667</v>
      </c>
      <c r="I379" s="38">
        <v>146.13333333333338</v>
      </c>
      <c r="J379" s="38">
        <v>150.9666666666667</v>
      </c>
      <c r="K379" s="31">
        <v>141.30000000000001</v>
      </c>
      <c r="L379" s="31">
        <v>128.80000000000001</v>
      </c>
      <c r="M379" s="31">
        <v>6.2547499999999996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17099.3</v>
      </c>
      <c r="D380" s="38">
        <v>17129.766666666666</v>
      </c>
      <c r="E380" s="38">
        <v>16869.533333333333</v>
      </c>
      <c r="F380" s="38">
        <v>16639.766666666666</v>
      </c>
      <c r="G380" s="38">
        <v>16379.533333333333</v>
      </c>
      <c r="H380" s="38">
        <v>17359.533333333333</v>
      </c>
      <c r="I380" s="38">
        <v>17619.766666666663</v>
      </c>
      <c r="J380" s="38">
        <v>17849.533333333333</v>
      </c>
      <c r="K380" s="31">
        <v>17390</v>
      </c>
      <c r="L380" s="31">
        <v>16900</v>
      </c>
      <c r="M380" s="31">
        <v>4.0730000000000002E-2</v>
      </c>
      <c r="N380" s="1"/>
      <c r="O380" s="1"/>
    </row>
    <row r="381" spans="1:15" ht="12.75" customHeight="1">
      <c r="A381" s="33">
        <v>371</v>
      </c>
      <c r="B381" s="58" t="s">
        <v>202</v>
      </c>
      <c r="C381" s="31">
        <v>66.849999999999994</v>
      </c>
      <c r="D381" s="38">
        <v>67.633333333333326</v>
      </c>
      <c r="E381" s="38">
        <v>65.466666666666654</v>
      </c>
      <c r="F381" s="38">
        <v>64.083333333333329</v>
      </c>
      <c r="G381" s="38">
        <v>61.916666666666657</v>
      </c>
      <c r="H381" s="38">
        <v>69.016666666666652</v>
      </c>
      <c r="I381" s="38">
        <v>71.183333333333337</v>
      </c>
      <c r="J381" s="38">
        <v>72.566666666666649</v>
      </c>
      <c r="K381" s="31">
        <v>69.8</v>
      </c>
      <c r="L381" s="31">
        <v>66.25</v>
      </c>
      <c r="M381" s="31">
        <v>1060.3888999999999</v>
      </c>
      <c r="N381" s="1"/>
      <c r="O381" s="1"/>
    </row>
    <row r="382" spans="1:15" ht="12.75" customHeight="1">
      <c r="A382" s="33">
        <v>372</v>
      </c>
      <c r="B382" s="58" t="s">
        <v>206</v>
      </c>
      <c r="C382" s="31">
        <v>1769.75</v>
      </c>
      <c r="D382" s="38">
        <v>1778.2166666666665</v>
      </c>
      <c r="E382" s="38">
        <v>1746.6833333333329</v>
      </c>
      <c r="F382" s="38">
        <v>1723.6166666666666</v>
      </c>
      <c r="G382" s="38">
        <v>1692.083333333333</v>
      </c>
      <c r="H382" s="38">
        <v>1801.2833333333328</v>
      </c>
      <c r="I382" s="38">
        <v>1832.8166666666662</v>
      </c>
      <c r="J382" s="38">
        <v>1855.8833333333328</v>
      </c>
      <c r="K382" s="31">
        <v>1809.75</v>
      </c>
      <c r="L382" s="31">
        <v>1755.15</v>
      </c>
      <c r="M382" s="31">
        <v>7.5824600000000002</v>
      </c>
      <c r="N382" s="1"/>
      <c r="O382" s="1"/>
    </row>
    <row r="383" spans="1:15" ht="12.75" customHeight="1">
      <c r="A383" s="33">
        <v>373</v>
      </c>
      <c r="B383" s="58" t="s">
        <v>487</v>
      </c>
      <c r="C383" s="31">
        <v>426.1</v>
      </c>
      <c r="D383" s="38">
        <v>434.9666666666667</v>
      </c>
      <c r="E383" s="38">
        <v>411.13333333333338</v>
      </c>
      <c r="F383" s="38">
        <v>396.16666666666669</v>
      </c>
      <c r="G383" s="38">
        <v>372.33333333333337</v>
      </c>
      <c r="H383" s="38">
        <v>449.93333333333339</v>
      </c>
      <c r="I383" s="38">
        <v>473.76666666666665</v>
      </c>
      <c r="J383" s="38">
        <v>488.73333333333341</v>
      </c>
      <c r="K383" s="31">
        <v>458.8</v>
      </c>
      <c r="L383" s="31">
        <v>420</v>
      </c>
      <c r="M383" s="31">
        <v>29.15963</v>
      </c>
      <c r="N383" s="1"/>
      <c r="O383" s="1"/>
    </row>
    <row r="384" spans="1:15" ht="12.75" customHeight="1">
      <c r="A384" s="33">
        <v>374</v>
      </c>
      <c r="B384" s="58" t="s">
        <v>490</v>
      </c>
      <c r="C384" s="31">
        <v>1212.9000000000001</v>
      </c>
      <c r="D384" s="38">
        <v>1221.2833333333335</v>
      </c>
      <c r="E384" s="38">
        <v>1193.616666666667</v>
      </c>
      <c r="F384" s="38">
        <v>1174.3333333333335</v>
      </c>
      <c r="G384" s="38">
        <v>1146.666666666667</v>
      </c>
      <c r="H384" s="38">
        <v>1240.5666666666671</v>
      </c>
      <c r="I384" s="38">
        <v>1268.2333333333336</v>
      </c>
      <c r="J384" s="38">
        <v>1287.5166666666671</v>
      </c>
      <c r="K384" s="31">
        <v>1248.95</v>
      </c>
      <c r="L384" s="31">
        <v>1202</v>
      </c>
      <c r="M384" s="31">
        <v>2.7576399999999999</v>
      </c>
      <c r="N384" s="1"/>
      <c r="O384" s="1"/>
    </row>
    <row r="385" spans="1:15" ht="12.75" customHeight="1">
      <c r="A385" s="33">
        <v>375</v>
      </c>
      <c r="B385" s="58" t="s">
        <v>491</v>
      </c>
      <c r="C385" s="31">
        <v>169.85</v>
      </c>
      <c r="D385" s="38">
        <v>176.75</v>
      </c>
      <c r="E385" s="38">
        <v>154.25</v>
      </c>
      <c r="F385" s="38">
        <v>138.65</v>
      </c>
      <c r="G385" s="38">
        <v>116.15</v>
      </c>
      <c r="H385" s="38">
        <v>192.35</v>
      </c>
      <c r="I385" s="38">
        <v>214.85</v>
      </c>
      <c r="J385" s="38">
        <v>230.45</v>
      </c>
      <c r="K385" s="31">
        <v>199.25</v>
      </c>
      <c r="L385" s="31">
        <v>161.15</v>
      </c>
      <c r="M385" s="31">
        <v>1856.8823500000001</v>
      </c>
      <c r="N385" s="1"/>
      <c r="O385" s="1"/>
    </row>
    <row r="386" spans="1:15" ht="12.75" customHeight="1">
      <c r="A386" s="33">
        <v>376</v>
      </c>
      <c r="B386" s="58" t="s">
        <v>207</v>
      </c>
      <c r="C386" s="31">
        <v>168.2</v>
      </c>
      <c r="D386" s="38">
        <v>172.75</v>
      </c>
      <c r="E386" s="38">
        <v>162.75</v>
      </c>
      <c r="F386" s="38">
        <v>157.30000000000001</v>
      </c>
      <c r="G386" s="38">
        <v>147.30000000000001</v>
      </c>
      <c r="H386" s="38">
        <v>178.2</v>
      </c>
      <c r="I386" s="38">
        <v>188.2</v>
      </c>
      <c r="J386" s="38">
        <v>193.64999999999998</v>
      </c>
      <c r="K386" s="31">
        <v>182.75</v>
      </c>
      <c r="L386" s="31">
        <v>167.3</v>
      </c>
      <c r="M386" s="31">
        <v>41.85698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1019.15</v>
      </c>
      <c r="D387" s="38">
        <v>1028.5166666666667</v>
      </c>
      <c r="E387" s="38">
        <v>1007.1833333333334</v>
      </c>
      <c r="F387" s="38">
        <v>995.2166666666667</v>
      </c>
      <c r="G387" s="38">
        <v>973.88333333333344</v>
      </c>
      <c r="H387" s="38">
        <v>1040.4833333333333</v>
      </c>
      <c r="I387" s="38">
        <v>1061.8166666666668</v>
      </c>
      <c r="J387" s="38">
        <v>1073.7833333333333</v>
      </c>
      <c r="K387" s="31">
        <v>1049.8499999999999</v>
      </c>
      <c r="L387" s="31">
        <v>1016.55</v>
      </c>
      <c r="M387" s="31">
        <v>2.0743999999999998</v>
      </c>
      <c r="N387" s="1"/>
      <c r="O387" s="1"/>
    </row>
    <row r="388" spans="1:15" ht="12.75" customHeight="1">
      <c r="A388" s="33">
        <v>378</v>
      </c>
      <c r="B388" s="58" t="s">
        <v>493</v>
      </c>
      <c r="C388" s="31">
        <v>508.95</v>
      </c>
      <c r="D388" s="38">
        <v>514.2833333333333</v>
      </c>
      <c r="E388" s="38">
        <v>500.76666666666665</v>
      </c>
      <c r="F388" s="38">
        <v>492.58333333333337</v>
      </c>
      <c r="G388" s="38">
        <v>479.06666666666672</v>
      </c>
      <c r="H388" s="38">
        <v>522.46666666666658</v>
      </c>
      <c r="I388" s="38">
        <v>535.98333333333323</v>
      </c>
      <c r="J388" s="38">
        <v>544.16666666666652</v>
      </c>
      <c r="K388" s="31">
        <v>527.79999999999995</v>
      </c>
      <c r="L388" s="31">
        <v>506.1</v>
      </c>
      <c r="M388" s="31">
        <v>9.7922700000000003</v>
      </c>
      <c r="N388" s="1"/>
      <c r="O388" s="1"/>
    </row>
    <row r="389" spans="1:15" ht="12.75" customHeight="1">
      <c r="A389" s="33">
        <v>379</v>
      </c>
      <c r="B389" s="58" t="s">
        <v>494</v>
      </c>
      <c r="C389" s="31">
        <v>223.05</v>
      </c>
      <c r="D389" s="38">
        <v>227.16666666666666</v>
      </c>
      <c r="E389" s="38">
        <v>217.98333333333332</v>
      </c>
      <c r="F389" s="38">
        <v>212.91666666666666</v>
      </c>
      <c r="G389" s="38">
        <v>203.73333333333332</v>
      </c>
      <c r="H389" s="38">
        <v>232.23333333333332</v>
      </c>
      <c r="I389" s="38">
        <v>241.41666666666666</v>
      </c>
      <c r="J389" s="38">
        <v>246.48333333333332</v>
      </c>
      <c r="K389" s="31">
        <v>236.35</v>
      </c>
      <c r="L389" s="31">
        <v>222.1</v>
      </c>
      <c r="M389" s="31">
        <v>6.8630000000000004</v>
      </c>
      <c r="N389" s="1"/>
      <c r="O389" s="1"/>
    </row>
    <row r="390" spans="1:15" ht="12.75" customHeight="1">
      <c r="A390" s="33">
        <v>380</v>
      </c>
      <c r="B390" s="58" t="s">
        <v>495</v>
      </c>
      <c r="C390" s="31">
        <v>123.35</v>
      </c>
      <c r="D390" s="38">
        <v>126.7</v>
      </c>
      <c r="E390" s="38">
        <v>119.30000000000001</v>
      </c>
      <c r="F390" s="38">
        <v>115.25000000000001</v>
      </c>
      <c r="G390" s="38">
        <v>107.85000000000002</v>
      </c>
      <c r="H390" s="38">
        <v>130.75</v>
      </c>
      <c r="I390" s="38">
        <v>138.15</v>
      </c>
      <c r="J390" s="38">
        <v>142.19999999999999</v>
      </c>
      <c r="K390" s="31">
        <v>134.1</v>
      </c>
      <c r="L390" s="31">
        <v>122.65</v>
      </c>
      <c r="M390" s="31">
        <v>106.04536</v>
      </c>
      <c r="N390" s="1"/>
      <c r="O390" s="1"/>
    </row>
    <row r="391" spans="1:15" ht="12.75" customHeight="1">
      <c r="A391" s="33">
        <v>381</v>
      </c>
      <c r="B391" s="58" t="s">
        <v>496</v>
      </c>
      <c r="C391" s="31">
        <v>2740.6</v>
      </c>
      <c r="D391" s="38">
        <v>2719.8833333333337</v>
      </c>
      <c r="E391" s="38">
        <v>2654.7666666666673</v>
      </c>
      <c r="F391" s="38">
        <v>2568.9333333333338</v>
      </c>
      <c r="G391" s="38">
        <v>2503.8166666666675</v>
      </c>
      <c r="H391" s="38">
        <v>2805.7166666666672</v>
      </c>
      <c r="I391" s="38">
        <v>2870.833333333333</v>
      </c>
      <c r="J391" s="38">
        <v>2956.666666666667</v>
      </c>
      <c r="K391" s="31">
        <v>2785</v>
      </c>
      <c r="L391" s="31">
        <v>2634.05</v>
      </c>
      <c r="M391" s="31">
        <v>0.22428000000000001</v>
      </c>
      <c r="N391" s="1"/>
      <c r="O391" s="1"/>
    </row>
    <row r="392" spans="1:15" ht="12.75" customHeight="1">
      <c r="A392" s="33">
        <v>382</v>
      </c>
      <c r="B392" s="58" t="s">
        <v>497</v>
      </c>
      <c r="C392" s="31">
        <v>56.25</v>
      </c>
      <c r="D392" s="38">
        <v>58.583333333333336</v>
      </c>
      <c r="E392" s="38">
        <v>52.866666666666674</v>
      </c>
      <c r="F392" s="38">
        <v>49.483333333333341</v>
      </c>
      <c r="G392" s="38">
        <v>43.76666666666668</v>
      </c>
      <c r="H392" s="38">
        <v>61.966666666666669</v>
      </c>
      <c r="I392" s="38">
        <v>67.683333333333323</v>
      </c>
      <c r="J392" s="38">
        <v>71.066666666666663</v>
      </c>
      <c r="K392" s="31">
        <v>64.3</v>
      </c>
      <c r="L392" s="31">
        <v>55.2</v>
      </c>
      <c r="M392" s="31">
        <v>86.056749999999994</v>
      </c>
      <c r="N392" s="1"/>
      <c r="O392" s="1"/>
    </row>
    <row r="393" spans="1:15" ht="12.75" customHeight="1">
      <c r="A393" s="33">
        <v>383</v>
      </c>
      <c r="B393" s="58" t="s">
        <v>498</v>
      </c>
      <c r="C393" s="31">
        <v>1986.85</v>
      </c>
      <c r="D393" s="38">
        <v>2023</v>
      </c>
      <c r="E393" s="38">
        <v>1943.85</v>
      </c>
      <c r="F393" s="38">
        <v>1900.85</v>
      </c>
      <c r="G393" s="38">
        <v>1821.6999999999998</v>
      </c>
      <c r="H393" s="38">
        <v>2066</v>
      </c>
      <c r="I393" s="38">
        <v>2145.1499999999996</v>
      </c>
      <c r="J393" s="38">
        <v>2188.15</v>
      </c>
      <c r="K393" s="31">
        <v>2102.15</v>
      </c>
      <c r="L393" s="31">
        <v>1980</v>
      </c>
      <c r="M393" s="31">
        <v>2.29677</v>
      </c>
      <c r="N393" s="1"/>
      <c r="O393" s="1"/>
    </row>
    <row r="394" spans="1:15" ht="12.75" customHeight="1">
      <c r="A394" s="33">
        <v>384</v>
      </c>
      <c r="B394" s="58" t="s">
        <v>209</v>
      </c>
      <c r="C394" s="31">
        <v>217.8</v>
      </c>
      <c r="D394" s="38">
        <v>222.83333333333334</v>
      </c>
      <c r="E394" s="38">
        <v>211.66666666666669</v>
      </c>
      <c r="F394" s="38">
        <v>205.53333333333333</v>
      </c>
      <c r="G394" s="38">
        <v>194.36666666666667</v>
      </c>
      <c r="H394" s="38">
        <v>228.9666666666667</v>
      </c>
      <c r="I394" s="38">
        <v>240.13333333333338</v>
      </c>
      <c r="J394" s="38">
        <v>246.26666666666671</v>
      </c>
      <c r="K394" s="31">
        <v>234</v>
      </c>
      <c r="L394" s="31">
        <v>216.7</v>
      </c>
      <c r="M394" s="31">
        <v>113.85827</v>
      </c>
      <c r="N394" s="1"/>
      <c r="O394" s="1"/>
    </row>
    <row r="395" spans="1:15" ht="12.75" customHeight="1">
      <c r="A395" s="33">
        <v>385</v>
      </c>
      <c r="B395" s="58" t="s">
        <v>210</v>
      </c>
      <c r="C395" s="31">
        <v>248.35</v>
      </c>
      <c r="D395" s="38">
        <v>255.66666666666666</v>
      </c>
      <c r="E395" s="38">
        <v>238.88333333333333</v>
      </c>
      <c r="F395" s="38">
        <v>229.41666666666666</v>
      </c>
      <c r="G395" s="38">
        <v>212.63333333333333</v>
      </c>
      <c r="H395" s="38">
        <v>265.13333333333333</v>
      </c>
      <c r="I395" s="38">
        <v>281.91666666666669</v>
      </c>
      <c r="J395" s="38">
        <v>291.38333333333333</v>
      </c>
      <c r="K395" s="31">
        <v>272.45</v>
      </c>
      <c r="L395" s="31">
        <v>246.2</v>
      </c>
      <c r="M395" s="31">
        <v>493.00898999999998</v>
      </c>
      <c r="N395" s="1"/>
      <c r="O395" s="1"/>
    </row>
    <row r="396" spans="1:15" ht="12.75" customHeight="1">
      <c r="A396" s="33">
        <v>386</v>
      </c>
      <c r="B396" s="58" t="s">
        <v>499</v>
      </c>
      <c r="C396" s="31">
        <v>160.6</v>
      </c>
      <c r="D396" s="38">
        <v>162.5</v>
      </c>
      <c r="E396" s="38">
        <v>157</v>
      </c>
      <c r="F396" s="38">
        <v>153.4</v>
      </c>
      <c r="G396" s="38">
        <v>147.9</v>
      </c>
      <c r="H396" s="38">
        <v>166.1</v>
      </c>
      <c r="I396" s="38">
        <v>171.6</v>
      </c>
      <c r="J396" s="38">
        <v>175.2</v>
      </c>
      <c r="K396" s="31">
        <v>168</v>
      </c>
      <c r="L396" s="31">
        <v>158.9</v>
      </c>
      <c r="M396" s="31">
        <v>42.110720000000001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912.5</v>
      </c>
      <c r="D397" s="38">
        <v>915.76666666666677</v>
      </c>
      <c r="E397" s="38">
        <v>903.73333333333358</v>
      </c>
      <c r="F397" s="38">
        <v>894.96666666666681</v>
      </c>
      <c r="G397" s="38">
        <v>882.93333333333362</v>
      </c>
      <c r="H397" s="38">
        <v>924.53333333333353</v>
      </c>
      <c r="I397" s="38">
        <v>936.56666666666661</v>
      </c>
      <c r="J397" s="38">
        <v>945.33333333333348</v>
      </c>
      <c r="K397" s="31">
        <v>927.8</v>
      </c>
      <c r="L397" s="31">
        <v>907</v>
      </c>
      <c r="M397" s="31">
        <v>0.90253000000000005</v>
      </c>
      <c r="N397" s="1"/>
      <c r="O397" s="1"/>
    </row>
    <row r="398" spans="1:15" ht="12.75" customHeight="1">
      <c r="A398" s="33">
        <v>388</v>
      </c>
      <c r="B398" s="58" t="s">
        <v>211</v>
      </c>
      <c r="C398" s="31">
        <v>2438.85</v>
      </c>
      <c r="D398" s="38">
        <v>2452.6</v>
      </c>
      <c r="E398" s="38">
        <v>2422.1999999999998</v>
      </c>
      <c r="F398" s="38">
        <v>2405.5499999999997</v>
      </c>
      <c r="G398" s="38">
        <v>2375.1499999999996</v>
      </c>
      <c r="H398" s="38">
        <v>2469.25</v>
      </c>
      <c r="I398" s="38">
        <v>2499.6500000000005</v>
      </c>
      <c r="J398" s="38">
        <v>2516.3000000000002</v>
      </c>
      <c r="K398" s="31">
        <v>2483</v>
      </c>
      <c r="L398" s="31">
        <v>2435.9499999999998</v>
      </c>
      <c r="M398" s="31">
        <v>81.278329999999997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116.15</v>
      </c>
      <c r="D399" s="38">
        <v>118.2</v>
      </c>
      <c r="E399" s="38">
        <v>113.15</v>
      </c>
      <c r="F399" s="38">
        <v>110.15</v>
      </c>
      <c r="G399" s="38">
        <v>105.10000000000001</v>
      </c>
      <c r="H399" s="38">
        <v>121.2</v>
      </c>
      <c r="I399" s="38">
        <v>126.24999999999999</v>
      </c>
      <c r="J399" s="38">
        <v>129.25</v>
      </c>
      <c r="K399" s="31">
        <v>123.25</v>
      </c>
      <c r="L399" s="31">
        <v>115.2</v>
      </c>
      <c r="M399" s="31">
        <v>9.1995500000000003</v>
      </c>
      <c r="N399" s="1"/>
      <c r="O399" s="1"/>
    </row>
    <row r="400" spans="1:15" ht="12.75" customHeight="1">
      <c r="A400" s="33">
        <v>390</v>
      </c>
      <c r="B400" s="58" t="s">
        <v>488</v>
      </c>
      <c r="C400" s="31">
        <v>724.95</v>
      </c>
      <c r="D400" s="38">
        <v>740.20000000000016</v>
      </c>
      <c r="E400" s="38">
        <v>703.3000000000003</v>
      </c>
      <c r="F400" s="38">
        <v>681.65000000000009</v>
      </c>
      <c r="G400" s="38">
        <v>644.75000000000023</v>
      </c>
      <c r="H400" s="38">
        <v>761.85000000000036</v>
      </c>
      <c r="I400" s="38">
        <v>798.75000000000023</v>
      </c>
      <c r="J400" s="38">
        <v>820.40000000000043</v>
      </c>
      <c r="K400" s="31">
        <v>777.1</v>
      </c>
      <c r="L400" s="31">
        <v>718.55</v>
      </c>
      <c r="M400" s="31">
        <v>3.2410299999999999</v>
      </c>
      <c r="N400" s="1"/>
      <c r="O400" s="1"/>
    </row>
    <row r="401" spans="1:15" ht="12.75" customHeight="1">
      <c r="A401" s="33">
        <v>391</v>
      </c>
      <c r="B401" s="58" t="s">
        <v>489</v>
      </c>
      <c r="C401" s="31">
        <v>513.20000000000005</v>
      </c>
      <c r="D401" s="38">
        <v>531.91666666666663</v>
      </c>
      <c r="E401" s="38">
        <v>491.2833333333333</v>
      </c>
      <c r="F401" s="38">
        <v>469.36666666666667</v>
      </c>
      <c r="G401" s="38">
        <v>428.73333333333335</v>
      </c>
      <c r="H401" s="38">
        <v>553.83333333333326</v>
      </c>
      <c r="I401" s="38">
        <v>594.4666666666667</v>
      </c>
      <c r="J401" s="38">
        <v>616.38333333333321</v>
      </c>
      <c r="K401" s="31">
        <v>572.54999999999995</v>
      </c>
      <c r="L401" s="31">
        <v>510</v>
      </c>
      <c r="M401" s="31">
        <v>41.686079999999997</v>
      </c>
      <c r="N401" s="1"/>
      <c r="O401" s="1"/>
    </row>
    <row r="402" spans="1:15" ht="12.75" customHeight="1">
      <c r="A402" s="33">
        <v>392</v>
      </c>
      <c r="B402" s="58" t="s">
        <v>502</v>
      </c>
      <c r="C402" s="31">
        <v>832.45</v>
      </c>
      <c r="D402" s="38">
        <v>838.26666666666677</v>
      </c>
      <c r="E402" s="38">
        <v>815.33333333333348</v>
      </c>
      <c r="F402" s="38">
        <v>798.2166666666667</v>
      </c>
      <c r="G402" s="38">
        <v>775.28333333333342</v>
      </c>
      <c r="H402" s="38">
        <v>855.38333333333355</v>
      </c>
      <c r="I402" s="38">
        <v>878.31666666666672</v>
      </c>
      <c r="J402" s="38">
        <v>895.43333333333362</v>
      </c>
      <c r="K402" s="31">
        <v>861.2</v>
      </c>
      <c r="L402" s="31">
        <v>821.15</v>
      </c>
      <c r="M402" s="31">
        <v>0.55093999999999999</v>
      </c>
      <c r="N402" s="1"/>
      <c r="O402" s="1"/>
    </row>
    <row r="403" spans="1:15" ht="12.75" customHeight="1">
      <c r="A403" s="33">
        <v>393</v>
      </c>
      <c r="B403" s="58" t="s">
        <v>503</v>
      </c>
      <c r="C403" s="31">
        <v>1568.55</v>
      </c>
      <c r="D403" s="38">
        <v>1575.3166666666666</v>
      </c>
      <c r="E403" s="38">
        <v>1548.2333333333331</v>
      </c>
      <c r="F403" s="38">
        <v>1527.9166666666665</v>
      </c>
      <c r="G403" s="38">
        <v>1500.833333333333</v>
      </c>
      <c r="H403" s="38">
        <v>1595.6333333333332</v>
      </c>
      <c r="I403" s="38">
        <v>1622.7166666666667</v>
      </c>
      <c r="J403" s="38">
        <v>1643.0333333333333</v>
      </c>
      <c r="K403" s="31">
        <v>1602.4</v>
      </c>
      <c r="L403" s="31">
        <v>1555</v>
      </c>
      <c r="M403" s="31">
        <v>3.3385199999999999</v>
      </c>
      <c r="N403" s="1"/>
      <c r="O403" s="1"/>
    </row>
    <row r="404" spans="1:15" ht="12.75" customHeight="1">
      <c r="A404" s="33">
        <v>394</v>
      </c>
      <c r="B404" s="58" t="s">
        <v>181</v>
      </c>
      <c r="C404" s="31">
        <v>97.5</v>
      </c>
      <c r="D404" s="38">
        <v>98.633333333333326</v>
      </c>
      <c r="E404" s="38">
        <v>95.716666666666654</v>
      </c>
      <c r="F404" s="38">
        <v>93.933333333333323</v>
      </c>
      <c r="G404" s="38">
        <v>91.016666666666652</v>
      </c>
      <c r="H404" s="38">
        <v>100.41666666666666</v>
      </c>
      <c r="I404" s="38">
        <v>103.33333333333334</v>
      </c>
      <c r="J404" s="38">
        <v>105.11666666666666</v>
      </c>
      <c r="K404" s="31">
        <v>101.55</v>
      </c>
      <c r="L404" s="31">
        <v>96.85</v>
      </c>
      <c r="M404" s="31">
        <v>159.30085</v>
      </c>
      <c r="N404" s="1"/>
      <c r="O404" s="1"/>
    </row>
    <row r="405" spans="1:15" ht="12.75" customHeight="1">
      <c r="A405" s="33">
        <v>395</v>
      </c>
      <c r="B405" s="58" t="s">
        <v>506</v>
      </c>
      <c r="C405" s="31">
        <v>7151.25</v>
      </c>
      <c r="D405" s="38">
        <v>7136.416666666667</v>
      </c>
      <c r="E405" s="38">
        <v>7104.8333333333339</v>
      </c>
      <c r="F405" s="38">
        <v>7058.416666666667</v>
      </c>
      <c r="G405" s="38">
        <v>7026.8333333333339</v>
      </c>
      <c r="H405" s="38">
        <v>7182.8333333333339</v>
      </c>
      <c r="I405" s="38">
        <v>7214.4166666666679</v>
      </c>
      <c r="J405" s="38">
        <v>7260.8333333333339</v>
      </c>
      <c r="K405" s="31">
        <v>7168</v>
      </c>
      <c r="L405" s="31">
        <v>7090</v>
      </c>
      <c r="M405" s="31">
        <v>0.18509</v>
      </c>
      <c r="N405" s="1"/>
      <c r="O405" s="1"/>
    </row>
    <row r="406" spans="1:15" ht="12.75" customHeight="1">
      <c r="A406" s="33">
        <v>396</v>
      </c>
      <c r="B406" s="58" t="s">
        <v>507</v>
      </c>
      <c r="C406" s="31">
        <v>1448.85</v>
      </c>
      <c r="D406" s="38">
        <v>1472.95</v>
      </c>
      <c r="E406" s="38">
        <v>1405.9</v>
      </c>
      <c r="F406" s="38">
        <v>1362.95</v>
      </c>
      <c r="G406" s="38">
        <v>1295.9000000000001</v>
      </c>
      <c r="H406" s="38">
        <v>1515.9</v>
      </c>
      <c r="I406" s="38">
        <v>1582.9499999999998</v>
      </c>
      <c r="J406" s="38">
        <v>1625.9</v>
      </c>
      <c r="K406" s="31">
        <v>1540</v>
      </c>
      <c r="L406" s="31">
        <v>1430</v>
      </c>
      <c r="M406" s="31">
        <v>2.0484399999999998</v>
      </c>
      <c r="N406" s="1"/>
      <c r="O406" s="1"/>
    </row>
    <row r="407" spans="1:15" ht="12.75" customHeight="1">
      <c r="A407" s="33">
        <v>397</v>
      </c>
      <c r="B407" s="58" t="s">
        <v>213</v>
      </c>
      <c r="C407" s="31">
        <v>835.6</v>
      </c>
      <c r="D407" s="38">
        <v>841.63333333333333</v>
      </c>
      <c r="E407" s="38">
        <v>825.4666666666667</v>
      </c>
      <c r="F407" s="38">
        <v>815.33333333333337</v>
      </c>
      <c r="G407" s="38">
        <v>799.16666666666674</v>
      </c>
      <c r="H407" s="38">
        <v>851.76666666666665</v>
      </c>
      <c r="I407" s="38">
        <v>867.93333333333339</v>
      </c>
      <c r="J407" s="38">
        <v>878.06666666666661</v>
      </c>
      <c r="K407" s="31">
        <v>857.8</v>
      </c>
      <c r="L407" s="31">
        <v>831.5</v>
      </c>
      <c r="M407" s="31">
        <v>10.54433</v>
      </c>
      <c r="N407" s="1"/>
      <c r="O407" s="1"/>
    </row>
    <row r="408" spans="1:15" ht="12.75" customHeight="1">
      <c r="A408" s="33">
        <v>398</v>
      </c>
      <c r="B408" s="58" t="s">
        <v>214</v>
      </c>
      <c r="C408" s="31">
        <v>1346.5</v>
      </c>
      <c r="D408" s="38">
        <v>1343.5333333333335</v>
      </c>
      <c r="E408" s="38">
        <v>1334.2666666666671</v>
      </c>
      <c r="F408" s="38">
        <v>1322.0333333333335</v>
      </c>
      <c r="G408" s="38">
        <v>1312.7666666666671</v>
      </c>
      <c r="H408" s="38">
        <v>1355.7666666666671</v>
      </c>
      <c r="I408" s="38">
        <v>1365.0333333333335</v>
      </c>
      <c r="J408" s="38">
        <v>1377.2666666666671</v>
      </c>
      <c r="K408" s="31">
        <v>1352.8</v>
      </c>
      <c r="L408" s="31">
        <v>1331.3</v>
      </c>
      <c r="M408" s="31">
        <v>11.39357</v>
      </c>
      <c r="N408" s="1"/>
      <c r="O408" s="1"/>
    </row>
    <row r="409" spans="1:15" ht="12.75" customHeight="1">
      <c r="A409" s="33">
        <v>399</v>
      </c>
      <c r="B409" s="58" t="s">
        <v>508</v>
      </c>
      <c r="C409" s="31">
        <v>3438.4</v>
      </c>
      <c r="D409" s="38">
        <v>3513.3333333333335</v>
      </c>
      <c r="E409" s="38">
        <v>3300.6166666666668</v>
      </c>
      <c r="F409" s="38">
        <v>3162.8333333333335</v>
      </c>
      <c r="G409" s="38">
        <v>2950.1166666666668</v>
      </c>
      <c r="H409" s="38">
        <v>3651.1166666666668</v>
      </c>
      <c r="I409" s="38">
        <v>3863.833333333333</v>
      </c>
      <c r="J409" s="38">
        <v>4001.6166666666668</v>
      </c>
      <c r="K409" s="31">
        <v>3726.05</v>
      </c>
      <c r="L409" s="31">
        <v>3375.55</v>
      </c>
      <c r="M409" s="31">
        <v>2.26491</v>
      </c>
      <c r="N409" s="1"/>
      <c r="O409" s="1"/>
    </row>
    <row r="410" spans="1:15" ht="12.75" customHeight="1">
      <c r="A410" s="33">
        <v>400</v>
      </c>
      <c r="B410" s="58" t="s">
        <v>509</v>
      </c>
      <c r="C410" s="31">
        <v>442</v>
      </c>
      <c r="D410" s="38">
        <v>444.59999999999997</v>
      </c>
      <c r="E410" s="38">
        <v>432.69999999999993</v>
      </c>
      <c r="F410" s="38">
        <v>423.4</v>
      </c>
      <c r="G410" s="38">
        <v>411.49999999999994</v>
      </c>
      <c r="H410" s="38">
        <v>453.89999999999992</v>
      </c>
      <c r="I410" s="38">
        <v>465.7999999999999</v>
      </c>
      <c r="J410" s="38">
        <v>475.09999999999991</v>
      </c>
      <c r="K410" s="31">
        <v>456.5</v>
      </c>
      <c r="L410" s="31">
        <v>435.3</v>
      </c>
      <c r="M410" s="31">
        <v>1.6554500000000001</v>
      </c>
      <c r="N410" s="1"/>
      <c r="O410" s="1"/>
    </row>
    <row r="411" spans="1:15" ht="12.75" customHeight="1">
      <c r="A411" s="33">
        <v>401</v>
      </c>
      <c r="B411" s="58" t="s">
        <v>510</v>
      </c>
      <c r="C411" s="31">
        <v>707.35</v>
      </c>
      <c r="D411" s="38">
        <v>707.51666666666677</v>
      </c>
      <c r="E411" s="38">
        <v>692.63333333333355</v>
      </c>
      <c r="F411" s="38">
        <v>677.91666666666674</v>
      </c>
      <c r="G411" s="38">
        <v>663.03333333333353</v>
      </c>
      <c r="H411" s="38">
        <v>722.23333333333358</v>
      </c>
      <c r="I411" s="38">
        <v>737.11666666666679</v>
      </c>
      <c r="J411" s="38">
        <v>751.8333333333336</v>
      </c>
      <c r="K411" s="31">
        <v>722.4</v>
      </c>
      <c r="L411" s="31">
        <v>692.8</v>
      </c>
      <c r="M411" s="31">
        <v>1.07168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26035.1</v>
      </c>
      <c r="D412" s="38">
        <v>25912.900000000005</v>
      </c>
      <c r="E412" s="38">
        <v>25627.850000000009</v>
      </c>
      <c r="F412" s="38">
        <v>25220.600000000006</v>
      </c>
      <c r="G412" s="38">
        <v>24935.55000000001</v>
      </c>
      <c r="H412" s="38">
        <v>26320.150000000009</v>
      </c>
      <c r="I412" s="38">
        <v>26605.200000000004</v>
      </c>
      <c r="J412" s="38">
        <v>27012.450000000008</v>
      </c>
      <c r="K412" s="31">
        <v>26197.95</v>
      </c>
      <c r="L412" s="31">
        <v>25505.65</v>
      </c>
      <c r="M412" s="31">
        <v>0.46577000000000002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51.6</v>
      </c>
      <c r="D413" s="38">
        <v>52.15</v>
      </c>
      <c r="E413" s="38">
        <v>49.15</v>
      </c>
      <c r="F413" s="38">
        <v>46.7</v>
      </c>
      <c r="G413" s="38">
        <v>43.7</v>
      </c>
      <c r="H413" s="38">
        <v>54.599999999999994</v>
      </c>
      <c r="I413" s="38">
        <v>57.599999999999994</v>
      </c>
      <c r="J413" s="38">
        <v>60.04999999999999</v>
      </c>
      <c r="K413" s="31">
        <v>55.15</v>
      </c>
      <c r="L413" s="31">
        <v>49.7</v>
      </c>
      <c r="M413" s="31">
        <v>298.36721</v>
      </c>
      <c r="N413" s="1"/>
      <c r="O413" s="1"/>
    </row>
    <row r="414" spans="1:15" ht="12.75" customHeight="1">
      <c r="A414" s="33">
        <v>404</v>
      </c>
      <c r="B414" s="58" t="s">
        <v>219</v>
      </c>
      <c r="C414" s="31">
        <v>1911.15</v>
      </c>
      <c r="D414" s="38">
        <v>1924.1166666666668</v>
      </c>
      <c r="E414" s="38">
        <v>1878.3833333333337</v>
      </c>
      <c r="F414" s="38">
        <v>1845.6166666666668</v>
      </c>
      <c r="G414" s="38">
        <v>1799.8833333333337</v>
      </c>
      <c r="H414" s="38">
        <v>1956.8833333333337</v>
      </c>
      <c r="I414" s="38">
        <v>2002.6166666666668</v>
      </c>
      <c r="J414" s="38">
        <v>2035.3833333333337</v>
      </c>
      <c r="K414" s="31">
        <v>1969.85</v>
      </c>
      <c r="L414" s="31">
        <v>1891.35</v>
      </c>
      <c r="M414" s="31">
        <v>13.806139999999999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437.9</v>
      </c>
      <c r="D415" s="38">
        <v>439.59999999999997</v>
      </c>
      <c r="E415" s="38">
        <v>433.19999999999993</v>
      </c>
      <c r="F415" s="38">
        <v>428.49999999999994</v>
      </c>
      <c r="G415" s="38">
        <v>422.09999999999991</v>
      </c>
      <c r="H415" s="38">
        <v>444.29999999999995</v>
      </c>
      <c r="I415" s="38">
        <v>450.69999999999993</v>
      </c>
      <c r="J415" s="38">
        <v>455.4</v>
      </c>
      <c r="K415" s="31">
        <v>446</v>
      </c>
      <c r="L415" s="31">
        <v>434.9</v>
      </c>
      <c r="M415" s="31">
        <v>100.67895</v>
      </c>
      <c r="N415" s="1"/>
      <c r="O415" s="1"/>
    </row>
    <row r="416" spans="1:15" ht="12.75" customHeight="1">
      <c r="A416" s="33">
        <v>406</v>
      </c>
      <c r="B416" s="58" t="s">
        <v>217</v>
      </c>
      <c r="C416" s="31">
        <v>3839.9</v>
      </c>
      <c r="D416" s="38">
        <v>3878.5833333333335</v>
      </c>
      <c r="E416" s="38">
        <v>3774.3666666666668</v>
      </c>
      <c r="F416" s="38">
        <v>3708.8333333333335</v>
      </c>
      <c r="G416" s="38">
        <v>3604.6166666666668</v>
      </c>
      <c r="H416" s="38">
        <v>3944.1166666666668</v>
      </c>
      <c r="I416" s="38">
        <v>4048.333333333333</v>
      </c>
      <c r="J416" s="38">
        <v>4113.8666666666668</v>
      </c>
      <c r="K416" s="31">
        <v>3982.8</v>
      </c>
      <c r="L416" s="31">
        <v>3813.05</v>
      </c>
      <c r="M416" s="31">
        <v>3.4207900000000002</v>
      </c>
      <c r="N416" s="1"/>
      <c r="O416" s="1"/>
    </row>
    <row r="417" spans="1:15" ht="12.75" customHeight="1">
      <c r="A417" s="33">
        <v>407</v>
      </c>
      <c r="B417" s="58" t="s">
        <v>504</v>
      </c>
      <c r="C417" s="31">
        <v>70.349999999999994</v>
      </c>
      <c r="D417" s="38">
        <v>73.983333333333334</v>
      </c>
      <c r="E417" s="38">
        <v>64.716666666666669</v>
      </c>
      <c r="F417" s="38">
        <v>59.083333333333329</v>
      </c>
      <c r="G417" s="38">
        <v>49.816666666666663</v>
      </c>
      <c r="H417" s="38">
        <v>79.616666666666674</v>
      </c>
      <c r="I417" s="38">
        <v>88.883333333333354</v>
      </c>
      <c r="J417" s="38">
        <v>94.51666666666668</v>
      </c>
      <c r="K417" s="31">
        <v>83.25</v>
      </c>
      <c r="L417" s="31">
        <v>68.349999999999994</v>
      </c>
      <c r="M417" s="31">
        <v>1712.17993</v>
      </c>
      <c r="N417" s="1"/>
      <c r="O417" s="1"/>
    </row>
    <row r="418" spans="1:15" ht="12.75" customHeight="1">
      <c r="A418" s="33">
        <v>408</v>
      </c>
      <c r="B418" s="58" t="s">
        <v>505</v>
      </c>
      <c r="C418" s="31">
        <v>5273.5</v>
      </c>
      <c r="D418" s="38">
        <v>5288.5333333333338</v>
      </c>
      <c r="E418" s="38">
        <v>5137.0666666666675</v>
      </c>
      <c r="F418" s="38">
        <v>5000.6333333333341</v>
      </c>
      <c r="G418" s="38">
        <v>4849.1666666666679</v>
      </c>
      <c r="H418" s="38">
        <v>5424.9666666666672</v>
      </c>
      <c r="I418" s="38">
        <v>5576.4333333333325</v>
      </c>
      <c r="J418" s="38">
        <v>5712.8666666666668</v>
      </c>
      <c r="K418" s="31">
        <v>5440</v>
      </c>
      <c r="L418" s="31">
        <v>5152.1000000000004</v>
      </c>
      <c r="M418" s="31">
        <v>0.31014999999999998</v>
      </c>
      <c r="N418" s="1"/>
      <c r="O418" s="1"/>
    </row>
    <row r="419" spans="1:15" ht="12.75" customHeight="1">
      <c r="A419" s="33">
        <v>409</v>
      </c>
      <c r="B419" s="58" t="s">
        <v>513</v>
      </c>
      <c r="C419" s="31">
        <v>646.70000000000005</v>
      </c>
      <c r="D419" s="38">
        <v>657.9</v>
      </c>
      <c r="E419" s="38">
        <v>628.59999999999991</v>
      </c>
      <c r="F419" s="38">
        <v>610.49999999999989</v>
      </c>
      <c r="G419" s="38">
        <v>581.19999999999982</v>
      </c>
      <c r="H419" s="38">
        <v>676</v>
      </c>
      <c r="I419" s="38">
        <v>705.3</v>
      </c>
      <c r="J419" s="38">
        <v>723.40000000000009</v>
      </c>
      <c r="K419" s="31">
        <v>687.2</v>
      </c>
      <c r="L419" s="31">
        <v>639.79999999999995</v>
      </c>
      <c r="M419" s="31">
        <v>8.4362600000000008</v>
      </c>
      <c r="N419" s="1"/>
      <c r="O419" s="1"/>
    </row>
    <row r="420" spans="1:15" ht="12.75" customHeight="1">
      <c r="A420" s="33">
        <v>410</v>
      </c>
      <c r="B420" s="58" t="s">
        <v>514</v>
      </c>
      <c r="C420" s="31">
        <v>4522.05</v>
      </c>
      <c r="D420" s="38">
        <v>4573.6166666666668</v>
      </c>
      <c r="E420" s="38">
        <v>4428.4333333333334</v>
      </c>
      <c r="F420" s="38">
        <v>4334.8166666666666</v>
      </c>
      <c r="G420" s="38">
        <v>4189.6333333333332</v>
      </c>
      <c r="H420" s="38">
        <v>4667.2333333333336</v>
      </c>
      <c r="I420" s="38">
        <v>4812.4166666666679</v>
      </c>
      <c r="J420" s="38">
        <v>4906.0333333333338</v>
      </c>
      <c r="K420" s="31">
        <v>4718.8</v>
      </c>
      <c r="L420" s="31">
        <v>4480</v>
      </c>
      <c r="M420" s="31">
        <v>0.48163</v>
      </c>
      <c r="N420" s="1"/>
      <c r="O420" s="1"/>
    </row>
    <row r="421" spans="1:15" ht="12.75" customHeight="1">
      <c r="A421" s="33">
        <v>411</v>
      </c>
      <c r="B421" s="58" t="s">
        <v>296</v>
      </c>
      <c r="C421" s="31">
        <v>583.65</v>
      </c>
      <c r="D421" s="38">
        <v>590.9</v>
      </c>
      <c r="E421" s="38">
        <v>571.79999999999995</v>
      </c>
      <c r="F421" s="38">
        <v>559.94999999999993</v>
      </c>
      <c r="G421" s="38">
        <v>540.84999999999991</v>
      </c>
      <c r="H421" s="38">
        <v>602.75</v>
      </c>
      <c r="I421" s="38">
        <v>621.85000000000014</v>
      </c>
      <c r="J421" s="38">
        <v>633.70000000000005</v>
      </c>
      <c r="K421" s="31">
        <v>610</v>
      </c>
      <c r="L421" s="31">
        <v>579.04999999999995</v>
      </c>
      <c r="M421" s="31">
        <v>16.543479999999999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1091.95</v>
      </c>
      <c r="D422" s="38">
        <v>1100.6666666666667</v>
      </c>
      <c r="E422" s="38">
        <v>1063.3333333333335</v>
      </c>
      <c r="F422" s="38">
        <v>1034.7166666666667</v>
      </c>
      <c r="G422" s="38">
        <v>997.38333333333344</v>
      </c>
      <c r="H422" s="38">
        <v>1129.2833333333335</v>
      </c>
      <c r="I422" s="38">
        <v>1166.616666666667</v>
      </c>
      <c r="J422" s="38">
        <v>1195.2333333333336</v>
      </c>
      <c r="K422" s="31">
        <v>1138</v>
      </c>
      <c r="L422" s="31">
        <v>1072.05</v>
      </c>
      <c r="M422" s="31">
        <v>4.4614099999999999</v>
      </c>
      <c r="N422" s="1"/>
      <c r="O422" s="1"/>
    </row>
    <row r="423" spans="1:15" ht="12.75" customHeight="1">
      <c r="A423" s="33">
        <v>413</v>
      </c>
      <c r="B423" s="58" t="s">
        <v>218</v>
      </c>
      <c r="C423" s="31">
        <v>2374.15</v>
      </c>
      <c r="D423" s="38">
        <v>2396.3666666666668</v>
      </c>
      <c r="E423" s="38">
        <v>2342.7833333333338</v>
      </c>
      <c r="F423" s="38">
        <v>2311.416666666667</v>
      </c>
      <c r="G423" s="38">
        <v>2257.8333333333339</v>
      </c>
      <c r="H423" s="38">
        <v>2427.7333333333336</v>
      </c>
      <c r="I423" s="38">
        <v>2481.3166666666666</v>
      </c>
      <c r="J423" s="38">
        <v>2512.6833333333334</v>
      </c>
      <c r="K423" s="31">
        <v>2449.9499999999998</v>
      </c>
      <c r="L423" s="31">
        <v>2365</v>
      </c>
      <c r="M423" s="31">
        <v>3.1988400000000001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644.20000000000005</v>
      </c>
      <c r="D424" s="38">
        <v>647.41666666666663</v>
      </c>
      <c r="E424" s="38">
        <v>634.83333333333326</v>
      </c>
      <c r="F424" s="38">
        <v>625.46666666666658</v>
      </c>
      <c r="G424" s="38">
        <v>612.88333333333321</v>
      </c>
      <c r="H424" s="38">
        <v>656.7833333333333</v>
      </c>
      <c r="I424" s="38">
        <v>669.36666666666656</v>
      </c>
      <c r="J424" s="38">
        <v>678.73333333333335</v>
      </c>
      <c r="K424" s="31">
        <v>660</v>
      </c>
      <c r="L424" s="31">
        <v>638.04999999999995</v>
      </c>
      <c r="M424" s="31">
        <v>3.1673399999999998</v>
      </c>
      <c r="N424" s="1"/>
      <c r="O424" s="1"/>
    </row>
    <row r="425" spans="1:15" ht="12.75" customHeight="1">
      <c r="A425" s="33">
        <v>415</v>
      </c>
      <c r="B425" s="58" t="s">
        <v>215</v>
      </c>
      <c r="C425" s="31">
        <v>588.35</v>
      </c>
      <c r="D425" s="38">
        <v>589.08333333333337</v>
      </c>
      <c r="E425" s="38">
        <v>583.91666666666674</v>
      </c>
      <c r="F425" s="38">
        <v>579.48333333333335</v>
      </c>
      <c r="G425" s="38">
        <v>574.31666666666672</v>
      </c>
      <c r="H425" s="38">
        <v>593.51666666666677</v>
      </c>
      <c r="I425" s="38">
        <v>598.68333333333351</v>
      </c>
      <c r="J425" s="38">
        <v>603.11666666666679</v>
      </c>
      <c r="K425" s="31">
        <v>594.25</v>
      </c>
      <c r="L425" s="31">
        <v>584.65</v>
      </c>
      <c r="M425" s="31">
        <v>160.9306</v>
      </c>
      <c r="N425" s="1"/>
      <c r="O425" s="1"/>
    </row>
    <row r="426" spans="1:15" ht="12.75" customHeight="1">
      <c r="A426" s="33">
        <v>416</v>
      </c>
      <c r="B426" s="58" t="s">
        <v>212</v>
      </c>
      <c r="C426" s="31">
        <v>93.75</v>
      </c>
      <c r="D426" s="38">
        <v>96.3</v>
      </c>
      <c r="E426" s="38">
        <v>90.55</v>
      </c>
      <c r="F426" s="38">
        <v>87.35</v>
      </c>
      <c r="G426" s="38">
        <v>81.599999999999994</v>
      </c>
      <c r="H426" s="38">
        <v>99.5</v>
      </c>
      <c r="I426" s="38">
        <v>105.25</v>
      </c>
      <c r="J426" s="38">
        <v>108.45</v>
      </c>
      <c r="K426" s="31">
        <v>102.05</v>
      </c>
      <c r="L426" s="31">
        <v>93.1</v>
      </c>
      <c r="M426" s="31">
        <v>283.81920000000002</v>
      </c>
      <c r="N426" s="1"/>
      <c r="O426" s="1"/>
    </row>
    <row r="427" spans="1:15" ht="12.75" customHeight="1">
      <c r="A427" s="33">
        <v>417</v>
      </c>
      <c r="B427" s="58" t="s">
        <v>517</v>
      </c>
      <c r="C427" s="31">
        <v>369.9</v>
      </c>
      <c r="D427" s="38">
        <v>379.9666666666667</v>
      </c>
      <c r="E427" s="38">
        <v>358.93333333333339</v>
      </c>
      <c r="F427" s="38">
        <v>347.9666666666667</v>
      </c>
      <c r="G427" s="38">
        <v>326.93333333333339</v>
      </c>
      <c r="H427" s="38">
        <v>390.93333333333339</v>
      </c>
      <c r="I427" s="38">
        <v>411.9666666666667</v>
      </c>
      <c r="J427" s="38">
        <v>422.93333333333339</v>
      </c>
      <c r="K427" s="31">
        <v>401</v>
      </c>
      <c r="L427" s="31">
        <v>369</v>
      </c>
      <c r="M427" s="31">
        <v>8.6338000000000008</v>
      </c>
      <c r="N427" s="1"/>
      <c r="O427" s="1"/>
    </row>
    <row r="428" spans="1:15" ht="12.75" customHeight="1">
      <c r="A428" s="33">
        <v>418</v>
      </c>
      <c r="B428" s="58" t="s">
        <v>518</v>
      </c>
      <c r="C428" s="31">
        <v>162.65</v>
      </c>
      <c r="D428" s="38">
        <v>167.21666666666667</v>
      </c>
      <c r="E428" s="38">
        <v>156.33333333333334</v>
      </c>
      <c r="F428" s="38">
        <v>150.01666666666668</v>
      </c>
      <c r="G428" s="38">
        <v>139.13333333333335</v>
      </c>
      <c r="H428" s="38">
        <v>173.53333333333333</v>
      </c>
      <c r="I428" s="38">
        <v>184.41666666666666</v>
      </c>
      <c r="J428" s="38">
        <v>190.73333333333332</v>
      </c>
      <c r="K428" s="31">
        <v>178.1</v>
      </c>
      <c r="L428" s="31">
        <v>160.9</v>
      </c>
      <c r="M428" s="31">
        <v>45.679020000000001</v>
      </c>
      <c r="N428" s="1"/>
      <c r="O428" s="1"/>
    </row>
    <row r="429" spans="1:15" ht="12.75" customHeight="1">
      <c r="A429" s="33">
        <v>419</v>
      </c>
      <c r="B429" s="58" t="s">
        <v>519</v>
      </c>
      <c r="C429" s="31">
        <v>429.75</v>
      </c>
      <c r="D429" s="38">
        <v>430.45</v>
      </c>
      <c r="E429" s="38">
        <v>412.34999999999997</v>
      </c>
      <c r="F429" s="38">
        <v>394.95</v>
      </c>
      <c r="G429" s="38">
        <v>376.84999999999997</v>
      </c>
      <c r="H429" s="38">
        <v>447.84999999999997</v>
      </c>
      <c r="I429" s="38">
        <v>465.95</v>
      </c>
      <c r="J429" s="38">
        <v>483.34999999999997</v>
      </c>
      <c r="K429" s="31">
        <v>448.55</v>
      </c>
      <c r="L429" s="31">
        <v>413.05</v>
      </c>
      <c r="M429" s="31">
        <v>2.8927800000000001</v>
      </c>
      <c r="N429" s="1"/>
      <c r="O429" s="1"/>
    </row>
    <row r="430" spans="1:15" ht="12.75" customHeight="1">
      <c r="A430" s="33">
        <v>420</v>
      </c>
      <c r="B430" s="58" t="s">
        <v>520</v>
      </c>
      <c r="C430" s="31">
        <v>239.2</v>
      </c>
      <c r="D430" s="38">
        <v>243.93333333333331</v>
      </c>
      <c r="E430" s="38">
        <v>232.26666666666662</v>
      </c>
      <c r="F430" s="38">
        <v>225.33333333333331</v>
      </c>
      <c r="G430" s="38">
        <v>213.66666666666663</v>
      </c>
      <c r="H430" s="38">
        <v>250.86666666666662</v>
      </c>
      <c r="I430" s="38">
        <v>262.5333333333333</v>
      </c>
      <c r="J430" s="38">
        <v>269.46666666666658</v>
      </c>
      <c r="K430" s="31">
        <v>255.6</v>
      </c>
      <c r="L430" s="31">
        <v>237</v>
      </c>
      <c r="M430" s="31">
        <v>6.8254400000000004</v>
      </c>
      <c r="N430" s="1"/>
      <c r="O430" s="1"/>
    </row>
    <row r="431" spans="1:15" ht="12.75" customHeight="1">
      <c r="A431" s="33">
        <v>421</v>
      </c>
      <c r="B431" s="58" t="s">
        <v>220</v>
      </c>
      <c r="C431" s="31">
        <v>1145.25</v>
      </c>
      <c r="D431" s="38">
        <v>1145.3833333333334</v>
      </c>
      <c r="E431" s="38">
        <v>1136.9666666666669</v>
      </c>
      <c r="F431" s="38">
        <v>1128.6833333333334</v>
      </c>
      <c r="G431" s="38">
        <v>1120.2666666666669</v>
      </c>
      <c r="H431" s="38">
        <v>1153.666666666667</v>
      </c>
      <c r="I431" s="38">
        <v>1162.0833333333335</v>
      </c>
      <c r="J431" s="38">
        <v>1170.366666666667</v>
      </c>
      <c r="K431" s="31">
        <v>1153.8</v>
      </c>
      <c r="L431" s="31">
        <v>1137.0999999999999</v>
      </c>
      <c r="M431" s="31">
        <v>39.895780000000002</v>
      </c>
      <c r="N431" s="1"/>
      <c r="O431" s="1"/>
    </row>
    <row r="432" spans="1:15" ht="12.75" customHeight="1">
      <c r="A432" s="33">
        <v>422</v>
      </c>
      <c r="B432" s="58" t="s">
        <v>221</v>
      </c>
      <c r="C432" s="31">
        <v>599.5</v>
      </c>
      <c r="D432" s="38">
        <v>605.5</v>
      </c>
      <c r="E432" s="38">
        <v>588</v>
      </c>
      <c r="F432" s="38">
        <v>576.5</v>
      </c>
      <c r="G432" s="38">
        <v>559</v>
      </c>
      <c r="H432" s="38">
        <v>617</v>
      </c>
      <c r="I432" s="38">
        <v>634.5</v>
      </c>
      <c r="J432" s="38">
        <v>646</v>
      </c>
      <c r="K432" s="31">
        <v>623</v>
      </c>
      <c r="L432" s="31">
        <v>594</v>
      </c>
      <c r="M432" s="31">
        <v>13.16328</v>
      </c>
      <c r="N432" s="1"/>
      <c r="O432" s="1"/>
    </row>
    <row r="433" spans="1:15" ht="12.75" customHeight="1">
      <c r="A433" s="33">
        <v>423</v>
      </c>
      <c r="B433" s="58" t="s">
        <v>521</v>
      </c>
      <c r="C433" s="31">
        <v>2756.75</v>
      </c>
      <c r="D433" s="38">
        <v>2789.5833333333335</v>
      </c>
      <c r="E433" s="38">
        <v>2599.166666666667</v>
      </c>
      <c r="F433" s="38">
        <v>2441.5833333333335</v>
      </c>
      <c r="G433" s="38">
        <v>2251.166666666667</v>
      </c>
      <c r="H433" s="38">
        <v>2947.166666666667</v>
      </c>
      <c r="I433" s="38">
        <v>3137.5833333333339</v>
      </c>
      <c r="J433" s="38">
        <v>3295.166666666667</v>
      </c>
      <c r="K433" s="31">
        <v>2980</v>
      </c>
      <c r="L433" s="31">
        <v>2632</v>
      </c>
      <c r="M433" s="31">
        <v>7.5451199999999998</v>
      </c>
      <c r="N433" s="1"/>
      <c r="O433" s="1"/>
    </row>
    <row r="434" spans="1:15" ht="12.75" customHeight="1">
      <c r="A434" s="33">
        <v>424</v>
      </c>
      <c r="B434" s="58" t="s">
        <v>522</v>
      </c>
      <c r="C434" s="31">
        <v>1277.25</v>
      </c>
      <c r="D434" s="38">
        <v>1270.3500000000001</v>
      </c>
      <c r="E434" s="38">
        <v>1252.9000000000003</v>
      </c>
      <c r="F434" s="38">
        <v>1228.5500000000002</v>
      </c>
      <c r="G434" s="38">
        <v>1211.1000000000004</v>
      </c>
      <c r="H434" s="38">
        <v>1294.7000000000003</v>
      </c>
      <c r="I434" s="38">
        <v>1312.15</v>
      </c>
      <c r="J434" s="38">
        <v>1336.5000000000002</v>
      </c>
      <c r="K434" s="31">
        <v>1287.8</v>
      </c>
      <c r="L434" s="31">
        <v>1246</v>
      </c>
      <c r="M434" s="31">
        <v>0.78173999999999999</v>
      </c>
      <c r="N434" s="1"/>
      <c r="O434" s="1"/>
    </row>
    <row r="435" spans="1:15" ht="12.75" customHeight="1">
      <c r="A435" s="33">
        <v>425</v>
      </c>
      <c r="B435" s="58" t="s">
        <v>523</v>
      </c>
      <c r="C435" s="31">
        <v>387.8</v>
      </c>
      <c r="D435" s="38">
        <v>392</v>
      </c>
      <c r="E435" s="38">
        <v>374.2</v>
      </c>
      <c r="F435" s="38">
        <v>360.59999999999997</v>
      </c>
      <c r="G435" s="38">
        <v>342.79999999999995</v>
      </c>
      <c r="H435" s="38">
        <v>405.6</v>
      </c>
      <c r="I435" s="38">
        <v>423.4</v>
      </c>
      <c r="J435" s="38">
        <v>437.00000000000006</v>
      </c>
      <c r="K435" s="31">
        <v>409.8</v>
      </c>
      <c r="L435" s="31">
        <v>378.4</v>
      </c>
      <c r="M435" s="31">
        <v>10.02637</v>
      </c>
      <c r="N435" s="1"/>
      <c r="O435" s="1"/>
    </row>
    <row r="436" spans="1:15" ht="12.75" customHeight="1">
      <c r="A436" s="33">
        <v>426</v>
      </c>
      <c r="B436" s="58" t="s">
        <v>524</v>
      </c>
      <c r="C436" s="31">
        <v>410.05</v>
      </c>
      <c r="D436" s="38">
        <v>414.11666666666662</v>
      </c>
      <c r="E436" s="38">
        <v>401.98333333333323</v>
      </c>
      <c r="F436" s="38">
        <v>393.91666666666663</v>
      </c>
      <c r="G436" s="38">
        <v>381.78333333333325</v>
      </c>
      <c r="H436" s="38">
        <v>422.18333333333322</v>
      </c>
      <c r="I436" s="38">
        <v>434.31666666666655</v>
      </c>
      <c r="J436" s="38">
        <v>442.38333333333321</v>
      </c>
      <c r="K436" s="31">
        <v>426.25</v>
      </c>
      <c r="L436" s="31">
        <v>406.05</v>
      </c>
      <c r="M436" s="31">
        <v>1.4933700000000001</v>
      </c>
      <c r="N436" s="1"/>
      <c r="O436" s="1"/>
    </row>
    <row r="437" spans="1:15" ht="12.75" customHeight="1">
      <c r="A437" s="33">
        <v>427</v>
      </c>
      <c r="B437" s="58" t="s">
        <v>525</v>
      </c>
      <c r="C437" s="31">
        <v>4582.25</v>
      </c>
      <c r="D437" s="38">
        <v>4594.75</v>
      </c>
      <c r="E437" s="38">
        <v>4491.5</v>
      </c>
      <c r="F437" s="38">
        <v>4400.75</v>
      </c>
      <c r="G437" s="38">
        <v>4297.5</v>
      </c>
      <c r="H437" s="38">
        <v>4685.5</v>
      </c>
      <c r="I437" s="38">
        <v>4788.75</v>
      </c>
      <c r="J437" s="38">
        <v>4879.5</v>
      </c>
      <c r="K437" s="31">
        <v>4698</v>
      </c>
      <c r="L437" s="31">
        <v>4504</v>
      </c>
      <c r="M437" s="31">
        <v>1.9423999999999999</v>
      </c>
      <c r="N437" s="1"/>
      <c r="O437" s="1"/>
    </row>
    <row r="438" spans="1:15" ht="12.75" customHeight="1">
      <c r="A438" s="33">
        <v>428</v>
      </c>
      <c r="B438" s="58" t="s">
        <v>526</v>
      </c>
      <c r="C438" s="31">
        <v>513.45000000000005</v>
      </c>
      <c r="D438" s="38">
        <v>514.73333333333335</v>
      </c>
      <c r="E438" s="38">
        <v>505.7166666666667</v>
      </c>
      <c r="F438" s="38">
        <v>497.98333333333335</v>
      </c>
      <c r="G438" s="38">
        <v>488.9666666666667</v>
      </c>
      <c r="H438" s="38">
        <v>522.4666666666667</v>
      </c>
      <c r="I438" s="38">
        <v>531.48333333333335</v>
      </c>
      <c r="J438" s="38">
        <v>539.2166666666667</v>
      </c>
      <c r="K438" s="31">
        <v>523.75</v>
      </c>
      <c r="L438" s="31">
        <v>507</v>
      </c>
      <c r="M438" s="31">
        <v>3.2004800000000002</v>
      </c>
      <c r="N438" s="1"/>
      <c r="O438" s="1"/>
    </row>
    <row r="439" spans="1:15" ht="12.75" customHeight="1">
      <c r="A439" s="33">
        <v>429</v>
      </c>
      <c r="B439" s="58" t="s">
        <v>527</v>
      </c>
      <c r="C439" s="31">
        <v>22.8</v>
      </c>
      <c r="D439" s="38">
        <v>23.266666666666666</v>
      </c>
      <c r="E439" s="38">
        <v>22.333333333333332</v>
      </c>
      <c r="F439" s="38">
        <v>21.866666666666667</v>
      </c>
      <c r="G439" s="38">
        <v>20.933333333333334</v>
      </c>
      <c r="H439" s="38">
        <v>23.733333333333331</v>
      </c>
      <c r="I439" s="38">
        <v>24.666666666666668</v>
      </c>
      <c r="J439" s="38">
        <v>25.133333333333329</v>
      </c>
      <c r="K439" s="31">
        <v>24.2</v>
      </c>
      <c r="L439" s="31">
        <v>22.8</v>
      </c>
      <c r="M439" s="31">
        <v>1460.3404599999999</v>
      </c>
      <c r="N439" s="1"/>
      <c r="O439" s="1"/>
    </row>
    <row r="440" spans="1:15" ht="12.75" customHeight="1">
      <c r="A440" s="33">
        <v>430</v>
      </c>
      <c r="B440" s="58" t="s">
        <v>528</v>
      </c>
      <c r="C440" s="31">
        <v>279</v>
      </c>
      <c r="D440" s="38">
        <v>286.33333333333331</v>
      </c>
      <c r="E440" s="38">
        <v>268.66666666666663</v>
      </c>
      <c r="F440" s="38">
        <v>258.33333333333331</v>
      </c>
      <c r="G440" s="38">
        <v>240.66666666666663</v>
      </c>
      <c r="H440" s="38">
        <v>296.66666666666663</v>
      </c>
      <c r="I440" s="38">
        <v>314.33333333333326</v>
      </c>
      <c r="J440" s="38">
        <v>324.66666666666663</v>
      </c>
      <c r="K440" s="31">
        <v>304</v>
      </c>
      <c r="L440" s="31">
        <v>276</v>
      </c>
      <c r="M440" s="31">
        <v>15.93492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833.25</v>
      </c>
      <c r="D441" s="38">
        <v>839.9666666666667</v>
      </c>
      <c r="E441" s="38">
        <v>821.28333333333342</v>
      </c>
      <c r="F441" s="38">
        <v>809.31666666666672</v>
      </c>
      <c r="G441" s="38">
        <v>790.63333333333344</v>
      </c>
      <c r="H441" s="38">
        <v>851.93333333333339</v>
      </c>
      <c r="I441" s="38">
        <v>870.61666666666679</v>
      </c>
      <c r="J441" s="38">
        <v>882.58333333333337</v>
      </c>
      <c r="K441" s="31">
        <v>858.65</v>
      </c>
      <c r="L441" s="31">
        <v>828</v>
      </c>
      <c r="M441" s="31">
        <v>7.7950400000000002</v>
      </c>
      <c r="N441" s="1"/>
      <c r="O441" s="1"/>
    </row>
    <row r="442" spans="1:15" ht="12.75" customHeight="1">
      <c r="A442" s="33">
        <v>432</v>
      </c>
      <c r="B442" s="58" t="s">
        <v>861</v>
      </c>
      <c r="C442" s="31">
        <v>573.95000000000005</v>
      </c>
      <c r="D442" s="38">
        <v>578.4</v>
      </c>
      <c r="E442" s="38">
        <v>558.54999999999995</v>
      </c>
      <c r="F442" s="38">
        <v>543.15</v>
      </c>
      <c r="G442" s="38">
        <v>523.29999999999995</v>
      </c>
      <c r="H442" s="38">
        <v>593.79999999999995</v>
      </c>
      <c r="I442" s="38">
        <v>613.65000000000009</v>
      </c>
      <c r="J442" s="38">
        <v>629.04999999999995</v>
      </c>
      <c r="K442" s="31">
        <v>598.25</v>
      </c>
      <c r="L442" s="31">
        <v>563</v>
      </c>
      <c r="M442" s="31">
        <v>2.5909300000000002</v>
      </c>
      <c r="N442" s="1"/>
      <c r="O442" s="1"/>
    </row>
    <row r="443" spans="1:15" ht="12.75" customHeight="1">
      <c r="A443" s="33">
        <v>433</v>
      </c>
      <c r="B443" s="58" t="s">
        <v>533</v>
      </c>
      <c r="C443" s="31">
        <v>987.45</v>
      </c>
      <c r="D443" s="38">
        <v>1004.7833333333333</v>
      </c>
      <c r="E443" s="38">
        <v>965.7166666666667</v>
      </c>
      <c r="F443" s="38">
        <v>943.98333333333335</v>
      </c>
      <c r="G443" s="38">
        <v>904.91666666666674</v>
      </c>
      <c r="H443" s="38">
        <v>1026.5166666666667</v>
      </c>
      <c r="I443" s="38">
        <v>1065.5833333333333</v>
      </c>
      <c r="J443" s="38">
        <v>1087.3166666666666</v>
      </c>
      <c r="K443" s="31">
        <v>1043.8499999999999</v>
      </c>
      <c r="L443" s="31">
        <v>983.05</v>
      </c>
      <c r="M443" s="31">
        <v>6.2204800000000002</v>
      </c>
      <c r="N443" s="1"/>
      <c r="O443" s="1"/>
    </row>
    <row r="444" spans="1:15" ht="12.75" customHeight="1">
      <c r="A444" s="33">
        <v>434</v>
      </c>
      <c r="B444" s="58" t="s">
        <v>223</v>
      </c>
      <c r="C444" s="31">
        <v>1046.0999999999999</v>
      </c>
      <c r="D444" s="38">
        <v>1060</v>
      </c>
      <c r="E444" s="38">
        <v>1029.0999999999999</v>
      </c>
      <c r="F444" s="38">
        <v>1012.0999999999999</v>
      </c>
      <c r="G444" s="38">
        <v>981.19999999999982</v>
      </c>
      <c r="H444" s="38">
        <v>1077</v>
      </c>
      <c r="I444" s="38">
        <v>1107.9000000000001</v>
      </c>
      <c r="J444" s="38">
        <v>1124.9000000000001</v>
      </c>
      <c r="K444" s="31">
        <v>1090.9000000000001</v>
      </c>
      <c r="L444" s="31">
        <v>1043</v>
      </c>
      <c r="M444" s="31">
        <v>8.68126</v>
      </c>
      <c r="N444" s="1"/>
      <c r="O444" s="1"/>
    </row>
    <row r="445" spans="1:15" ht="12.75" customHeight="1">
      <c r="A445" s="33">
        <v>435</v>
      </c>
      <c r="B445" s="58" t="s">
        <v>224</v>
      </c>
      <c r="C445" s="31">
        <v>1850.8</v>
      </c>
      <c r="D445" s="38">
        <v>1881.8333333333333</v>
      </c>
      <c r="E445" s="38">
        <v>1810.8666666666666</v>
      </c>
      <c r="F445" s="38">
        <v>1770.9333333333334</v>
      </c>
      <c r="G445" s="38">
        <v>1699.9666666666667</v>
      </c>
      <c r="H445" s="38">
        <v>1921.7666666666664</v>
      </c>
      <c r="I445" s="38">
        <v>1992.7333333333331</v>
      </c>
      <c r="J445" s="38">
        <v>2032.6666666666663</v>
      </c>
      <c r="K445" s="31">
        <v>1952.8</v>
      </c>
      <c r="L445" s="31">
        <v>1841.9</v>
      </c>
      <c r="M445" s="31">
        <v>10.56762</v>
      </c>
      <c r="N445" s="1"/>
      <c r="O445" s="1"/>
    </row>
    <row r="446" spans="1:15" ht="12.75" customHeight="1">
      <c r="A446" s="33">
        <v>436</v>
      </c>
      <c r="B446" s="58" t="s">
        <v>229</v>
      </c>
      <c r="C446" s="31">
        <v>3580.8</v>
      </c>
      <c r="D446" s="38">
        <v>3551.2333333333336</v>
      </c>
      <c r="E446" s="38">
        <v>3512.5666666666671</v>
      </c>
      <c r="F446" s="38">
        <v>3444.3333333333335</v>
      </c>
      <c r="G446" s="38">
        <v>3405.666666666667</v>
      </c>
      <c r="H446" s="38">
        <v>3619.4666666666672</v>
      </c>
      <c r="I446" s="38">
        <v>3658.1333333333332</v>
      </c>
      <c r="J446" s="38">
        <v>3726.3666666666672</v>
      </c>
      <c r="K446" s="31">
        <v>3589.9</v>
      </c>
      <c r="L446" s="31">
        <v>3483</v>
      </c>
      <c r="M446" s="31">
        <v>44.760159999999999</v>
      </c>
      <c r="N446" s="1"/>
      <c r="O446" s="1"/>
    </row>
    <row r="447" spans="1:15" ht="12.75" customHeight="1">
      <c r="A447" s="33">
        <v>437</v>
      </c>
      <c r="B447" s="58" t="s">
        <v>225</v>
      </c>
      <c r="C447" s="31">
        <v>864.75</v>
      </c>
      <c r="D447" s="38">
        <v>864.91666666666663</v>
      </c>
      <c r="E447" s="38">
        <v>855.83333333333326</v>
      </c>
      <c r="F447" s="38">
        <v>846.91666666666663</v>
      </c>
      <c r="G447" s="38">
        <v>837.83333333333326</v>
      </c>
      <c r="H447" s="38">
        <v>873.83333333333326</v>
      </c>
      <c r="I447" s="38">
        <v>882.91666666666652</v>
      </c>
      <c r="J447" s="38">
        <v>891.83333333333326</v>
      </c>
      <c r="K447" s="31">
        <v>874</v>
      </c>
      <c r="L447" s="31">
        <v>856</v>
      </c>
      <c r="M447" s="31">
        <v>17.951519999999999</v>
      </c>
      <c r="N447" s="1"/>
      <c r="O447" s="1"/>
    </row>
    <row r="448" spans="1:15" ht="12.75" customHeight="1">
      <c r="A448" s="33">
        <v>438</v>
      </c>
      <c r="B448" s="58" t="s">
        <v>297</v>
      </c>
      <c r="C448" s="31">
        <v>7366.85</v>
      </c>
      <c r="D448" s="38">
        <v>7349.95</v>
      </c>
      <c r="E448" s="38">
        <v>7269.9</v>
      </c>
      <c r="F448" s="38">
        <v>7172.95</v>
      </c>
      <c r="G448" s="38">
        <v>7092.9</v>
      </c>
      <c r="H448" s="38">
        <v>7446.9</v>
      </c>
      <c r="I448" s="38">
        <v>7526.9500000000007</v>
      </c>
      <c r="J448" s="38">
        <v>7623.9</v>
      </c>
      <c r="K448" s="31">
        <v>7430</v>
      </c>
      <c r="L448" s="31">
        <v>7253</v>
      </c>
      <c r="M448" s="31">
        <v>1.1161099999999999</v>
      </c>
      <c r="N448" s="1"/>
      <c r="O448" s="1"/>
    </row>
    <row r="449" spans="1:15" ht="12.75" customHeight="1">
      <c r="A449" s="33">
        <v>439</v>
      </c>
      <c r="B449" s="58" t="s">
        <v>534</v>
      </c>
      <c r="C449" s="31">
        <v>2456.5</v>
      </c>
      <c r="D449" s="38">
        <v>2478.0499999999997</v>
      </c>
      <c r="E449" s="38">
        <v>2418.4499999999994</v>
      </c>
      <c r="F449" s="38">
        <v>2380.3999999999996</v>
      </c>
      <c r="G449" s="38">
        <v>2320.7999999999993</v>
      </c>
      <c r="H449" s="38">
        <v>2516.0999999999995</v>
      </c>
      <c r="I449" s="38">
        <v>2575.6999999999998</v>
      </c>
      <c r="J449" s="38">
        <v>2613.7499999999995</v>
      </c>
      <c r="K449" s="31">
        <v>2537.65</v>
      </c>
      <c r="L449" s="31">
        <v>2440</v>
      </c>
      <c r="M449" s="31">
        <v>0.54279999999999995</v>
      </c>
      <c r="N449" s="1"/>
      <c r="O449" s="1"/>
    </row>
    <row r="450" spans="1:15" ht="12.75" customHeight="1">
      <c r="A450" s="33">
        <v>440</v>
      </c>
      <c r="B450" s="58" t="s">
        <v>535</v>
      </c>
      <c r="C450" s="31">
        <v>421.7</v>
      </c>
      <c r="D450" s="38">
        <v>424.01666666666665</v>
      </c>
      <c r="E450" s="38">
        <v>413.73333333333329</v>
      </c>
      <c r="F450" s="38">
        <v>405.76666666666665</v>
      </c>
      <c r="G450" s="38">
        <v>395.48333333333329</v>
      </c>
      <c r="H450" s="38">
        <v>431.98333333333329</v>
      </c>
      <c r="I450" s="38">
        <v>442.26666666666659</v>
      </c>
      <c r="J450" s="38">
        <v>450.23333333333329</v>
      </c>
      <c r="K450" s="31">
        <v>434.3</v>
      </c>
      <c r="L450" s="31">
        <v>416.05</v>
      </c>
      <c r="M450" s="31">
        <v>35.335059999999999</v>
      </c>
      <c r="N450" s="1"/>
      <c r="O450" s="1"/>
    </row>
    <row r="451" spans="1:15" ht="12.75" customHeight="1">
      <c r="A451" s="33">
        <v>441</v>
      </c>
      <c r="B451" s="58" t="s">
        <v>226</v>
      </c>
      <c r="C451" s="31">
        <v>620.79999999999995</v>
      </c>
      <c r="D451" s="38">
        <v>625.01666666666665</v>
      </c>
      <c r="E451" s="38">
        <v>611.0333333333333</v>
      </c>
      <c r="F451" s="38">
        <v>601.26666666666665</v>
      </c>
      <c r="G451" s="38">
        <v>587.2833333333333</v>
      </c>
      <c r="H451" s="38">
        <v>634.7833333333333</v>
      </c>
      <c r="I451" s="38">
        <v>648.76666666666665</v>
      </c>
      <c r="J451" s="38">
        <v>658.5333333333333</v>
      </c>
      <c r="K451" s="31">
        <v>639</v>
      </c>
      <c r="L451" s="31">
        <v>615.25</v>
      </c>
      <c r="M451" s="31">
        <v>125.41377</v>
      </c>
      <c r="N451" s="1"/>
      <c r="O451" s="1"/>
    </row>
    <row r="452" spans="1:15" ht="12.75" customHeight="1">
      <c r="A452" s="33">
        <v>442</v>
      </c>
      <c r="B452" s="58" t="s">
        <v>227</v>
      </c>
      <c r="C452" s="31">
        <v>262.7</v>
      </c>
      <c r="D452" s="38">
        <v>266.23333333333335</v>
      </c>
      <c r="E452" s="38">
        <v>256.4666666666667</v>
      </c>
      <c r="F452" s="38">
        <v>250.23333333333335</v>
      </c>
      <c r="G452" s="38">
        <v>240.4666666666667</v>
      </c>
      <c r="H452" s="38">
        <v>272.4666666666667</v>
      </c>
      <c r="I452" s="38">
        <v>282.23333333333335</v>
      </c>
      <c r="J452" s="38">
        <v>288.4666666666667</v>
      </c>
      <c r="K452" s="31">
        <v>276</v>
      </c>
      <c r="L452" s="31">
        <v>260</v>
      </c>
      <c r="M452" s="31">
        <v>237.38912999999999</v>
      </c>
      <c r="N452" s="1"/>
      <c r="O452" s="1"/>
    </row>
    <row r="453" spans="1:15" ht="12.75" customHeight="1">
      <c r="A453" s="33">
        <v>443</v>
      </c>
      <c r="B453" s="58" t="s">
        <v>228</v>
      </c>
      <c r="C453" s="31">
        <v>129</v>
      </c>
      <c r="D453" s="38">
        <v>130.26666666666665</v>
      </c>
      <c r="E453" s="38">
        <v>127.3833333333333</v>
      </c>
      <c r="F453" s="38">
        <v>125.76666666666665</v>
      </c>
      <c r="G453" s="38">
        <v>122.8833333333333</v>
      </c>
      <c r="H453" s="38">
        <v>131.8833333333333</v>
      </c>
      <c r="I453" s="38">
        <v>134.76666666666662</v>
      </c>
      <c r="J453" s="38">
        <v>136.3833333333333</v>
      </c>
      <c r="K453" s="31">
        <v>133.15</v>
      </c>
      <c r="L453" s="31">
        <v>128.65</v>
      </c>
      <c r="M453" s="31">
        <v>380.65282999999999</v>
      </c>
      <c r="N453" s="1"/>
      <c r="O453" s="1"/>
    </row>
    <row r="454" spans="1:15" ht="12.75" customHeight="1">
      <c r="A454" s="33">
        <v>444</v>
      </c>
      <c r="B454" s="58" t="s">
        <v>298</v>
      </c>
      <c r="C454" s="31">
        <v>100.25</v>
      </c>
      <c r="D454" s="38">
        <v>100.15000000000002</v>
      </c>
      <c r="E454" s="38">
        <v>95.500000000000043</v>
      </c>
      <c r="F454" s="38">
        <v>90.750000000000028</v>
      </c>
      <c r="G454" s="38">
        <v>86.100000000000051</v>
      </c>
      <c r="H454" s="38">
        <v>104.90000000000003</v>
      </c>
      <c r="I454" s="38">
        <v>109.55000000000001</v>
      </c>
      <c r="J454" s="38">
        <v>114.30000000000003</v>
      </c>
      <c r="K454" s="31">
        <v>104.8</v>
      </c>
      <c r="L454" s="31">
        <v>95.4</v>
      </c>
      <c r="M454" s="31">
        <v>276.03697</v>
      </c>
      <c r="N454" s="1"/>
      <c r="O454" s="1"/>
    </row>
    <row r="455" spans="1:15" ht="12.75" customHeight="1">
      <c r="A455" s="33">
        <v>445</v>
      </c>
      <c r="B455" s="58" t="s">
        <v>529</v>
      </c>
      <c r="C455" s="31">
        <v>1496.4</v>
      </c>
      <c r="D455" s="38">
        <v>1510.1666666666667</v>
      </c>
      <c r="E455" s="38">
        <v>1470.3333333333335</v>
      </c>
      <c r="F455" s="38">
        <v>1444.2666666666667</v>
      </c>
      <c r="G455" s="38">
        <v>1404.4333333333334</v>
      </c>
      <c r="H455" s="38">
        <v>1536.2333333333336</v>
      </c>
      <c r="I455" s="38">
        <v>1576.0666666666671</v>
      </c>
      <c r="J455" s="38">
        <v>1602.1333333333337</v>
      </c>
      <c r="K455" s="31">
        <v>1550</v>
      </c>
      <c r="L455" s="31">
        <v>1484.1</v>
      </c>
      <c r="M455" s="31">
        <v>0.64893000000000001</v>
      </c>
      <c r="N455" s="1"/>
      <c r="O455" s="1"/>
    </row>
    <row r="456" spans="1:15" ht="12.75" customHeight="1">
      <c r="A456" s="33">
        <v>446</v>
      </c>
      <c r="B456" s="58" t="s">
        <v>530</v>
      </c>
      <c r="C456" s="31">
        <v>372.55</v>
      </c>
      <c r="D456" s="38">
        <v>379.31666666666661</v>
      </c>
      <c r="E456" s="38">
        <v>364.63333333333321</v>
      </c>
      <c r="F456" s="38">
        <v>356.71666666666658</v>
      </c>
      <c r="G456" s="38">
        <v>342.03333333333319</v>
      </c>
      <c r="H456" s="38">
        <v>387.23333333333323</v>
      </c>
      <c r="I456" s="38">
        <v>401.91666666666663</v>
      </c>
      <c r="J456" s="38">
        <v>409.83333333333326</v>
      </c>
      <c r="K456" s="31">
        <v>394</v>
      </c>
      <c r="L456" s="31">
        <v>371.4</v>
      </c>
      <c r="M456" s="31">
        <v>3.9886300000000001</v>
      </c>
      <c r="N456" s="1"/>
      <c r="O456" s="1"/>
    </row>
    <row r="457" spans="1:15" ht="12.75" customHeight="1">
      <c r="A457" s="33">
        <v>447</v>
      </c>
      <c r="B457" s="58" t="s">
        <v>536</v>
      </c>
      <c r="C457" s="31">
        <v>2559.1</v>
      </c>
      <c r="D457" s="38">
        <v>2612.9999999999995</v>
      </c>
      <c r="E457" s="38">
        <v>2486.0499999999993</v>
      </c>
      <c r="F457" s="38">
        <v>2412.9999999999995</v>
      </c>
      <c r="G457" s="38">
        <v>2286.0499999999993</v>
      </c>
      <c r="H457" s="38">
        <v>2686.0499999999993</v>
      </c>
      <c r="I457" s="38">
        <v>2812.9999999999991</v>
      </c>
      <c r="J457" s="38">
        <v>2886.0499999999993</v>
      </c>
      <c r="K457" s="31">
        <v>2739.95</v>
      </c>
      <c r="L457" s="31">
        <v>2539.9499999999998</v>
      </c>
      <c r="M457" s="31">
        <v>0.80135000000000001</v>
      </c>
      <c r="N457" s="1"/>
      <c r="O457" s="1"/>
    </row>
    <row r="458" spans="1:15" ht="12.75" customHeight="1">
      <c r="A458" s="33">
        <v>448</v>
      </c>
      <c r="B458" s="58" t="s">
        <v>230</v>
      </c>
      <c r="C458" s="31">
        <v>1266</v>
      </c>
      <c r="D458" s="38">
        <v>1267.1166666666668</v>
      </c>
      <c r="E458" s="38">
        <v>1250.4333333333336</v>
      </c>
      <c r="F458" s="38">
        <v>1234.8666666666668</v>
      </c>
      <c r="G458" s="38">
        <v>1218.1833333333336</v>
      </c>
      <c r="H458" s="38">
        <v>1282.6833333333336</v>
      </c>
      <c r="I458" s="38">
        <v>1299.366666666667</v>
      </c>
      <c r="J458" s="38">
        <v>1314.9333333333336</v>
      </c>
      <c r="K458" s="31">
        <v>1283.8</v>
      </c>
      <c r="L458" s="31">
        <v>1251.55</v>
      </c>
      <c r="M458" s="31">
        <v>23.352239999999998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858.1</v>
      </c>
      <c r="D459" s="38">
        <v>873.11666666666679</v>
      </c>
      <c r="E459" s="38">
        <v>837.43333333333362</v>
      </c>
      <c r="F459" s="38">
        <v>816.76666666666688</v>
      </c>
      <c r="G459" s="38">
        <v>781.08333333333371</v>
      </c>
      <c r="H459" s="38">
        <v>893.78333333333353</v>
      </c>
      <c r="I459" s="38">
        <v>929.4666666666667</v>
      </c>
      <c r="J459" s="38">
        <v>950.13333333333344</v>
      </c>
      <c r="K459" s="31">
        <v>908.8</v>
      </c>
      <c r="L459" s="31">
        <v>852.45</v>
      </c>
      <c r="M459" s="31">
        <v>8.2712699999999995</v>
      </c>
      <c r="N459" s="1"/>
      <c r="O459" s="1"/>
    </row>
    <row r="460" spans="1:15" ht="12.75" customHeight="1">
      <c r="A460" s="33">
        <v>450</v>
      </c>
      <c r="B460" s="58" t="s">
        <v>538</v>
      </c>
      <c r="C460" s="31">
        <v>124.95</v>
      </c>
      <c r="D460" s="38">
        <v>128.08333333333334</v>
      </c>
      <c r="E460" s="38">
        <v>121.16666666666669</v>
      </c>
      <c r="F460" s="38">
        <v>117.38333333333334</v>
      </c>
      <c r="G460" s="38">
        <v>110.46666666666668</v>
      </c>
      <c r="H460" s="38">
        <v>131.86666666666667</v>
      </c>
      <c r="I460" s="38">
        <v>138.78333333333336</v>
      </c>
      <c r="J460" s="38">
        <v>142.56666666666669</v>
      </c>
      <c r="K460" s="31">
        <v>135</v>
      </c>
      <c r="L460" s="31">
        <v>124.3</v>
      </c>
      <c r="M460" s="31">
        <v>13.86178</v>
      </c>
      <c r="N460" s="1"/>
      <c r="O460" s="1"/>
    </row>
    <row r="461" spans="1:15" ht="12.75" customHeight="1">
      <c r="A461" s="33">
        <v>451</v>
      </c>
      <c r="B461" s="58" t="s">
        <v>208</v>
      </c>
      <c r="C461" s="31">
        <v>899.1</v>
      </c>
      <c r="D461" s="38">
        <v>897.1</v>
      </c>
      <c r="E461" s="38">
        <v>887</v>
      </c>
      <c r="F461" s="38">
        <v>874.9</v>
      </c>
      <c r="G461" s="38">
        <v>864.8</v>
      </c>
      <c r="H461" s="38">
        <v>909.2</v>
      </c>
      <c r="I461" s="38">
        <v>919.30000000000018</v>
      </c>
      <c r="J461" s="38">
        <v>931.40000000000009</v>
      </c>
      <c r="K461" s="31">
        <v>907.2</v>
      </c>
      <c r="L461" s="31">
        <v>885</v>
      </c>
      <c r="M461" s="31">
        <v>5.2941000000000003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2827.95</v>
      </c>
      <c r="D462" s="38">
        <v>2893.6833333333329</v>
      </c>
      <c r="E462" s="38">
        <v>2739.266666666666</v>
      </c>
      <c r="F462" s="38">
        <v>2650.583333333333</v>
      </c>
      <c r="G462" s="38">
        <v>2496.1666666666661</v>
      </c>
      <c r="H462" s="38">
        <v>2982.3666666666659</v>
      </c>
      <c r="I462" s="38">
        <v>3136.7833333333328</v>
      </c>
      <c r="J462" s="38">
        <v>3225.4666666666658</v>
      </c>
      <c r="K462" s="31">
        <v>3048.1</v>
      </c>
      <c r="L462" s="31">
        <v>2805</v>
      </c>
      <c r="M462" s="31">
        <v>0.66210000000000002</v>
      </c>
      <c r="N462" s="1"/>
      <c r="O462" s="1"/>
    </row>
    <row r="463" spans="1:15" ht="12.75" customHeight="1">
      <c r="A463" s="33">
        <v>453</v>
      </c>
      <c r="B463" s="58" t="s">
        <v>540</v>
      </c>
      <c r="C463" s="31">
        <v>3158.55</v>
      </c>
      <c r="D463" s="38">
        <v>3188.75</v>
      </c>
      <c r="E463" s="38">
        <v>3112.5</v>
      </c>
      <c r="F463" s="38">
        <v>3066.45</v>
      </c>
      <c r="G463" s="38">
        <v>2990.2</v>
      </c>
      <c r="H463" s="38">
        <v>3234.8</v>
      </c>
      <c r="I463" s="38">
        <v>3311.05</v>
      </c>
      <c r="J463" s="38">
        <v>3357.1000000000004</v>
      </c>
      <c r="K463" s="31">
        <v>3265</v>
      </c>
      <c r="L463" s="31">
        <v>3142.7</v>
      </c>
      <c r="M463" s="31">
        <v>0.52144999999999997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3185.8</v>
      </c>
      <c r="D464" s="38">
        <v>3194.8500000000004</v>
      </c>
      <c r="E464" s="38">
        <v>3168.5500000000006</v>
      </c>
      <c r="F464" s="38">
        <v>3151.3</v>
      </c>
      <c r="G464" s="38">
        <v>3125.0000000000005</v>
      </c>
      <c r="H464" s="38">
        <v>3212.1000000000008</v>
      </c>
      <c r="I464" s="38">
        <v>3238.4</v>
      </c>
      <c r="J464" s="38">
        <v>3255.650000000001</v>
      </c>
      <c r="K464" s="31">
        <v>3221.15</v>
      </c>
      <c r="L464" s="31">
        <v>3177.6</v>
      </c>
      <c r="M464" s="31">
        <v>5.9150900000000002</v>
      </c>
      <c r="N464" s="1"/>
      <c r="O464" s="1"/>
    </row>
    <row r="465" spans="1:15" ht="12.75" customHeight="1">
      <c r="A465" s="33">
        <v>455</v>
      </c>
      <c r="B465" s="58" t="s">
        <v>232</v>
      </c>
      <c r="C465" s="31">
        <v>1857.5</v>
      </c>
      <c r="D465" s="38">
        <v>1863.5333333333335</v>
      </c>
      <c r="E465" s="38">
        <v>1841.3166666666671</v>
      </c>
      <c r="F465" s="38">
        <v>1825.1333333333334</v>
      </c>
      <c r="G465" s="38">
        <v>1802.916666666667</v>
      </c>
      <c r="H465" s="38">
        <v>1879.7166666666672</v>
      </c>
      <c r="I465" s="38">
        <v>1901.9333333333338</v>
      </c>
      <c r="J465" s="38">
        <v>1918.1166666666672</v>
      </c>
      <c r="K465" s="31">
        <v>1885.75</v>
      </c>
      <c r="L465" s="31">
        <v>1847.35</v>
      </c>
      <c r="M465" s="31">
        <v>3.5924299999999998</v>
      </c>
      <c r="N465" s="1"/>
      <c r="O465" s="1"/>
    </row>
    <row r="466" spans="1:15" ht="12.75" customHeight="1">
      <c r="A466" s="33">
        <v>456</v>
      </c>
      <c r="B466" s="58" t="s">
        <v>299</v>
      </c>
      <c r="C466" s="31">
        <v>720.15</v>
      </c>
      <c r="D466" s="38">
        <v>722.9</v>
      </c>
      <c r="E466" s="38">
        <v>709.3</v>
      </c>
      <c r="F466" s="38">
        <v>698.44999999999993</v>
      </c>
      <c r="G466" s="38">
        <v>684.84999999999991</v>
      </c>
      <c r="H466" s="38">
        <v>733.75</v>
      </c>
      <c r="I466" s="38">
        <v>747.35000000000014</v>
      </c>
      <c r="J466" s="38">
        <v>758.2</v>
      </c>
      <c r="K466" s="31">
        <v>736.5</v>
      </c>
      <c r="L466" s="31">
        <v>712.05</v>
      </c>
      <c r="M466" s="31">
        <v>8.6723999999999997</v>
      </c>
      <c r="N466" s="1"/>
      <c r="O466" s="1"/>
    </row>
    <row r="467" spans="1:15" ht="12.75" customHeight="1">
      <c r="A467" s="33">
        <v>457</v>
      </c>
      <c r="B467" s="58" t="s">
        <v>541</v>
      </c>
      <c r="C467" s="31">
        <v>789.15</v>
      </c>
      <c r="D467" s="38">
        <v>791.31666666666661</v>
      </c>
      <c r="E467" s="38">
        <v>774.03333333333319</v>
      </c>
      <c r="F467" s="38">
        <v>758.91666666666663</v>
      </c>
      <c r="G467" s="38">
        <v>741.63333333333321</v>
      </c>
      <c r="H467" s="38">
        <v>806.43333333333317</v>
      </c>
      <c r="I467" s="38">
        <v>823.71666666666647</v>
      </c>
      <c r="J467" s="38">
        <v>838.83333333333314</v>
      </c>
      <c r="K467" s="31">
        <v>808.6</v>
      </c>
      <c r="L467" s="31">
        <v>776.2</v>
      </c>
      <c r="M467" s="31">
        <v>0.35842000000000002</v>
      </c>
      <c r="N467" s="1"/>
      <c r="O467" s="1"/>
    </row>
    <row r="468" spans="1:15" ht="12.75" customHeight="1">
      <c r="A468" s="33">
        <v>458</v>
      </c>
      <c r="B468" s="58" t="s">
        <v>233</v>
      </c>
      <c r="C468" s="31">
        <v>2057.4</v>
      </c>
      <c r="D468" s="38">
        <v>2067.5</v>
      </c>
      <c r="E468" s="38">
        <v>2023.0500000000002</v>
      </c>
      <c r="F468" s="38">
        <v>1988.7000000000003</v>
      </c>
      <c r="G468" s="38">
        <v>1944.2500000000005</v>
      </c>
      <c r="H468" s="38">
        <v>2101.85</v>
      </c>
      <c r="I468" s="38">
        <v>2146.2999999999997</v>
      </c>
      <c r="J468" s="38">
        <v>2180.6499999999996</v>
      </c>
      <c r="K468" s="31">
        <v>2111.9499999999998</v>
      </c>
      <c r="L468" s="31">
        <v>2033.15</v>
      </c>
      <c r="M468" s="31">
        <v>7.2256</v>
      </c>
      <c r="N468" s="1"/>
      <c r="O468" s="1"/>
    </row>
    <row r="469" spans="1:15" ht="12.75" customHeight="1">
      <c r="A469" s="33">
        <v>459</v>
      </c>
      <c r="B469" s="58" t="s">
        <v>300</v>
      </c>
      <c r="C469" s="31">
        <v>37.5</v>
      </c>
      <c r="D469" s="38">
        <v>38.4</v>
      </c>
      <c r="E469" s="38">
        <v>36.25</v>
      </c>
      <c r="F469" s="38">
        <v>35</v>
      </c>
      <c r="G469" s="38">
        <v>32.85</v>
      </c>
      <c r="H469" s="38">
        <v>39.65</v>
      </c>
      <c r="I469" s="38">
        <v>41.79999999999999</v>
      </c>
      <c r="J469" s="38">
        <v>43.05</v>
      </c>
      <c r="K469" s="31">
        <v>40.549999999999997</v>
      </c>
      <c r="L469" s="31">
        <v>37.15</v>
      </c>
      <c r="M469" s="31">
        <v>273.17860999999999</v>
      </c>
      <c r="N469" s="1"/>
      <c r="O469" s="1"/>
    </row>
    <row r="470" spans="1:15" ht="12.75" customHeight="1">
      <c r="A470" s="33">
        <v>460</v>
      </c>
      <c r="B470" s="58" t="s">
        <v>542</v>
      </c>
      <c r="C470" s="31">
        <v>331.45</v>
      </c>
      <c r="D470" s="38">
        <v>339.16666666666669</v>
      </c>
      <c r="E470" s="38">
        <v>320.08333333333337</v>
      </c>
      <c r="F470" s="38">
        <v>308.7166666666667</v>
      </c>
      <c r="G470" s="38">
        <v>289.63333333333338</v>
      </c>
      <c r="H470" s="38">
        <v>350.53333333333336</v>
      </c>
      <c r="I470" s="38">
        <v>369.61666666666673</v>
      </c>
      <c r="J470" s="38">
        <v>380.98333333333335</v>
      </c>
      <c r="K470" s="31">
        <v>358.25</v>
      </c>
      <c r="L470" s="31">
        <v>327.8</v>
      </c>
      <c r="M470" s="31">
        <v>14.277559999999999</v>
      </c>
      <c r="N470" s="1"/>
      <c r="O470" s="1"/>
    </row>
    <row r="471" spans="1:15" ht="12.75" customHeight="1">
      <c r="A471" s="33">
        <v>461</v>
      </c>
      <c r="B471" s="58" t="s">
        <v>543</v>
      </c>
      <c r="C471" s="31">
        <v>401.2</v>
      </c>
      <c r="D471" s="38">
        <v>404.5</v>
      </c>
      <c r="E471" s="38">
        <v>392.1</v>
      </c>
      <c r="F471" s="38">
        <v>383</v>
      </c>
      <c r="G471" s="38">
        <v>370.6</v>
      </c>
      <c r="H471" s="38">
        <v>413.6</v>
      </c>
      <c r="I471" s="38">
        <v>426</v>
      </c>
      <c r="J471" s="38">
        <v>435.1</v>
      </c>
      <c r="K471" s="31">
        <v>416.9</v>
      </c>
      <c r="L471" s="31">
        <v>395.4</v>
      </c>
      <c r="M471" s="31">
        <v>6.9777699999999996</v>
      </c>
      <c r="N471" s="1"/>
      <c r="O471" s="1"/>
    </row>
    <row r="472" spans="1:15" ht="12.75" customHeight="1">
      <c r="A472" s="33">
        <v>462</v>
      </c>
      <c r="B472" s="58" t="s">
        <v>531</v>
      </c>
      <c r="C472" s="31">
        <v>805.25</v>
      </c>
      <c r="D472" s="38">
        <v>803.1</v>
      </c>
      <c r="E472" s="38">
        <v>792</v>
      </c>
      <c r="F472" s="38">
        <v>778.75</v>
      </c>
      <c r="G472" s="38">
        <v>767.65</v>
      </c>
      <c r="H472" s="38">
        <v>816.35</v>
      </c>
      <c r="I472" s="38">
        <v>827.45000000000016</v>
      </c>
      <c r="J472" s="38">
        <v>840.7</v>
      </c>
      <c r="K472" s="31">
        <v>814.2</v>
      </c>
      <c r="L472" s="31">
        <v>789.85</v>
      </c>
      <c r="M472" s="31">
        <v>2.2245900000000001</v>
      </c>
      <c r="N472" s="1"/>
      <c r="O472" s="1"/>
    </row>
    <row r="473" spans="1:15" ht="12.75" customHeight="1">
      <c r="A473" s="33">
        <v>463</v>
      </c>
      <c r="B473" s="58" t="s">
        <v>301</v>
      </c>
      <c r="C473" s="31">
        <v>3365.6</v>
      </c>
      <c r="D473" s="38">
        <v>3450.2166666666667</v>
      </c>
      <c r="E473" s="38">
        <v>3228.2833333333333</v>
      </c>
      <c r="F473" s="38">
        <v>3090.9666666666667</v>
      </c>
      <c r="G473" s="38">
        <v>2869.0333333333333</v>
      </c>
      <c r="H473" s="38">
        <v>3587.5333333333333</v>
      </c>
      <c r="I473" s="38">
        <v>3809.4666666666667</v>
      </c>
      <c r="J473" s="38">
        <v>3946.7833333333333</v>
      </c>
      <c r="K473" s="31">
        <v>3672.15</v>
      </c>
      <c r="L473" s="31">
        <v>3312.9</v>
      </c>
      <c r="M473" s="31">
        <v>4.3487099999999996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44.1</v>
      </c>
      <c r="D474" s="38">
        <v>45.483333333333341</v>
      </c>
      <c r="E474" s="38">
        <v>42.26666666666668</v>
      </c>
      <c r="F474" s="38">
        <v>40.433333333333337</v>
      </c>
      <c r="G474" s="38">
        <v>37.216666666666676</v>
      </c>
      <c r="H474" s="38">
        <v>47.316666666666684</v>
      </c>
      <c r="I474" s="38">
        <v>50.533333333333339</v>
      </c>
      <c r="J474" s="38">
        <v>52.366666666666688</v>
      </c>
      <c r="K474" s="31">
        <v>48.7</v>
      </c>
      <c r="L474" s="31">
        <v>43.65</v>
      </c>
      <c r="M474" s="31">
        <v>211.16741999999999</v>
      </c>
      <c r="N474" s="1"/>
      <c r="O474" s="1"/>
    </row>
    <row r="475" spans="1:15" ht="12.75" customHeight="1">
      <c r="A475" s="33">
        <v>465</v>
      </c>
      <c r="B475" s="58" t="s">
        <v>234</v>
      </c>
      <c r="C475" s="31">
        <v>1471.7</v>
      </c>
      <c r="D475" s="38">
        <v>1477.4166666666667</v>
      </c>
      <c r="E475" s="38">
        <v>1456.2833333333335</v>
      </c>
      <c r="F475" s="38">
        <v>1440.8666666666668</v>
      </c>
      <c r="G475" s="38">
        <v>1419.7333333333336</v>
      </c>
      <c r="H475" s="38">
        <v>1492.8333333333335</v>
      </c>
      <c r="I475" s="38">
        <v>1513.9666666666667</v>
      </c>
      <c r="J475" s="38">
        <v>1529.3833333333334</v>
      </c>
      <c r="K475" s="31">
        <v>1498.55</v>
      </c>
      <c r="L475" s="31">
        <v>1462</v>
      </c>
      <c r="M475" s="31">
        <v>6.2384399999999998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33.65</v>
      </c>
      <c r="D476" s="38">
        <v>34.766666666666666</v>
      </c>
      <c r="E476" s="38">
        <v>32.18333333333333</v>
      </c>
      <c r="F476" s="38">
        <v>30.716666666666661</v>
      </c>
      <c r="G476" s="38">
        <v>28.133333333333326</v>
      </c>
      <c r="H476" s="38">
        <v>36.233333333333334</v>
      </c>
      <c r="I476" s="38">
        <v>38.816666666666677</v>
      </c>
      <c r="J476" s="38">
        <v>40.283333333333339</v>
      </c>
      <c r="K476" s="31">
        <v>37.35</v>
      </c>
      <c r="L476" s="31">
        <v>33.299999999999997</v>
      </c>
      <c r="M476" s="31">
        <v>373.64717999999999</v>
      </c>
      <c r="N476" s="1"/>
      <c r="O476" s="1"/>
    </row>
    <row r="477" spans="1:15" ht="12.75" customHeight="1">
      <c r="A477" s="33">
        <v>467</v>
      </c>
      <c r="B477" s="58" t="s">
        <v>545</v>
      </c>
      <c r="C477" s="31">
        <v>438.75</v>
      </c>
      <c r="D477" s="38">
        <v>439.2833333333333</v>
      </c>
      <c r="E477" s="38">
        <v>410.56666666666661</v>
      </c>
      <c r="F477" s="38">
        <v>382.38333333333333</v>
      </c>
      <c r="G477" s="38">
        <v>353.66666666666663</v>
      </c>
      <c r="H477" s="38">
        <v>467.46666666666658</v>
      </c>
      <c r="I477" s="38">
        <v>496.18333333333328</v>
      </c>
      <c r="J477" s="38">
        <v>524.36666666666656</v>
      </c>
      <c r="K477" s="31">
        <v>468</v>
      </c>
      <c r="L477" s="31">
        <v>411.1</v>
      </c>
      <c r="M477" s="31">
        <v>1.7464900000000001</v>
      </c>
      <c r="N477" s="1"/>
      <c r="O477" s="1"/>
    </row>
    <row r="478" spans="1:15" ht="12.75" customHeight="1">
      <c r="A478" s="33">
        <v>468</v>
      </c>
      <c r="B478" s="58" t="s">
        <v>236</v>
      </c>
      <c r="C478" s="31">
        <v>8571.65</v>
      </c>
      <c r="D478" s="38">
        <v>8525.5</v>
      </c>
      <c r="E478" s="38">
        <v>8441.15</v>
      </c>
      <c r="F478" s="38">
        <v>8310.65</v>
      </c>
      <c r="G478" s="38">
        <v>8226.2999999999993</v>
      </c>
      <c r="H478" s="38">
        <v>8656</v>
      </c>
      <c r="I478" s="38">
        <v>8740.3499999999985</v>
      </c>
      <c r="J478" s="38">
        <v>8870.85</v>
      </c>
      <c r="K478" s="31">
        <v>8609.85</v>
      </c>
      <c r="L478" s="31">
        <v>8395</v>
      </c>
      <c r="M478" s="31">
        <v>3.3582299999999998</v>
      </c>
      <c r="N478" s="1"/>
      <c r="O478" s="1"/>
    </row>
    <row r="479" spans="1:15" ht="12.75" customHeight="1">
      <c r="A479" s="33">
        <v>469</v>
      </c>
      <c r="B479" s="58" t="s">
        <v>302</v>
      </c>
      <c r="C479" s="31">
        <v>87.6</v>
      </c>
      <c r="D479" s="38">
        <v>89.283333333333346</v>
      </c>
      <c r="E479" s="38">
        <v>85.366666666666688</v>
      </c>
      <c r="F479" s="38">
        <v>83.13333333333334</v>
      </c>
      <c r="G479" s="38">
        <v>79.216666666666683</v>
      </c>
      <c r="H479" s="38">
        <v>91.516666666666694</v>
      </c>
      <c r="I479" s="38">
        <v>95.433333333333351</v>
      </c>
      <c r="J479" s="38">
        <v>97.6666666666667</v>
      </c>
      <c r="K479" s="31">
        <v>93.2</v>
      </c>
      <c r="L479" s="31">
        <v>87.05</v>
      </c>
      <c r="M479" s="31">
        <v>338.41583000000003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1609.35</v>
      </c>
      <c r="D480" s="38">
        <v>1624.8166666666666</v>
      </c>
      <c r="E480" s="38">
        <v>1589.7333333333331</v>
      </c>
      <c r="F480" s="38">
        <v>1570.1166666666666</v>
      </c>
      <c r="G480" s="38">
        <v>1535.0333333333331</v>
      </c>
      <c r="H480" s="38">
        <v>1644.4333333333332</v>
      </c>
      <c r="I480" s="38">
        <v>1679.5166666666667</v>
      </c>
      <c r="J480" s="38">
        <v>1699.1333333333332</v>
      </c>
      <c r="K480" s="31">
        <v>1659.9</v>
      </c>
      <c r="L480" s="31">
        <v>1605.2</v>
      </c>
      <c r="M480" s="31">
        <v>1.51328</v>
      </c>
      <c r="N480" s="1"/>
      <c r="O480" s="1"/>
    </row>
    <row r="481" spans="1:15" ht="12.75" customHeight="1">
      <c r="A481" s="33">
        <v>471</v>
      </c>
      <c r="B481" s="31" t="s">
        <v>176</v>
      </c>
      <c r="C481" s="38">
        <v>1037.7</v>
      </c>
      <c r="D481" s="38">
        <v>1045.6833333333334</v>
      </c>
      <c r="E481" s="38">
        <v>1022.2666666666669</v>
      </c>
      <c r="F481" s="38">
        <v>1006.8333333333335</v>
      </c>
      <c r="G481" s="38">
        <v>983.41666666666697</v>
      </c>
      <c r="H481" s="38">
        <v>1061.1166666666668</v>
      </c>
      <c r="I481" s="38">
        <v>1084.5333333333333</v>
      </c>
      <c r="J481" s="31">
        <v>1099.9666666666667</v>
      </c>
      <c r="K481" s="31">
        <v>1069.0999999999999</v>
      </c>
      <c r="L481" s="31">
        <v>1030.25</v>
      </c>
      <c r="M481" s="58">
        <v>12.389049999999999</v>
      </c>
      <c r="N481" s="1"/>
      <c r="O481" s="1"/>
    </row>
    <row r="482" spans="1:15" ht="12.75" customHeight="1">
      <c r="A482" s="33">
        <v>472</v>
      </c>
      <c r="B482" s="31" t="s">
        <v>546</v>
      </c>
      <c r="C482" s="38">
        <v>605.35</v>
      </c>
      <c r="D482" s="38">
        <v>615.81666666666672</v>
      </c>
      <c r="E482" s="38">
        <v>592.53333333333342</v>
      </c>
      <c r="F482" s="38">
        <v>579.7166666666667</v>
      </c>
      <c r="G482" s="38">
        <v>556.43333333333339</v>
      </c>
      <c r="H482" s="38">
        <v>628.63333333333344</v>
      </c>
      <c r="I482" s="38">
        <v>651.91666666666674</v>
      </c>
      <c r="J482" s="31">
        <v>664.73333333333346</v>
      </c>
      <c r="K482" s="31">
        <v>639.1</v>
      </c>
      <c r="L482" s="31">
        <v>603</v>
      </c>
      <c r="M482" s="58">
        <v>6.9122000000000003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604.5</v>
      </c>
      <c r="D483" s="38">
        <v>609.73333333333323</v>
      </c>
      <c r="E483" s="38">
        <v>597.11666666666645</v>
      </c>
      <c r="F483" s="38">
        <v>589.73333333333323</v>
      </c>
      <c r="G483" s="38">
        <v>577.11666666666645</v>
      </c>
      <c r="H483" s="38">
        <v>617.11666666666645</v>
      </c>
      <c r="I483" s="38">
        <v>629.73333333333323</v>
      </c>
      <c r="J483" s="38">
        <v>637.11666666666645</v>
      </c>
      <c r="K483" s="31">
        <v>622.35</v>
      </c>
      <c r="L483" s="31">
        <v>602.35</v>
      </c>
      <c r="M483" s="31">
        <v>29.23292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794.8</v>
      </c>
      <c r="D484" s="38">
        <v>795.76666666666677</v>
      </c>
      <c r="E484" s="38">
        <v>771.53333333333353</v>
      </c>
      <c r="F484" s="38">
        <v>748.26666666666677</v>
      </c>
      <c r="G484" s="38">
        <v>724.03333333333353</v>
      </c>
      <c r="H484" s="38">
        <v>819.03333333333353</v>
      </c>
      <c r="I484" s="38">
        <v>843.26666666666688</v>
      </c>
      <c r="J484" s="31">
        <v>866.53333333333353</v>
      </c>
      <c r="K484" s="31">
        <v>820</v>
      </c>
      <c r="L484" s="31">
        <v>772.5</v>
      </c>
      <c r="M484" s="58">
        <v>3.4859900000000001</v>
      </c>
      <c r="N484" s="1"/>
      <c r="O484" s="1"/>
    </row>
    <row r="485" spans="1:15" ht="12.75" customHeight="1">
      <c r="A485" s="33">
        <v>475</v>
      </c>
      <c r="B485" s="31" t="s">
        <v>550</v>
      </c>
      <c r="C485" s="31">
        <v>651.65</v>
      </c>
      <c r="D485" s="38">
        <v>661.38333333333333</v>
      </c>
      <c r="E485" s="38">
        <v>634.26666666666665</v>
      </c>
      <c r="F485" s="38">
        <v>616.88333333333333</v>
      </c>
      <c r="G485" s="38">
        <v>589.76666666666665</v>
      </c>
      <c r="H485" s="38">
        <v>678.76666666666665</v>
      </c>
      <c r="I485" s="38">
        <v>705.88333333333321</v>
      </c>
      <c r="J485" s="38">
        <v>723.26666666666665</v>
      </c>
      <c r="K485" s="31">
        <v>688.5</v>
      </c>
      <c r="L485" s="31">
        <v>644</v>
      </c>
      <c r="M485" s="31">
        <v>16.034770000000002</v>
      </c>
      <c r="N485" s="1"/>
      <c r="O485" s="1"/>
    </row>
    <row r="486" spans="1:15" ht="12.75" customHeight="1">
      <c r="A486" s="33">
        <v>476</v>
      </c>
      <c r="B486" s="31" t="s">
        <v>551</v>
      </c>
      <c r="C486" s="38">
        <v>414.35</v>
      </c>
      <c r="D486" s="38">
        <v>422.01666666666665</v>
      </c>
      <c r="E486" s="38">
        <v>397.33333333333331</v>
      </c>
      <c r="F486" s="38">
        <v>380.31666666666666</v>
      </c>
      <c r="G486" s="38">
        <v>355.63333333333333</v>
      </c>
      <c r="H486" s="38">
        <v>439.0333333333333</v>
      </c>
      <c r="I486" s="38">
        <v>463.7166666666667</v>
      </c>
      <c r="J486" s="38">
        <v>480.73333333333329</v>
      </c>
      <c r="K486" s="31">
        <v>446.7</v>
      </c>
      <c r="L486" s="31">
        <v>405</v>
      </c>
      <c r="M486" s="31">
        <v>4.3384</v>
      </c>
      <c r="N486" s="1"/>
      <c r="O486" s="1"/>
    </row>
    <row r="487" spans="1:15" ht="12.75" customHeight="1">
      <c r="A487" s="33">
        <v>477</v>
      </c>
      <c r="B487" s="31" t="s">
        <v>552</v>
      </c>
      <c r="C487" s="31">
        <v>376.3</v>
      </c>
      <c r="D487" s="38">
        <v>382.76666666666665</v>
      </c>
      <c r="E487" s="38">
        <v>365.7833333333333</v>
      </c>
      <c r="F487" s="38">
        <v>355.26666666666665</v>
      </c>
      <c r="G487" s="38">
        <v>338.2833333333333</v>
      </c>
      <c r="H487" s="38">
        <v>393.2833333333333</v>
      </c>
      <c r="I487" s="38">
        <v>410.26666666666665</v>
      </c>
      <c r="J487" s="38">
        <v>420.7833333333333</v>
      </c>
      <c r="K487" s="31">
        <v>399.75</v>
      </c>
      <c r="L487" s="31">
        <v>372.25</v>
      </c>
      <c r="M487" s="31">
        <v>4.41134</v>
      </c>
      <c r="N487" s="1"/>
      <c r="O487" s="1"/>
    </row>
    <row r="488" spans="1:15" ht="12.75" customHeight="1">
      <c r="A488" s="33">
        <v>478</v>
      </c>
      <c r="B488" s="31" t="s">
        <v>553</v>
      </c>
      <c r="C488" s="38">
        <v>413.35</v>
      </c>
      <c r="D488" s="38">
        <v>417.8</v>
      </c>
      <c r="E488" s="38">
        <v>399.55</v>
      </c>
      <c r="F488" s="38">
        <v>385.75</v>
      </c>
      <c r="G488" s="38">
        <v>367.5</v>
      </c>
      <c r="H488" s="38">
        <v>431.6</v>
      </c>
      <c r="I488" s="38">
        <v>449.85</v>
      </c>
      <c r="J488" s="38">
        <v>463.65000000000003</v>
      </c>
      <c r="K488" s="31">
        <v>436.05</v>
      </c>
      <c r="L488" s="31">
        <v>404</v>
      </c>
      <c r="M488" s="31">
        <v>5.1319800000000004</v>
      </c>
      <c r="N488" s="1"/>
      <c r="O488" s="1"/>
    </row>
    <row r="489" spans="1:15" ht="12.75" customHeight="1">
      <c r="A489" s="33">
        <v>479</v>
      </c>
      <c r="B489" s="58" t="s">
        <v>303</v>
      </c>
      <c r="C489" s="31">
        <v>919.95</v>
      </c>
      <c r="D489" s="38">
        <v>919.16666666666663</v>
      </c>
      <c r="E489" s="38">
        <v>907.33333333333326</v>
      </c>
      <c r="F489" s="38">
        <v>894.71666666666658</v>
      </c>
      <c r="G489" s="38">
        <v>882.88333333333321</v>
      </c>
      <c r="H489" s="38">
        <v>931.7833333333333</v>
      </c>
      <c r="I489" s="38">
        <v>943.61666666666656</v>
      </c>
      <c r="J489" s="38">
        <v>956.23333333333335</v>
      </c>
      <c r="K489" s="31">
        <v>931</v>
      </c>
      <c r="L489" s="31">
        <v>906.55</v>
      </c>
      <c r="M489" s="31">
        <v>24.312290000000001</v>
      </c>
      <c r="N489" s="1"/>
      <c r="O489" s="1"/>
    </row>
    <row r="490" spans="1:15" ht="12.75" customHeight="1">
      <c r="A490" s="33">
        <v>480</v>
      </c>
      <c r="B490" s="58" t="s">
        <v>554</v>
      </c>
      <c r="C490" s="38">
        <v>1289.3499999999999</v>
      </c>
      <c r="D490" s="38">
        <v>1286.5666666666666</v>
      </c>
      <c r="E490" s="38">
        <v>1263.3333333333333</v>
      </c>
      <c r="F490" s="38">
        <v>1237.3166666666666</v>
      </c>
      <c r="G490" s="38">
        <v>1214.0833333333333</v>
      </c>
      <c r="H490" s="38">
        <v>1312.5833333333333</v>
      </c>
      <c r="I490" s="38">
        <v>1335.8166666666668</v>
      </c>
      <c r="J490" s="38">
        <v>1361.8333333333333</v>
      </c>
      <c r="K490" s="31">
        <v>1309.8</v>
      </c>
      <c r="L490" s="31">
        <v>1260.55</v>
      </c>
      <c r="M490" s="31">
        <v>1.2057899999999999</v>
      </c>
      <c r="N490" s="1"/>
      <c r="O490" s="1"/>
    </row>
    <row r="491" spans="1:15" ht="12.75" customHeight="1">
      <c r="A491" s="33">
        <v>481</v>
      </c>
      <c r="B491" s="58" t="s">
        <v>238</v>
      </c>
      <c r="C491" s="31">
        <v>231.8</v>
      </c>
      <c r="D491" s="38">
        <v>233.81666666666669</v>
      </c>
      <c r="E491" s="38">
        <v>228.03333333333339</v>
      </c>
      <c r="F491" s="38">
        <v>224.26666666666671</v>
      </c>
      <c r="G491" s="38">
        <v>218.48333333333341</v>
      </c>
      <c r="H491" s="38">
        <v>237.58333333333337</v>
      </c>
      <c r="I491" s="38">
        <v>243.36666666666667</v>
      </c>
      <c r="J491" s="38">
        <v>247.13333333333335</v>
      </c>
      <c r="K491" s="31">
        <v>239.6</v>
      </c>
      <c r="L491" s="31">
        <v>230.05</v>
      </c>
      <c r="M491" s="31">
        <v>106.67079</v>
      </c>
      <c r="N491" s="1"/>
      <c r="O491" s="1"/>
    </row>
    <row r="492" spans="1:15" ht="12.75" customHeight="1">
      <c r="A492" s="33">
        <v>482</v>
      </c>
      <c r="B492" s="58" t="s">
        <v>548</v>
      </c>
      <c r="C492" s="38">
        <v>306.14999999999998</v>
      </c>
      <c r="D492" s="38">
        <v>307.86666666666667</v>
      </c>
      <c r="E492" s="38">
        <v>298.93333333333334</v>
      </c>
      <c r="F492" s="38">
        <v>291.71666666666664</v>
      </c>
      <c r="G492" s="38">
        <v>282.7833333333333</v>
      </c>
      <c r="H492" s="38">
        <v>315.08333333333337</v>
      </c>
      <c r="I492" s="38">
        <v>324.01666666666677</v>
      </c>
      <c r="J492" s="38">
        <v>331.23333333333341</v>
      </c>
      <c r="K492" s="31">
        <v>316.8</v>
      </c>
      <c r="L492" s="31">
        <v>300.64999999999998</v>
      </c>
      <c r="M492" s="31">
        <v>4.3219000000000003</v>
      </c>
      <c r="N492" s="1"/>
      <c r="O492" s="1"/>
    </row>
    <row r="493" spans="1:15" ht="12.75" customHeight="1">
      <c r="A493" s="33">
        <v>483</v>
      </c>
      <c r="B493" s="58" t="s">
        <v>555</v>
      </c>
      <c r="C493" s="38">
        <v>474.25</v>
      </c>
      <c r="D493" s="38">
        <v>480.5333333333333</v>
      </c>
      <c r="E493" s="38">
        <v>465.96666666666658</v>
      </c>
      <c r="F493" s="38">
        <v>457.68333333333328</v>
      </c>
      <c r="G493" s="38">
        <v>443.11666666666656</v>
      </c>
      <c r="H493" s="38">
        <v>488.81666666666661</v>
      </c>
      <c r="I493" s="38">
        <v>503.38333333333333</v>
      </c>
      <c r="J493" s="38">
        <v>511.66666666666663</v>
      </c>
      <c r="K493" s="31">
        <v>495.1</v>
      </c>
      <c r="L493" s="31">
        <v>472.25</v>
      </c>
      <c r="M493" s="31">
        <v>1.2616499999999999</v>
      </c>
      <c r="N493" s="1"/>
      <c r="O493" s="1"/>
    </row>
    <row r="494" spans="1:15" ht="12.75" customHeight="1">
      <c r="A494" s="33">
        <v>484</v>
      </c>
      <c r="B494" s="58" t="s">
        <v>556</v>
      </c>
      <c r="C494" s="38">
        <v>1901.25</v>
      </c>
      <c r="D494" s="38">
        <v>1915.2166666666665</v>
      </c>
      <c r="E494" s="38">
        <v>1871.1833333333329</v>
      </c>
      <c r="F494" s="38">
        <v>1841.1166666666666</v>
      </c>
      <c r="G494" s="38">
        <v>1797.083333333333</v>
      </c>
      <c r="H494" s="38">
        <v>1945.2833333333328</v>
      </c>
      <c r="I494" s="38">
        <v>1989.3166666666662</v>
      </c>
      <c r="J494" s="38">
        <v>2019.3833333333328</v>
      </c>
      <c r="K494" s="31">
        <v>1959.25</v>
      </c>
      <c r="L494" s="31">
        <v>1885.15</v>
      </c>
      <c r="M494" s="31">
        <v>1.3984099999999999</v>
      </c>
      <c r="N494" s="1"/>
      <c r="O494" s="1"/>
    </row>
    <row r="495" spans="1:15" ht="12.75" customHeight="1">
      <c r="A495" s="33">
        <v>485</v>
      </c>
      <c r="B495" s="58" t="s">
        <v>549</v>
      </c>
      <c r="C495" s="38">
        <v>2167.9499999999998</v>
      </c>
      <c r="D495" s="38">
        <v>2175.9500000000003</v>
      </c>
      <c r="E495" s="38">
        <v>2107.0000000000005</v>
      </c>
      <c r="F495" s="38">
        <v>2046.0500000000002</v>
      </c>
      <c r="G495" s="38">
        <v>1977.1000000000004</v>
      </c>
      <c r="H495" s="38">
        <v>2236.9000000000005</v>
      </c>
      <c r="I495" s="38">
        <v>2305.8500000000004</v>
      </c>
      <c r="J495" s="38">
        <v>2366.8000000000006</v>
      </c>
      <c r="K495" s="31">
        <v>2244.9</v>
      </c>
      <c r="L495" s="31">
        <v>2115</v>
      </c>
      <c r="M495" s="31">
        <v>0.37335000000000002</v>
      </c>
      <c r="N495" s="1"/>
      <c r="O495" s="1"/>
    </row>
    <row r="496" spans="1:15" ht="12.75" customHeight="1">
      <c r="A496" s="33">
        <v>486</v>
      </c>
      <c r="B496" s="58" t="s">
        <v>141</v>
      </c>
      <c r="C496" s="38">
        <v>10.5</v>
      </c>
      <c r="D496" s="38">
        <v>10.766666666666666</v>
      </c>
      <c r="E496" s="38">
        <v>10.033333333333331</v>
      </c>
      <c r="F496" s="38">
        <v>9.5666666666666664</v>
      </c>
      <c r="G496" s="38">
        <v>8.8333333333333321</v>
      </c>
      <c r="H496" s="38">
        <v>11.233333333333331</v>
      </c>
      <c r="I496" s="38">
        <v>11.966666666666665</v>
      </c>
      <c r="J496" s="38">
        <v>12.43333333333333</v>
      </c>
      <c r="K496" s="31">
        <v>11.5</v>
      </c>
      <c r="L496" s="31">
        <v>10.3</v>
      </c>
      <c r="M496" s="31">
        <v>4756.3458899999996</v>
      </c>
      <c r="N496" s="1"/>
      <c r="O496" s="1"/>
    </row>
    <row r="497" spans="1:15" ht="12.75" customHeight="1">
      <c r="A497" s="33">
        <v>487</v>
      </c>
      <c r="B497" s="58" t="s">
        <v>239</v>
      </c>
      <c r="C497" s="38">
        <v>875.35</v>
      </c>
      <c r="D497" s="38">
        <v>887.63333333333321</v>
      </c>
      <c r="E497" s="38">
        <v>861.51666666666642</v>
      </c>
      <c r="F497" s="38">
        <v>847.68333333333317</v>
      </c>
      <c r="G497" s="38">
        <v>821.56666666666638</v>
      </c>
      <c r="H497" s="38">
        <v>901.46666666666647</v>
      </c>
      <c r="I497" s="38">
        <v>927.58333333333326</v>
      </c>
      <c r="J497" s="38">
        <v>941.41666666666652</v>
      </c>
      <c r="K497" s="31">
        <v>913.75</v>
      </c>
      <c r="L497" s="31">
        <v>873.8</v>
      </c>
      <c r="M497" s="31">
        <v>18.500620000000001</v>
      </c>
      <c r="N497" s="1"/>
      <c r="O497" s="1"/>
    </row>
    <row r="498" spans="1:15" ht="12.75" customHeight="1">
      <c r="A498" s="33">
        <v>488</v>
      </c>
      <c r="B498" s="58" t="s">
        <v>557</v>
      </c>
      <c r="C498" s="38">
        <v>357.7</v>
      </c>
      <c r="D498" s="38">
        <v>365.5</v>
      </c>
      <c r="E498" s="38">
        <v>344.4</v>
      </c>
      <c r="F498" s="38">
        <v>331.09999999999997</v>
      </c>
      <c r="G498" s="38">
        <v>309.99999999999994</v>
      </c>
      <c r="H498" s="38">
        <v>378.8</v>
      </c>
      <c r="I498" s="38">
        <v>399.90000000000003</v>
      </c>
      <c r="J498" s="38">
        <v>413.20000000000005</v>
      </c>
      <c r="K498" s="31">
        <v>386.6</v>
      </c>
      <c r="L498" s="31">
        <v>352.2</v>
      </c>
      <c r="M498" s="31">
        <v>27.10493</v>
      </c>
      <c r="N498" s="1"/>
      <c r="O498" s="1"/>
    </row>
    <row r="499" spans="1:15" ht="12.75" customHeight="1">
      <c r="A499" s="33">
        <v>489</v>
      </c>
      <c r="B499" s="58" t="s">
        <v>558</v>
      </c>
      <c r="C499" s="58">
        <v>117.05</v>
      </c>
      <c r="D499" s="38">
        <v>118.95</v>
      </c>
      <c r="E499" s="38">
        <v>110.9</v>
      </c>
      <c r="F499" s="38">
        <v>104.75</v>
      </c>
      <c r="G499" s="38">
        <v>96.7</v>
      </c>
      <c r="H499" s="38">
        <v>125.10000000000001</v>
      </c>
      <c r="I499" s="38">
        <v>133.14999999999998</v>
      </c>
      <c r="J499" s="38">
        <v>139.30000000000001</v>
      </c>
      <c r="K499" s="31">
        <v>127</v>
      </c>
      <c r="L499" s="31">
        <v>112.8</v>
      </c>
      <c r="M499" s="31">
        <v>50.623049999999999</v>
      </c>
      <c r="N499" s="1"/>
      <c r="O499" s="1"/>
    </row>
    <row r="500" spans="1:15" ht="12.75" customHeight="1">
      <c r="A500" s="33">
        <v>490</v>
      </c>
      <c r="B500" s="58" t="s">
        <v>559</v>
      </c>
      <c r="C500" s="58">
        <v>968.75</v>
      </c>
      <c r="D500" s="38">
        <v>965.11666666666667</v>
      </c>
      <c r="E500" s="38">
        <v>953.23333333333335</v>
      </c>
      <c r="F500" s="38">
        <v>937.7166666666667</v>
      </c>
      <c r="G500" s="38">
        <v>925.83333333333337</v>
      </c>
      <c r="H500" s="38">
        <v>980.63333333333333</v>
      </c>
      <c r="I500" s="38">
        <v>992.51666666666677</v>
      </c>
      <c r="J500" s="38">
        <v>1008.0333333333333</v>
      </c>
      <c r="K500" s="31">
        <v>977</v>
      </c>
      <c r="L500" s="31">
        <v>949.6</v>
      </c>
      <c r="M500" s="31">
        <v>2.9157299999999999</v>
      </c>
      <c r="N500" s="1"/>
      <c r="O500" s="1"/>
    </row>
    <row r="501" spans="1:15" ht="12.75" customHeight="1">
      <c r="A501" s="33">
        <v>491</v>
      </c>
      <c r="B501" s="58" t="s">
        <v>304</v>
      </c>
      <c r="C501" s="58">
        <v>1686.4</v>
      </c>
      <c r="D501" s="38">
        <v>1673.6666666666667</v>
      </c>
      <c r="E501" s="38">
        <v>1649.2833333333335</v>
      </c>
      <c r="F501" s="38">
        <v>1612.1666666666667</v>
      </c>
      <c r="G501" s="38">
        <v>1587.7833333333335</v>
      </c>
      <c r="H501" s="38">
        <v>1710.7833333333335</v>
      </c>
      <c r="I501" s="38">
        <v>1735.1666666666667</v>
      </c>
      <c r="J501" s="38">
        <v>1772.2833333333335</v>
      </c>
      <c r="K501" s="31">
        <v>1698.05</v>
      </c>
      <c r="L501" s="31">
        <v>1636.55</v>
      </c>
      <c r="M501" s="31">
        <v>0.73150000000000004</v>
      </c>
      <c r="N501" s="1"/>
      <c r="O501" s="1"/>
    </row>
    <row r="502" spans="1:15" ht="12.75" customHeight="1">
      <c r="A502" s="33">
        <v>492</v>
      </c>
      <c r="B502" s="58" t="s">
        <v>240</v>
      </c>
      <c r="C502" s="58">
        <v>435</v>
      </c>
      <c r="D502" s="38">
        <v>434.4666666666667</v>
      </c>
      <c r="E502" s="38">
        <v>427.43333333333339</v>
      </c>
      <c r="F502" s="38">
        <v>419.86666666666667</v>
      </c>
      <c r="G502" s="38">
        <v>412.83333333333337</v>
      </c>
      <c r="H502" s="38">
        <v>442.03333333333342</v>
      </c>
      <c r="I502" s="38">
        <v>449.06666666666672</v>
      </c>
      <c r="J502" s="38">
        <v>456.63333333333344</v>
      </c>
      <c r="K502" s="31">
        <v>441.5</v>
      </c>
      <c r="L502" s="31">
        <v>426.9</v>
      </c>
      <c r="M502" s="31">
        <v>72.726640000000003</v>
      </c>
      <c r="N502" s="1"/>
      <c r="O502" s="1"/>
    </row>
    <row r="503" spans="1:15" ht="12.75" customHeight="1">
      <c r="A503" s="33">
        <v>493</v>
      </c>
      <c r="B503" s="58" t="s">
        <v>305</v>
      </c>
      <c r="C503" s="38">
        <v>17.55</v>
      </c>
      <c r="D503" s="38">
        <v>17.866666666666671</v>
      </c>
      <c r="E503" s="38">
        <v>17.13333333333334</v>
      </c>
      <c r="F503" s="38">
        <v>16.716666666666669</v>
      </c>
      <c r="G503" s="38">
        <v>15.983333333333338</v>
      </c>
      <c r="H503" s="38">
        <v>18.283333333333342</v>
      </c>
      <c r="I503" s="38">
        <v>19.016666666666669</v>
      </c>
      <c r="J503" s="31">
        <v>19.433333333333344</v>
      </c>
      <c r="K503" s="31">
        <v>18.600000000000001</v>
      </c>
      <c r="L503" s="31">
        <v>17.45</v>
      </c>
      <c r="M503" s="58">
        <v>3018.5809599999998</v>
      </c>
      <c r="N503" s="1"/>
      <c r="O503" s="1"/>
    </row>
    <row r="504" spans="1:15" ht="12.75" customHeight="1">
      <c r="A504" s="33">
        <v>494</v>
      </c>
      <c r="B504" s="58" t="s">
        <v>241</v>
      </c>
      <c r="C504" s="38">
        <v>271.55</v>
      </c>
      <c r="D504" s="38">
        <v>274.28333333333336</v>
      </c>
      <c r="E504" s="38">
        <v>266.66666666666674</v>
      </c>
      <c r="F504" s="38">
        <v>261.78333333333336</v>
      </c>
      <c r="G504" s="38">
        <v>254.16666666666674</v>
      </c>
      <c r="H504" s="38">
        <v>279.16666666666674</v>
      </c>
      <c r="I504" s="38">
        <v>286.78333333333342</v>
      </c>
      <c r="J504" s="31">
        <v>291.66666666666674</v>
      </c>
      <c r="K504" s="31">
        <v>281.89999999999998</v>
      </c>
      <c r="L504" s="31">
        <v>269.39999999999998</v>
      </c>
      <c r="M504" s="58">
        <v>100.76044</v>
      </c>
      <c r="N504" s="1"/>
      <c r="O504" s="1"/>
    </row>
    <row r="505" spans="1:15" ht="12.75" customHeight="1">
      <c r="A505" s="33">
        <v>495</v>
      </c>
      <c r="B505" s="58" t="s">
        <v>561</v>
      </c>
      <c r="C505" s="58">
        <v>513.20000000000005</v>
      </c>
      <c r="D505" s="38">
        <v>525.4</v>
      </c>
      <c r="E505" s="38">
        <v>489.9</v>
      </c>
      <c r="F505" s="38">
        <v>466.6</v>
      </c>
      <c r="G505" s="38">
        <v>431.1</v>
      </c>
      <c r="H505" s="38">
        <v>548.69999999999993</v>
      </c>
      <c r="I505" s="38">
        <v>584.19999999999993</v>
      </c>
      <c r="J505" s="38">
        <v>607.49999999999989</v>
      </c>
      <c r="K505" s="31">
        <v>560.9</v>
      </c>
      <c r="L505" s="31">
        <v>502.1</v>
      </c>
      <c r="M505" s="31">
        <v>16.474720000000001</v>
      </c>
      <c r="N505" s="1"/>
      <c r="O505" s="1"/>
    </row>
    <row r="506" spans="1:15" ht="12.75" customHeight="1">
      <c r="A506" s="33">
        <v>496</v>
      </c>
      <c r="B506" s="58" t="s">
        <v>560</v>
      </c>
      <c r="C506" s="58">
        <v>15730.7</v>
      </c>
      <c r="D506" s="38">
        <v>15939.383333333333</v>
      </c>
      <c r="E506" s="38">
        <v>15397.316666666666</v>
      </c>
      <c r="F506" s="38">
        <v>15063.933333333332</v>
      </c>
      <c r="G506" s="38">
        <v>14521.866666666665</v>
      </c>
      <c r="H506" s="38">
        <v>16272.766666666666</v>
      </c>
      <c r="I506" s="38">
        <v>16814.833333333336</v>
      </c>
      <c r="J506" s="38">
        <v>17148.216666666667</v>
      </c>
      <c r="K506" s="31">
        <v>16481.45</v>
      </c>
      <c r="L506" s="31">
        <v>15606</v>
      </c>
      <c r="M506" s="31">
        <v>0.23330999999999999</v>
      </c>
      <c r="N506" s="1"/>
      <c r="O506" s="1"/>
    </row>
    <row r="507" spans="1:15" ht="12.75" customHeight="1">
      <c r="A507" s="33">
        <v>497</v>
      </c>
      <c r="B507" s="58" t="s">
        <v>306</v>
      </c>
      <c r="C507" s="38">
        <v>98.75</v>
      </c>
      <c r="D507" s="38">
        <v>99.25</v>
      </c>
      <c r="E507" s="38">
        <v>96</v>
      </c>
      <c r="F507" s="38">
        <v>93.25</v>
      </c>
      <c r="G507" s="38">
        <v>90</v>
      </c>
      <c r="H507" s="38">
        <v>102</v>
      </c>
      <c r="I507" s="38">
        <v>105.25</v>
      </c>
      <c r="J507" s="31">
        <v>108</v>
      </c>
      <c r="K507" s="31">
        <v>102.5</v>
      </c>
      <c r="L507" s="31">
        <v>96.5</v>
      </c>
      <c r="M507" s="58">
        <v>909.11793999999998</v>
      </c>
      <c r="N507" s="1"/>
      <c r="O507" s="1"/>
    </row>
    <row r="508" spans="1:15" ht="12.75" customHeight="1">
      <c r="A508" s="33">
        <v>498</v>
      </c>
      <c r="B508" s="58" t="s">
        <v>242</v>
      </c>
      <c r="C508" s="58">
        <v>627.75</v>
      </c>
      <c r="D508" s="38">
        <v>631.51666666666665</v>
      </c>
      <c r="E508" s="38">
        <v>620.0333333333333</v>
      </c>
      <c r="F508" s="38">
        <v>612.31666666666661</v>
      </c>
      <c r="G508" s="38">
        <v>600.83333333333326</v>
      </c>
      <c r="H508" s="38">
        <v>639.23333333333335</v>
      </c>
      <c r="I508" s="38">
        <v>650.7166666666667</v>
      </c>
      <c r="J508" s="38">
        <v>658.43333333333339</v>
      </c>
      <c r="K508" s="31">
        <v>643</v>
      </c>
      <c r="L508" s="31">
        <v>623.79999999999995</v>
      </c>
      <c r="M508" s="31">
        <v>8.7901799999999994</v>
      </c>
      <c r="N508" s="1"/>
      <c r="O508" s="1"/>
    </row>
    <row r="509" spans="1:15" ht="12.75" customHeight="1">
      <c r="A509" s="33">
        <v>499</v>
      </c>
      <c r="B509" s="58" t="s">
        <v>562</v>
      </c>
      <c r="C509" s="58">
        <v>1564.1</v>
      </c>
      <c r="D509" s="38">
        <v>1575.0833333333333</v>
      </c>
      <c r="E509" s="38">
        <v>1545.0166666666664</v>
      </c>
      <c r="F509" s="38">
        <v>1525.9333333333332</v>
      </c>
      <c r="G509" s="38">
        <v>1495.8666666666663</v>
      </c>
      <c r="H509" s="38">
        <v>1594.1666666666665</v>
      </c>
      <c r="I509" s="38">
        <v>1624.2333333333336</v>
      </c>
      <c r="J509" s="38">
        <v>1643.3166666666666</v>
      </c>
      <c r="K509" s="31">
        <v>1605.15</v>
      </c>
      <c r="L509" s="31">
        <v>1556</v>
      </c>
      <c r="M509" s="31">
        <v>0.54537000000000002</v>
      </c>
      <c r="N509" s="1"/>
      <c r="O509" s="1"/>
    </row>
    <row r="510" spans="1:15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7" t="s">
        <v>564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243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71" t="s">
        <v>249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250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254</v>
      </c>
      <c r="N526" s="1"/>
      <c r="O526" s="1"/>
    </row>
    <row r="527" spans="1:15" ht="12.75" customHeight="1">
      <c r="A527" s="71" t="s">
        <v>255</v>
      </c>
      <c r="N527" s="1"/>
      <c r="O527" s="1"/>
    </row>
    <row r="528" spans="1:15" ht="12.75" customHeight="1">
      <c r="A528" s="71" t="s">
        <v>256</v>
      </c>
      <c r="N528" s="1"/>
      <c r="O528" s="1"/>
    </row>
    <row r="529" spans="1:15" ht="12.75" customHeight="1">
      <c r="A529" s="71" t="s">
        <v>257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2"/>
  <sheetViews>
    <sheetView zoomScale="85" zoomScaleNormal="85" workbookViewId="0">
      <pane ySplit="9" topLeftCell="A10" activePane="bottomLeft" state="frozen"/>
      <selection pane="bottomLeft" activeCell="H147" sqref="H147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29"/>
      <c r="B5" s="330"/>
      <c r="C5" s="329"/>
      <c r="D5" s="330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31" t="s">
        <v>566</v>
      </c>
      <c r="C7" s="330"/>
      <c r="D7" s="7">
        <f>Main!B10</f>
        <v>45182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45181</v>
      </c>
      <c r="B10" s="32">
        <v>540615</v>
      </c>
      <c r="C10" s="31" t="s">
        <v>963</v>
      </c>
      <c r="D10" s="31" t="s">
        <v>1065</v>
      </c>
      <c r="E10" s="31" t="s">
        <v>576</v>
      </c>
      <c r="F10" s="91">
        <v>1750000</v>
      </c>
      <c r="G10" s="32">
        <v>0.55000000000000004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45181</v>
      </c>
      <c r="B11" s="32">
        <v>543938</v>
      </c>
      <c r="C11" s="31" t="s">
        <v>1066</v>
      </c>
      <c r="D11" s="31" t="s">
        <v>1067</v>
      </c>
      <c r="E11" s="31" t="s">
        <v>575</v>
      </c>
      <c r="F11" s="91">
        <v>1600</v>
      </c>
      <c r="G11" s="32">
        <v>285.10000000000002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45181</v>
      </c>
      <c r="B12" s="32">
        <v>543938</v>
      </c>
      <c r="C12" s="31" t="s">
        <v>1066</v>
      </c>
      <c r="D12" s="31" t="s">
        <v>1067</v>
      </c>
      <c r="E12" s="31" t="s">
        <v>576</v>
      </c>
      <c r="F12" s="91">
        <v>12800</v>
      </c>
      <c r="G12" s="32">
        <v>286.01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45181</v>
      </c>
      <c r="B13" s="32">
        <v>539661</v>
      </c>
      <c r="C13" s="31" t="s">
        <v>1007</v>
      </c>
      <c r="D13" s="31" t="s">
        <v>1068</v>
      </c>
      <c r="E13" s="31" t="s">
        <v>575</v>
      </c>
      <c r="F13" s="91">
        <v>42049</v>
      </c>
      <c r="G13" s="32">
        <v>56.13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45181</v>
      </c>
      <c r="B14" s="32">
        <v>543377</v>
      </c>
      <c r="C14" s="31" t="s">
        <v>1069</v>
      </c>
      <c r="D14" s="31" t="s">
        <v>1070</v>
      </c>
      <c r="E14" s="31" t="s">
        <v>576</v>
      </c>
      <c r="F14" s="91">
        <v>70000</v>
      </c>
      <c r="G14" s="32">
        <v>12.06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45181</v>
      </c>
      <c r="B15" s="32">
        <v>543377</v>
      </c>
      <c r="C15" s="31" t="s">
        <v>1069</v>
      </c>
      <c r="D15" s="31" t="s">
        <v>1070</v>
      </c>
      <c r="E15" s="31" t="s">
        <v>575</v>
      </c>
      <c r="F15" s="91">
        <v>60000</v>
      </c>
      <c r="G15" s="32">
        <v>12.58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45181</v>
      </c>
      <c r="B16" s="32">
        <v>539773</v>
      </c>
      <c r="C16" s="31" t="s">
        <v>1071</v>
      </c>
      <c r="D16" s="31" t="s">
        <v>1072</v>
      </c>
      <c r="E16" s="31" t="s">
        <v>575</v>
      </c>
      <c r="F16" s="91">
        <v>1357800</v>
      </c>
      <c r="G16" s="32">
        <v>2.5099999999999998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45181</v>
      </c>
      <c r="B17" s="32">
        <v>538351</v>
      </c>
      <c r="C17" s="31" t="s">
        <v>1073</v>
      </c>
      <c r="D17" s="31" t="s">
        <v>1074</v>
      </c>
      <c r="E17" s="31" t="s">
        <v>576</v>
      </c>
      <c r="F17" s="91">
        <v>84661</v>
      </c>
      <c r="G17" s="32">
        <v>5.71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45181</v>
      </c>
      <c r="B18" s="32">
        <v>517546</v>
      </c>
      <c r="C18" s="31" t="s">
        <v>1075</v>
      </c>
      <c r="D18" s="31" t="s">
        <v>1076</v>
      </c>
      <c r="E18" s="31" t="s">
        <v>576</v>
      </c>
      <c r="F18" s="91">
        <v>50000</v>
      </c>
      <c r="G18" s="32">
        <v>60.11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45181</v>
      </c>
      <c r="B19" s="32">
        <v>507828</v>
      </c>
      <c r="C19" s="31" t="s">
        <v>1077</v>
      </c>
      <c r="D19" s="31" t="s">
        <v>1078</v>
      </c>
      <c r="E19" s="31" t="s">
        <v>575</v>
      </c>
      <c r="F19" s="91">
        <v>498825</v>
      </c>
      <c r="G19" s="32">
        <v>7.9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45181</v>
      </c>
      <c r="B20" s="32">
        <v>507828</v>
      </c>
      <c r="C20" s="31" t="s">
        <v>1077</v>
      </c>
      <c r="D20" s="31" t="s">
        <v>1078</v>
      </c>
      <c r="E20" s="31" t="s">
        <v>576</v>
      </c>
      <c r="F20" s="91">
        <v>523110</v>
      </c>
      <c r="G20" s="32">
        <v>7.71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45181</v>
      </c>
      <c r="B21" s="32">
        <v>539546</v>
      </c>
      <c r="C21" s="31" t="s">
        <v>965</v>
      </c>
      <c r="D21" s="31" t="s">
        <v>1079</v>
      </c>
      <c r="E21" s="31" t="s">
        <v>576</v>
      </c>
      <c r="F21" s="91">
        <v>49000</v>
      </c>
      <c r="G21" s="32">
        <v>62.41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45181</v>
      </c>
      <c r="B22" s="32">
        <v>530427</v>
      </c>
      <c r="C22" s="31" t="s">
        <v>1080</v>
      </c>
      <c r="D22" s="31" t="s">
        <v>1081</v>
      </c>
      <c r="E22" s="31" t="s">
        <v>576</v>
      </c>
      <c r="F22" s="91">
        <v>21360</v>
      </c>
      <c r="G22" s="32">
        <v>44.98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45181</v>
      </c>
      <c r="B23" s="32">
        <v>540023</v>
      </c>
      <c r="C23" s="31" t="s">
        <v>971</v>
      </c>
      <c r="D23" s="31" t="s">
        <v>968</v>
      </c>
      <c r="E23" s="31" t="s">
        <v>576</v>
      </c>
      <c r="F23" s="91">
        <v>467372</v>
      </c>
      <c r="G23" s="32">
        <v>4.1100000000000003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45181</v>
      </c>
      <c r="B24" s="32">
        <v>543225</v>
      </c>
      <c r="C24" s="31" t="s">
        <v>1082</v>
      </c>
      <c r="D24" s="31" t="s">
        <v>1083</v>
      </c>
      <c r="E24" s="31" t="s">
        <v>575</v>
      </c>
      <c r="F24" s="91">
        <v>15400000</v>
      </c>
      <c r="G24" s="32">
        <v>155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45181</v>
      </c>
      <c r="B25" s="32">
        <v>543225</v>
      </c>
      <c r="C25" s="31" t="s">
        <v>1082</v>
      </c>
      <c r="D25" s="31" t="s">
        <v>1084</v>
      </c>
      <c r="E25" s="31" t="s">
        <v>576</v>
      </c>
      <c r="F25" s="91">
        <v>15800000</v>
      </c>
      <c r="G25" s="32">
        <v>155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45181</v>
      </c>
      <c r="B26" s="32">
        <v>542724</v>
      </c>
      <c r="C26" s="31" t="s">
        <v>1085</v>
      </c>
      <c r="D26" s="31" t="s">
        <v>1086</v>
      </c>
      <c r="E26" s="31" t="s">
        <v>576</v>
      </c>
      <c r="F26" s="91">
        <v>1400000</v>
      </c>
      <c r="G26" s="32">
        <v>1.01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45181</v>
      </c>
      <c r="B27" s="32">
        <v>504028</v>
      </c>
      <c r="C27" s="31" t="s">
        <v>1087</v>
      </c>
      <c r="D27" s="31" t="s">
        <v>1088</v>
      </c>
      <c r="E27" s="31" t="s">
        <v>575</v>
      </c>
      <c r="F27" s="91">
        <v>225000</v>
      </c>
      <c r="G27" s="32">
        <v>86.18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45181</v>
      </c>
      <c r="B28" s="32">
        <v>541703</v>
      </c>
      <c r="C28" s="31" t="s">
        <v>966</v>
      </c>
      <c r="D28" s="31" t="s">
        <v>967</v>
      </c>
      <c r="E28" s="31" t="s">
        <v>576</v>
      </c>
      <c r="F28" s="91">
        <v>36800</v>
      </c>
      <c r="G28" s="32">
        <v>19.84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45181</v>
      </c>
      <c r="B29" s="32">
        <v>541703</v>
      </c>
      <c r="C29" s="31" t="s">
        <v>966</v>
      </c>
      <c r="D29" s="31" t="s">
        <v>1008</v>
      </c>
      <c r="E29" s="31" t="s">
        <v>575</v>
      </c>
      <c r="F29" s="91">
        <v>32000</v>
      </c>
      <c r="G29" s="32">
        <v>19.84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45181</v>
      </c>
      <c r="B30" s="32">
        <v>540614</v>
      </c>
      <c r="C30" s="31" t="s">
        <v>1089</v>
      </c>
      <c r="D30" s="31" t="s">
        <v>872</v>
      </c>
      <c r="E30" s="31" t="s">
        <v>576</v>
      </c>
      <c r="F30" s="91">
        <v>6000000</v>
      </c>
      <c r="G30" s="32">
        <v>1.1599999999999999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45181</v>
      </c>
      <c r="B31" s="32">
        <v>540936</v>
      </c>
      <c r="C31" s="31" t="s">
        <v>1090</v>
      </c>
      <c r="D31" s="31" t="s">
        <v>1091</v>
      </c>
      <c r="E31" s="31" t="s">
        <v>576</v>
      </c>
      <c r="F31" s="91">
        <v>53318</v>
      </c>
      <c r="G31" s="32">
        <v>12.08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45181</v>
      </c>
      <c r="B32" s="32">
        <v>540936</v>
      </c>
      <c r="C32" s="31" t="s">
        <v>1090</v>
      </c>
      <c r="D32" s="31" t="s">
        <v>1091</v>
      </c>
      <c r="E32" s="31" t="s">
        <v>575</v>
      </c>
      <c r="F32" s="91">
        <v>4250</v>
      </c>
      <c r="G32" s="32">
        <v>11.86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45181</v>
      </c>
      <c r="B33" s="32">
        <v>537709</v>
      </c>
      <c r="C33" s="31" t="s">
        <v>1092</v>
      </c>
      <c r="D33" s="31" t="s">
        <v>872</v>
      </c>
      <c r="E33" s="31" t="s">
        <v>576</v>
      </c>
      <c r="F33" s="91">
        <v>51873</v>
      </c>
      <c r="G33" s="32">
        <v>7.98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45181</v>
      </c>
      <c r="B34" s="32">
        <v>537709</v>
      </c>
      <c r="C34" s="31" t="s">
        <v>1092</v>
      </c>
      <c r="D34" s="31" t="s">
        <v>872</v>
      </c>
      <c r="E34" s="31" t="s">
        <v>575</v>
      </c>
      <c r="F34" s="91">
        <v>110123</v>
      </c>
      <c r="G34" s="32">
        <v>7.96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45181</v>
      </c>
      <c r="B35" s="32">
        <v>531505</v>
      </c>
      <c r="C35" s="31" t="s">
        <v>1093</v>
      </c>
      <c r="D35" s="31" t="s">
        <v>1094</v>
      </c>
      <c r="E35" s="31" t="s">
        <v>576</v>
      </c>
      <c r="F35" s="91">
        <v>50000</v>
      </c>
      <c r="G35" s="32">
        <v>38.57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45181</v>
      </c>
      <c r="B36" s="32">
        <v>531505</v>
      </c>
      <c r="C36" s="31" t="s">
        <v>1093</v>
      </c>
      <c r="D36" s="31" t="s">
        <v>1095</v>
      </c>
      <c r="E36" s="31" t="s">
        <v>575</v>
      </c>
      <c r="F36" s="91">
        <v>56135</v>
      </c>
      <c r="G36" s="32">
        <v>38.57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45181</v>
      </c>
      <c r="B37" s="32">
        <v>542924</v>
      </c>
      <c r="C37" s="31" t="s">
        <v>969</v>
      </c>
      <c r="D37" s="31" t="s">
        <v>1096</v>
      </c>
      <c r="E37" s="31" t="s">
        <v>575</v>
      </c>
      <c r="F37" s="91">
        <v>98000</v>
      </c>
      <c r="G37" s="32">
        <v>4.7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45181</v>
      </c>
      <c r="B38" s="32">
        <v>542924</v>
      </c>
      <c r="C38" s="31" t="s">
        <v>969</v>
      </c>
      <c r="D38" s="31" t="s">
        <v>1097</v>
      </c>
      <c r="E38" s="31" t="s">
        <v>575</v>
      </c>
      <c r="F38" s="91">
        <v>105000</v>
      </c>
      <c r="G38" s="32">
        <v>4.67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45181</v>
      </c>
      <c r="B39" s="32">
        <v>542924</v>
      </c>
      <c r="C39" s="31" t="s">
        <v>969</v>
      </c>
      <c r="D39" s="31" t="s">
        <v>872</v>
      </c>
      <c r="E39" s="31" t="s">
        <v>576</v>
      </c>
      <c r="F39" s="91">
        <v>70000</v>
      </c>
      <c r="G39" s="32">
        <v>4.66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45181</v>
      </c>
      <c r="B40" s="32">
        <v>542924</v>
      </c>
      <c r="C40" s="31" t="s">
        <v>969</v>
      </c>
      <c r="D40" s="31" t="s">
        <v>1098</v>
      </c>
      <c r="E40" s="31" t="s">
        <v>576</v>
      </c>
      <c r="F40" s="91">
        <v>171500</v>
      </c>
      <c r="G40" s="32">
        <v>4.7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45181</v>
      </c>
      <c r="B41" s="32">
        <v>542924</v>
      </c>
      <c r="C41" s="31" t="s">
        <v>969</v>
      </c>
      <c r="D41" s="31" t="s">
        <v>1099</v>
      </c>
      <c r="E41" s="31" t="s">
        <v>575</v>
      </c>
      <c r="F41" s="91">
        <v>87500</v>
      </c>
      <c r="G41" s="32">
        <v>4.63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45181</v>
      </c>
      <c r="B42" s="32">
        <v>542924</v>
      </c>
      <c r="C42" s="31" t="s">
        <v>969</v>
      </c>
      <c r="D42" s="31" t="s">
        <v>1100</v>
      </c>
      <c r="E42" s="31" t="s">
        <v>576</v>
      </c>
      <c r="F42" s="91">
        <v>115500</v>
      </c>
      <c r="G42" s="32">
        <v>4.68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45181</v>
      </c>
      <c r="B43" s="32">
        <v>542924</v>
      </c>
      <c r="C43" s="31" t="s">
        <v>969</v>
      </c>
      <c r="D43" s="31" t="s">
        <v>1100</v>
      </c>
      <c r="E43" s="31" t="s">
        <v>575</v>
      </c>
      <c r="F43" s="91">
        <v>52500</v>
      </c>
      <c r="G43" s="32">
        <v>4.5199999999999996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45181</v>
      </c>
      <c r="B44" s="32">
        <v>542924</v>
      </c>
      <c r="C44" s="31" t="s">
        <v>969</v>
      </c>
      <c r="D44" s="31" t="s">
        <v>1101</v>
      </c>
      <c r="E44" s="31" t="s">
        <v>576</v>
      </c>
      <c r="F44" s="91">
        <v>150500</v>
      </c>
      <c r="G44" s="32">
        <v>4.6900000000000004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45181</v>
      </c>
      <c r="B45" s="32">
        <v>531784</v>
      </c>
      <c r="C45" s="31" t="s">
        <v>1102</v>
      </c>
      <c r="D45" s="31" t="s">
        <v>1103</v>
      </c>
      <c r="E45" s="31" t="s">
        <v>575</v>
      </c>
      <c r="F45" s="91">
        <v>1000000</v>
      </c>
      <c r="G45" s="32">
        <v>1.85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45181</v>
      </c>
      <c r="B46" s="32">
        <v>531784</v>
      </c>
      <c r="C46" s="31" t="s">
        <v>1102</v>
      </c>
      <c r="D46" s="31" t="s">
        <v>1104</v>
      </c>
      <c r="E46" s="31" t="s">
        <v>576</v>
      </c>
      <c r="F46" s="91">
        <v>2500000</v>
      </c>
      <c r="G46" s="32">
        <v>1.84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45181</v>
      </c>
      <c r="B47" s="32">
        <v>531328</v>
      </c>
      <c r="C47" s="31" t="s">
        <v>1105</v>
      </c>
      <c r="D47" s="31" t="s">
        <v>1106</v>
      </c>
      <c r="E47" s="31" t="s">
        <v>576</v>
      </c>
      <c r="F47" s="91">
        <v>839946</v>
      </c>
      <c r="G47" s="32">
        <v>0.88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45181</v>
      </c>
      <c r="B48" s="32">
        <v>531328</v>
      </c>
      <c r="C48" s="31" t="s">
        <v>1105</v>
      </c>
      <c r="D48" s="31" t="s">
        <v>1106</v>
      </c>
      <c r="E48" s="31" t="s">
        <v>575</v>
      </c>
      <c r="F48" s="91">
        <v>799946</v>
      </c>
      <c r="G48" s="32">
        <v>0.86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45181</v>
      </c>
      <c r="B49" s="32">
        <v>533519</v>
      </c>
      <c r="C49" s="31" t="s">
        <v>163</v>
      </c>
      <c r="D49" s="31" t="s">
        <v>1107</v>
      </c>
      <c r="E49" s="31" t="s">
        <v>576</v>
      </c>
      <c r="F49" s="91">
        <v>23783934</v>
      </c>
      <c r="G49" s="32">
        <v>130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45181</v>
      </c>
      <c r="B50" s="32">
        <v>533519</v>
      </c>
      <c r="C50" s="31" t="s">
        <v>163</v>
      </c>
      <c r="D50" s="31" t="s">
        <v>1108</v>
      </c>
      <c r="E50" s="31" t="s">
        <v>576</v>
      </c>
      <c r="F50" s="91">
        <v>46216066</v>
      </c>
      <c r="G50" s="32">
        <v>130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45181</v>
      </c>
      <c r="B51" s="32">
        <v>533519</v>
      </c>
      <c r="C51" s="31" t="s">
        <v>163</v>
      </c>
      <c r="D51" s="31" t="s">
        <v>1109</v>
      </c>
      <c r="E51" s="31" t="s">
        <v>575</v>
      </c>
      <c r="F51" s="91">
        <v>36350000</v>
      </c>
      <c r="G51" s="32">
        <v>130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45181</v>
      </c>
      <c r="B52" s="32">
        <v>526773</v>
      </c>
      <c r="C52" s="31" t="s">
        <v>1110</v>
      </c>
      <c r="D52" s="31" t="s">
        <v>1111</v>
      </c>
      <c r="E52" s="31" t="s">
        <v>575</v>
      </c>
      <c r="F52" s="91">
        <v>1000000</v>
      </c>
      <c r="G52" s="32">
        <v>7.26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45181</v>
      </c>
      <c r="B53" s="32">
        <v>526773</v>
      </c>
      <c r="C53" s="31" t="s">
        <v>1110</v>
      </c>
      <c r="D53" s="31" t="s">
        <v>1112</v>
      </c>
      <c r="E53" s="31" t="s">
        <v>576</v>
      </c>
      <c r="F53" s="91">
        <v>2400000</v>
      </c>
      <c r="G53" s="32">
        <v>7.26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45181</v>
      </c>
      <c r="B54" s="32">
        <v>543897</v>
      </c>
      <c r="C54" s="31" t="s">
        <v>1113</v>
      </c>
      <c r="D54" s="31" t="s">
        <v>1013</v>
      </c>
      <c r="E54" s="31" t="s">
        <v>575</v>
      </c>
      <c r="F54" s="91">
        <v>18000</v>
      </c>
      <c r="G54" s="32">
        <v>118.51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45181</v>
      </c>
      <c r="B55" s="32">
        <v>543897</v>
      </c>
      <c r="C55" s="31" t="s">
        <v>1113</v>
      </c>
      <c r="D55" s="31" t="s">
        <v>1013</v>
      </c>
      <c r="E55" s="31" t="s">
        <v>576</v>
      </c>
      <c r="F55" s="91">
        <v>27000</v>
      </c>
      <c r="G55" s="32">
        <v>118.51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45181</v>
      </c>
      <c r="B56" s="32">
        <v>543897</v>
      </c>
      <c r="C56" s="31" t="s">
        <v>1113</v>
      </c>
      <c r="D56" s="31" t="s">
        <v>1114</v>
      </c>
      <c r="E56" s="31" t="s">
        <v>576</v>
      </c>
      <c r="F56" s="91">
        <v>36000</v>
      </c>
      <c r="G56" s="32">
        <v>117.5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45181</v>
      </c>
      <c r="B57" s="32">
        <v>543897</v>
      </c>
      <c r="C57" s="31" t="s">
        <v>1113</v>
      </c>
      <c r="D57" s="31" t="s">
        <v>1115</v>
      </c>
      <c r="E57" s="31" t="s">
        <v>575</v>
      </c>
      <c r="F57" s="91">
        <v>42000</v>
      </c>
      <c r="G57" s="32">
        <v>117.64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45181</v>
      </c>
      <c r="B58" s="32">
        <v>543897</v>
      </c>
      <c r="C58" s="31" t="s">
        <v>1113</v>
      </c>
      <c r="D58" s="31" t="s">
        <v>1116</v>
      </c>
      <c r="E58" s="31" t="s">
        <v>576</v>
      </c>
      <c r="F58" s="91">
        <v>24000</v>
      </c>
      <c r="G58" s="32">
        <v>117.19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45181</v>
      </c>
      <c r="B59" s="32">
        <v>543897</v>
      </c>
      <c r="C59" s="31" t="s">
        <v>1113</v>
      </c>
      <c r="D59" s="31" t="s">
        <v>1116</v>
      </c>
      <c r="E59" s="31" t="s">
        <v>575</v>
      </c>
      <c r="F59" s="91">
        <v>12000</v>
      </c>
      <c r="G59" s="32">
        <v>115.85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45181</v>
      </c>
      <c r="B60" s="32">
        <v>543897</v>
      </c>
      <c r="C60" s="31" t="s">
        <v>1113</v>
      </c>
      <c r="D60" s="31" t="s">
        <v>872</v>
      </c>
      <c r="E60" s="31" t="s">
        <v>576</v>
      </c>
      <c r="F60" s="91">
        <v>21000</v>
      </c>
      <c r="G60" s="32">
        <v>118.51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45181</v>
      </c>
      <c r="B61" s="32">
        <v>531569</v>
      </c>
      <c r="C61" s="31" t="s">
        <v>1117</v>
      </c>
      <c r="D61" s="31" t="s">
        <v>1118</v>
      </c>
      <c r="E61" s="31" t="s">
        <v>575</v>
      </c>
      <c r="F61" s="91">
        <v>50000</v>
      </c>
      <c r="G61" s="32">
        <v>100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45181</v>
      </c>
      <c r="B62" s="32">
        <v>543366</v>
      </c>
      <c r="C62" s="31" t="s">
        <v>875</v>
      </c>
      <c r="D62" s="31" t="s">
        <v>1119</v>
      </c>
      <c r="E62" s="31" t="s">
        <v>576</v>
      </c>
      <c r="F62" s="91">
        <v>14400</v>
      </c>
      <c r="G62" s="32">
        <v>74.45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45181</v>
      </c>
      <c r="B63" s="32">
        <v>543366</v>
      </c>
      <c r="C63" s="31" t="s">
        <v>875</v>
      </c>
      <c r="D63" s="31" t="s">
        <v>1120</v>
      </c>
      <c r="E63" s="31" t="s">
        <v>576</v>
      </c>
      <c r="F63" s="91">
        <v>4800</v>
      </c>
      <c r="G63" s="32">
        <v>74.599999999999994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45181</v>
      </c>
      <c r="B64" s="32">
        <v>543366</v>
      </c>
      <c r="C64" s="31" t="s">
        <v>875</v>
      </c>
      <c r="D64" s="31" t="s">
        <v>1009</v>
      </c>
      <c r="E64" s="31" t="s">
        <v>576</v>
      </c>
      <c r="F64" s="91">
        <v>13200</v>
      </c>
      <c r="G64" s="32">
        <v>74.680000000000007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45181</v>
      </c>
      <c r="B65" s="32">
        <v>543970</v>
      </c>
      <c r="C65" s="31" t="s">
        <v>1121</v>
      </c>
      <c r="D65" s="31" t="s">
        <v>1122</v>
      </c>
      <c r="E65" s="31" t="s">
        <v>576</v>
      </c>
      <c r="F65" s="91">
        <v>9000</v>
      </c>
      <c r="G65" s="32">
        <v>72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45181</v>
      </c>
      <c r="B66" s="32">
        <v>543970</v>
      </c>
      <c r="C66" s="31" t="s">
        <v>1121</v>
      </c>
      <c r="D66" s="31" t="s">
        <v>1067</v>
      </c>
      <c r="E66" s="31" t="s">
        <v>576</v>
      </c>
      <c r="F66" s="91">
        <v>27000</v>
      </c>
      <c r="G66" s="32">
        <v>73.94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45181</v>
      </c>
      <c r="B67" s="32">
        <v>543970</v>
      </c>
      <c r="C67" s="31" t="s">
        <v>1121</v>
      </c>
      <c r="D67" s="31" t="s">
        <v>1067</v>
      </c>
      <c r="E67" s="31" t="s">
        <v>576</v>
      </c>
      <c r="F67" s="91">
        <v>36000</v>
      </c>
      <c r="G67" s="32">
        <v>71.55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45181</v>
      </c>
      <c r="B68" s="32">
        <v>543970</v>
      </c>
      <c r="C68" s="31" t="s">
        <v>1121</v>
      </c>
      <c r="D68" s="31" t="s">
        <v>1123</v>
      </c>
      <c r="E68" s="31" t="s">
        <v>576</v>
      </c>
      <c r="F68" s="91">
        <v>15000</v>
      </c>
      <c r="G68" s="32">
        <v>69.040000000000006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45181</v>
      </c>
      <c r="B69" s="32">
        <v>543970</v>
      </c>
      <c r="C69" s="31" t="s">
        <v>1121</v>
      </c>
      <c r="D69" s="31" t="s">
        <v>1124</v>
      </c>
      <c r="E69" s="31" t="s">
        <v>576</v>
      </c>
      <c r="F69" s="91">
        <v>27000</v>
      </c>
      <c r="G69" s="32">
        <v>72.05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45181</v>
      </c>
      <c r="B70" s="32">
        <v>543970</v>
      </c>
      <c r="C70" s="31" t="s">
        <v>1121</v>
      </c>
      <c r="D70" s="31" t="s">
        <v>1125</v>
      </c>
      <c r="E70" s="31" t="s">
        <v>576</v>
      </c>
      <c r="F70" s="91">
        <v>9000</v>
      </c>
      <c r="G70" s="32">
        <v>71.8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45181</v>
      </c>
      <c r="B71" s="32">
        <v>543970</v>
      </c>
      <c r="C71" s="31" t="s">
        <v>1121</v>
      </c>
      <c r="D71" s="31" t="s">
        <v>1125</v>
      </c>
      <c r="E71" s="31" t="s">
        <v>576</v>
      </c>
      <c r="F71" s="91">
        <v>9000</v>
      </c>
      <c r="G71" s="32">
        <v>71.72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45181</v>
      </c>
      <c r="B72" s="32">
        <v>543970</v>
      </c>
      <c r="C72" s="31" t="s">
        <v>1121</v>
      </c>
      <c r="D72" s="31" t="s">
        <v>1024</v>
      </c>
      <c r="E72" s="31" t="s">
        <v>576</v>
      </c>
      <c r="F72" s="91">
        <v>9000</v>
      </c>
      <c r="G72" s="32">
        <v>70.680000000000007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45181</v>
      </c>
      <c r="B73" s="32">
        <v>543970</v>
      </c>
      <c r="C73" s="31" t="s">
        <v>1121</v>
      </c>
      <c r="D73" s="31" t="s">
        <v>1024</v>
      </c>
      <c r="E73" s="31" t="s">
        <v>576</v>
      </c>
      <c r="F73" s="91">
        <v>3000</v>
      </c>
      <c r="G73" s="32">
        <v>69.040000000000006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45181</v>
      </c>
      <c r="B74" s="32">
        <v>543970</v>
      </c>
      <c r="C74" s="31" t="s">
        <v>1121</v>
      </c>
      <c r="D74" s="31" t="s">
        <v>1126</v>
      </c>
      <c r="E74" s="31" t="s">
        <v>576</v>
      </c>
      <c r="F74" s="91">
        <v>33000</v>
      </c>
      <c r="G74" s="32">
        <v>72.05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45181</v>
      </c>
      <c r="B75" s="32">
        <v>543970</v>
      </c>
      <c r="C75" s="31" t="s">
        <v>1121</v>
      </c>
      <c r="D75" s="31" t="s">
        <v>872</v>
      </c>
      <c r="E75" s="31" t="s">
        <v>576</v>
      </c>
      <c r="F75" s="91">
        <v>39000</v>
      </c>
      <c r="G75" s="32">
        <v>72.05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45181</v>
      </c>
      <c r="B76" s="32">
        <v>508905</v>
      </c>
      <c r="C76" s="31" t="s">
        <v>1010</v>
      </c>
      <c r="D76" s="31" t="s">
        <v>1127</v>
      </c>
      <c r="E76" s="31" t="s">
        <v>576</v>
      </c>
      <c r="F76" s="91">
        <v>39352</v>
      </c>
      <c r="G76" s="32">
        <v>56.1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45181</v>
      </c>
      <c r="B77" s="32">
        <v>508905</v>
      </c>
      <c r="C77" s="31" t="s">
        <v>1010</v>
      </c>
      <c r="D77" s="31" t="s">
        <v>1128</v>
      </c>
      <c r="E77" s="31" t="s">
        <v>576</v>
      </c>
      <c r="F77" s="91">
        <v>38449</v>
      </c>
      <c r="G77" s="32">
        <v>57.49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45181</v>
      </c>
      <c r="B78" s="32">
        <v>540914</v>
      </c>
      <c r="C78" s="31" t="s">
        <v>1129</v>
      </c>
      <c r="D78" s="31" t="s">
        <v>1130</v>
      </c>
      <c r="E78" s="31" t="s">
        <v>576</v>
      </c>
      <c r="F78" s="91">
        <v>274972</v>
      </c>
      <c r="G78" s="32">
        <v>14.03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45181</v>
      </c>
      <c r="B79" s="32">
        <v>511447</v>
      </c>
      <c r="C79" s="31" t="s">
        <v>1131</v>
      </c>
      <c r="D79" s="31" t="s">
        <v>1132</v>
      </c>
      <c r="E79" s="31" t="s">
        <v>576</v>
      </c>
      <c r="F79" s="91">
        <v>800000</v>
      </c>
      <c r="G79" s="32">
        <v>3.5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45181</v>
      </c>
      <c r="B80" s="32">
        <v>539310</v>
      </c>
      <c r="C80" s="31" t="s">
        <v>1011</v>
      </c>
      <c r="D80" s="31" t="s">
        <v>1012</v>
      </c>
      <c r="E80" s="31" t="s">
        <v>576</v>
      </c>
      <c r="F80" s="91">
        <v>148608</v>
      </c>
      <c r="G80" s="32">
        <v>71.91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45181</v>
      </c>
      <c r="B81" s="32">
        <v>539310</v>
      </c>
      <c r="C81" s="31" t="s">
        <v>1011</v>
      </c>
      <c r="D81" s="31" t="s">
        <v>1133</v>
      </c>
      <c r="E81" s="31" t="s">
        <v>576</v>
      </c>
      <c r="F81" s="91">
        <v>495152</v>
      </c>
      <c r="G81" s="32">
        <v>82.34</v>
      </c>
      <c r="H81" s="32" t="s">
        <v>334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45181</v>
      </c>
      <c r="B82" s="32">
        <v>539310</v>
      </c>
      <c r="C82" s="31" t="s">
        <v>1011</v>
      </c>
      <c r="D82" s="31" t="s">
        <v>1134</v>
      </c>
      <c r="E82" s="31" t="s">
        <v>576</v>
      </c>
      <c r="F82" s="91">
        <v>200000</v>
      </c>
      <c r="G82" s="32">
        <v>72</v>
      </c>
      <c r="H82" s="32" t="s">
        <v>334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45181</v>
      </c>
      <c r="B83" s="32">
        <v>539310</v>
      </c>
      <c r="C83" s="31" t="s">
        <v>1011</v>
      </c>
      <c r="D83" s="31" t="s">
        <v>1133</v>
      </c>
      <c r="E83" s="31" t="s">
        <v>576</v>
      </c>
      <c r="F83" s="91">
        <v>495152</v>
      </c>
      <c r="G83" s="32">
        <v>71.959999999999994</v>
      </c>
      <c r="H83" s="32" t="s">
        <v>334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45181</v>
      </c>
      <c r="B84" s="32">
        <v>539310</v>
      </c>
      <c r="C84" s="31" t="s">
        <v>1011</v>
      </c>
      <c r="D84" s="31" t="s">
        <v>1135</v>
      </c>
      <c r="E84" s="31" t="s">
        <v>576</v>
      </c>
      <c r="F84" s="91">
        <v>3003</v>
      </c>
      <c r="G84" s="32">
        <v>91.01</v>
      </c>
      <c r="H84" s="32" t="s">
        <v>334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45181</v>
      </c>
      <c r="B85" s="32">
        <v>539310</v>
      </c>
      <c r="C85" s="31" t="s">
        <v>1011</v>
      </c>
      <c r="D85" s="31" t="s">
        <v>1135</v>
      </c>
      <c r="E85" s="31" t="s">
        <v>576</v>
      </c>
      <c r="F85" s="91">
        <v>404781</v>
      </c>
      <c r="G85" s="32">
        <v>76.459999999999994</v>
      </c>
      <c r="H85" s="32" t="s">
        <v>334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45181</v>
      </c>
      <c r="B86" s="32">
        <v>539310</v>
      </c>
      <c r="C86" s="31" t="s">
        <v>1011</v>
      </c>
      <c r="D86" s="31" t="s">
        <v>1012</v>
      </c>
      <c r="E86" s="31" t="s">
        <v>576</v>
      </c>
      <c r="F86" s="91">
        <v>200000</v>
      </c>
      <c r="G86" s="32">
        <v>71.91</v>
      </c>
      <c r="H86" s="32" t="s">
        <v>334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45181</v>
      </c>
      <c r="B87" s="32">
        <v>539310</v>
      </c>
      <c r="C87" s="31" t="s">
        <v>1011</v>
      </c>
      <c r="D87" s="31" t="s">
        <v>1134</v>
      </c>
      <c r="E87" s="31" t="s">
        <v>576</v>
      </c>
      <c r="F87" s="91">
        <v>199501</v>
      </c>
      <c r="G87" s="32">
        <v>90.12</v>
      </c>
      <c r="H87" s="32" t="s">
        <v>334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45181</v>
      </c>
      <c r="B88" s="32">
        <v>531205</v>
      </c>
      <c r="C88" s="31" t="s">
        <v>1136</v>
      </c>
      <c r="D88" s="31" t="s">
        <v>1137</v>
      </c>
      <c r="E88" s="31" t="s">
        <v>576</v>
      </c>
      <c r="F88" s="91">
        <v>1180</v>
      </c>
      <c r="G88" s="32">
        <v>35.82</v>
      </c>
      <c r="H88" s="32" t="s">
        <v>334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45181</v>
      </c>
      <c r="B89" s="32">
        <v>531205</v>
      </c>
      <c r="C89" s="31" t="s">
        <v>1136</v>
      </c>
      <c r="D89" s="31" t="s">
        <v>1138</v>
      </c>
      <c r="E89" s="31" t="s">
        <v>576</v>
      </c>
      <c r="F89" s="91">
        <v>1385</v>
      </c>
      <c r="G89" s="32">
        <v>35.82</v>
      </c>
      <c r="H89" s="32" t="s">
        <v>334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45181</v>
      </c>
      <c r="B90" s="32">
        <v>531025</v>
      </c>
      <c r="C90" s="31" t="s">
        <v>1014</v>
      </c>
      <c r="D90" s="31" t="s">
        <v>1015</v>
      </c>
      <c r="E90" s="31" t="s">
        <v>576</v>
      </c>
      <c r="F90" s="91">
        <v>15000000</v>
      </c>
      <c r="G90" s="32">
        <v>0.84</v>
      </c>
      <c r="H90" s="32" t="s">
        <v>334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45181</v>
      </c>
      <c r="B91" s="32">
        <v>531025</v>
      </c>
      <c r="C91" s="31" t="s">
        <v>1014</v>
      </c>
      <c r="D91" s="31" t="s">
        <v>1016</v>
      </c>
      <c r="E91" s="31" t="s">
        <v>576</v>
      </c>
      <c r="F91" s="91">
        <v>1307589</v>
      </c>
      <c r="G91" s="32">
        <v>0.84</v>
      </c>
      <c r="H91" s="32" t="s">
        <v>334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45181</v>
      </c>
      <c r="B92" s="32">
        <v>531025</v>
      </c>
      <c r="C92" s="31" t="s">
        <v>1014</v>
      </c>
      <c r="D92" s="31" t="s">
        <v>1016</v>
      </c>
      <c r="E92" s="31" t="s">
        <v>576</v>
      </c>
      <c r="F92" s="91">
        <v>3107589</v>
      </c>
      <c r="G92" s="32">
        <v>0.87</v>
      </c>
      <c r="H92" s="32" t="s">
        <v>334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45181</v>
      </c>
      <c r="B93" s="32">
        <v>543436</v>
      </c>
      <c r="C93" s="31" t="s">
        <v>1139</v>
      </c>
      <c r="D93" s="31" t="s">
        <v>1140</v>
      </c>
      <c r="E93" s="31" t="s">
        <v>576</v>
      </c>
      <c r="F93" s="91">
        <v>3200</v>
      </c>
      <c r="G93" s="32">
        <v>167.25</v>
      </c>
      <c r="H93" s="32" t="s">
        <v>334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45181</v>
      </c>
      <c r="B94" s="32" t="s">
        <v>1141</v>
      </c>
      <c r="C94" s="31" t="s">
        <v>1142</v>
      </c>
      <c r="D94" s="31" t="s">
        <v>1143</v>
      </c>
      <c r="E94" s="31" t="s">
        <v>575</v>
      </c>
      <c r="F94" s="91">
        <v>662946</v>
      </c>
      <c r="G94" s="32">
        <v>5.09</v>
      </c>
      <c r="H94" s="32" t="s">
        <v>867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45181</v>
      </c>
      <c r="B95" s="32" t="s">
        <v>1144</v>
      </c>
      <c r="C95" s="31" t="s">
        <v>1145</v>
      </c>
      <c r="D95" s="31" t="s">
        <v>1146</v>
      </c>
      <c r="E95" s="31" t="s">
        <v>575</v>
      </c>
      <c r="F95" s="91">
        <v>38820</v>
      </c>
      <c r="G95" s="32">
        <v>92.62</v>
      </c>
      <c r="H95" s="32" t="s">
        <v>867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45181</v>
      </c>
      <c r="B96" s="32" t="s">
        <v>345</v>
      </c>
      <c r="C96" s="31" t="s">
        <v>1147</v>
      </c>
      <c r="D96" s="31" t="s">
        <v>1148</v>
      </c>
      <c r="E96" s="31" t="s">
        <v>575</v>
      </c>
      <c r="F96" s="91">
        <v>18723433</v>
      </c>
      <c r="G96" s="32">
        <v>15.16</v>
      </c>
      <c r="H96" s="32" t="s">
        <v>867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45181</v>
      </c>
      <c r="B97" s="32" t="s">
        <v>1149</v>
      </c>
      <c r="C97" s="31" t="s">
        <v>1150</v>
      </c>
      <c r="D97" s="31" t="s">
        <v>872</v>
      </c>
      <c r="E97" s="31" t="s">
        <v>575</v>
      </c>
      <c r="F97" s="91">
        <v>182780</v>
      </c>
      <c r="G97" s="32">
        <v>363.34</v>
      </c>
      <c r="H97" s="32" t="s">
        <v>867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45181</v>
      </c>
      <c r="B98" s="32" t="s">
        <v>1149</v>
      </c>
      <c r="C98" s="31" t="s">
        <v>1150</v>
      </c>
      <c r="D98" s="31" t="s">
        <v>1148</v>
      </c>
      <c r="E98" s="31" t="s">
        <v>575</v>
      </c>
      <c r="F98" s="91">
        <v>200027</v>
      </c>
      <c r="G98" s="32">
        <v>363.3</v>
      </c>
      <c r="H98" s="32" t="s">
        <v>867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45181</v>
      </c>
      <c r="B99" s="32" t="s">
        <v>1018</v>
      </c>
      <c r="C99" s="31" t="s">
        <v>1019</v>
      </c>
      <c r="D99" s="31" t="s">
        <v>1020</v>
      </c>
      <c r="E99" s="31" t="s">
        <v>575</v>
      </c>
      <c r="F99" s="91">
        <v>110000</v>
      </c>
      <c r="G99" s="32">
        <v>46.5</v>
      </c>
      <c r="H99" s="32" t="s">
        <v>867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45181</v>
      </c>
      <c r="B100" s="32" t="s">
        <v>972</v>
      </c>
      <c r="C100" s="31" t="s">
        <v>973</v>
      </c>
      <c r="D100" s="31" t="s">
        <v>577</v>
      </c>
      <c r="E100" s="31" t="s">
        <v>575</v>
      </c>
      <c r="F100" s="91">
        <v>72237</v>
      </c>
      <c r="G100" s="32">
        <v>400.88</v>
      </c>
      <c r="H100" s="32" t="s">
        <v>867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45181</v>
      </c>
      <c r="B101" s="32" t="s">
        <v>1151</v>
      </c>
      <c r="C101" s="31" t="s">
        <v>1152</v>
      </c>
      <c r="D101" s="31" t="s">
        <v>1153</v>
      </c>
      <c r="E101" s="31" t="s">
        <v>575</v>
      </c>
      <c r="F101" s="91">
        <v>65400</v>
      </c>
      <c r="G101" s="32">
        <v>360</v>
      </c>
      <c r="H101" s="32" t="s">
        <v>867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45181</v>
      </c>
      <c r="B102" s="32" t="s">
        <v>1154</v>
      </c>
      <c r="C102" s="31" t="s">
        <v>1155</v>
      </c>
      <c r="D102" s="31" t="s">
        <v>1156</v>
      </c>
      <c r="E102" s="31" t="s">
        <v>575</v>
      </c>
      <c r="F102" s="91">
        <v>23000</v>
      </c>
      <c r="G102" s="32">
        <v>19.14</v>
      </c>
      <c r="H102" s="32" t="s">
        <v>867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45181</v>
      </c>
      <c r="B103" s="32" t="s">
        <v>1157</v>
      </c>
      <c r="C103" s="31" t="s">
        <v>1158</v>
      </c>
      <c r="D103" s="31" t="s">
        <v>1159</v>
      </c>
      <c r="E103" s="31" t="s">
        <v>575</v>
      </c>
      <c r="F103" s="91">
        <v>460068</v>
      </c>
      <c r="G103" s="32">
        <v>11.24</v>
      </c>
      <c r="H103" s="32" t="s">
        <v>867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45181</v>
      </c>
      <c r="B104" s="32" t="s">
        <v>1160</v>
      </c>
      <c r="C104" s="31" t="s">
        <v>1161</v>
      </c>
      <c r="D104" s="31" t="s">
        <v>1017</v>
      </c>
      <c r="E104" s="31" t="s">
        <v>575</v>
      </c>
      <c r="F104" s="91">
        <v>45862071</v>
      </c>
      <c r="G104" s="32">
        <v>1.1399999999999999</v>
      </c>
      <c r="H104" s="32" t="s">
        <v>867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45181</v>
      </c>
      <c r="B105" s="32" t="s">
        <v>420</v>
      </c>
      <c r="C105" s="31" t="s">
        <v>1162</v>
      </c>
      <c r="D105" s="31" t="s">
        <v>577</v>
      </c>
      <c r="E105" s="31" t="s">
        <v>575</v>
      </c>
      <c r="F105" s="91">
        <v>2918600</v>
      </c>
      <c r="G105" s="32">
        <v>76.75</v>
      </c>
      <c r="H105" s="32" t="s">
        <v>867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45181</v>
      </c>
      <c r="B106" s="32" t="s">
        <v>137</v>
      </c>
      <c r="C106" s="31" t="s">
        <v>1163</v>
      </c>
      <c r="D106" s="31" t="s">
        <v>880</v>
      </c>
      <c r="E106" s="31" t="s">
        <v>575</v>
      </c>
      <c r="F106" s="91">
        <v>2736109</v>
      </c>
      <c r="G106" s="32">
        <v>176.8</v>
      </c>
      <c r="H106" s="32" t="s">
        <v>867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45181</v>
      </c>
      <c r="B107" s="32" t="s">
        <v>1164</v>
      </c>
      <c r="C107" s="31" t="s">
        <v>1165</v>
      </c>
      <c r="D107" s="31" t="s">
        <v>1166</v>
      </c>
      <c r="E107" s="31" t="s">
        <v>575</v>
      </c>
      <c r="F107" s="91">
        <v>305000</v>
      </c>
      <c r="G107" s="32">
        <v>60.92</v>
      </c>
      <c r="H107" s="32" t="s">
        <v>867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45181</v>
      </c>
      <c r="B108" s="32" t="s">
        <v>424</v>
      </c>
      <c r="C108" s="31" t="s">
        <v>974</v>
      </c>
      <c r="D108" s="31" t="s">
        <v>880</v>
      </c>
      <c r="E108" s="31" t="s">
        <v>575</v>
      </c>
      <c r="F108" s="91">
        <v>17843075</v>
      </c>
      <c r="G108" s="32">
        <v>17.260000000000002</v>
      </c>
      <c r="H108" s="32" t="s">
        <v>867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45181</v>
      </c>
      <c r="B109" s="32" t="s">
        <v>1167</v>
      </c>
      <c r="C109" s="31" t="s">
        <v>1168</v>
      </c>
      <c r="D109" s="31" t="s">
        <v>1169</v>
      </c>
      <c r="E109" s="31" t="s">
        <v>575</v>
      </c>
      <c r="F109" s="91">
        <v>120000</v>
      </c>
      <c r="G109" s="32">
        <v>6.05</v>
      </c>
      <c r="H109" s="32" t="s">
        <v>867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45181</v>
      </c>
      <c r="B110" s="32" t="s">
        <v>832</v>
      </c>
      <c r="C110" s="31" t="s">
        <v>1170</v>
      </c>
      <c r="D110" s="31" t="s">
        <v>880</v>
      </c>
      <c r="E110" s="31" t="s">
        <v>575</v>
      </c>
      <c r="F110" s="91">
        <v>5353391</v>
      </c>
      <c r="G110" s="32">
        <v>156.21</v>
      </c>
      <c r="H110" s="32" t="s">
        <v>867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45181</v>
      </c>
      <c r="B111" s="32" t="s">
        <v>832</v>
      </c>
      <c r="C111" s="31" t="s">
        <v>1170</v>
      </c>
      <c r="D111" s="31" t="s">
        <v>577</v>
      </c>
      <c r="E111" s="31" t="s">
        <v>575</v>
      </c>
      <c r="F111" s="91">
        <v>8198926</v>
      </c>
      <c r="G111" s="32">
        <v>155.77000000000001</v>
      </c>
      <c r="H111" s="32" t="s">
        <v>867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45181</v>
      </c>
      <c r="B112" s="32" t="s">
        <v>419</v>
      </c>
      <c r="C112" s="31" t="s">
        <v>1171</v>
      </c>
      <c r="D112" s="31" t="s">
        <v>577</v>
      </c>
      <c r="E112" s="31" t="s">
        <v>575</v>
      </c>
      <c r="F112" s="91">
        <v>4921592</v>
      </c>
      <c r="G112" s="32">
        <v>167.62</v>
      </c>
      <c r="H112" s="32" t="s">
        <v>867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45181</v>
      </c>
      <c r="B113" s="32" t="s">
        <v>1172</v>
      </c>
      <c r="C113" s="31" t="s">
        <v>1173</v>
      </c>
      <c r="D113" s="31" t="s">
        <v>880</v>
      </c>
      <c r="E113" s="31" t="s">
        <v>575</v>
      </c>
      <c r="F113" s="91">
        <v>42118821</v>
      </c>
      <c r="G113" s="32">
        <v>9.0500000000000007</v>
      </c>
      <c r="H113" s="32" t="s">
        <v>867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45181</v>
      </c>
      <c r="B114" s="32" t="s">
        <v>1174</v>
      </c>
      <c r="C114" s="31" t="s">
        <v>1175</v>
      </c>
      <c r="D114" s="31" t="s">
        <v>577</v>
      </c>
      <c r="E114" s="31" t="s">
        <v>575</v>
      </c>
      <c r="F114" s="91">
        <v>520454</v>
      </c>
      <c r="G114" s="32">
        <v>87.47</v>
      </c>
      <c r="H114" s="32" t="s">
        <v>867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45181</v>
      </c>
      <c r="B115" s="32" t="s">
        <v>1174</v>
      </c>
      <c r="C115" s="31" t="s">
        <v>1175</v>
      </c>
      <c r="D115" s="31" t="s">
        <v>1176</v>
      </c>
      <c r="E115" s="31" t="s">
        <v>575</v>
      </c>
      <c r="F115" s="91">
        <v>510993</v>
      </c>
      <c r="G115" s="32">
        <v>87.83</v>
      </c>
      <c r="H115" s="32" t="s">
        <v>867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45181</v>
      </c>
      <c r="B116" s="32" t="s">
        <v>1177</v>
      </c>
      <c r="C116" s="31" t="s">
        <v>1178</v>
      </c>
      <c r="D116" s="31" t="s">
        <v>1179</v>
      </c>
      <c r="E116" s="31" t="s">
        <v>575</v>
      </c>
      <c r="F116" s="91">
        <v>78000</v>
      </c>
      <c r="G116" s="32">
        <v>64.05</v>
      </c>
      <c r="H116" s="32" t="s">
        <v>867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45181</v>
      </c>
      <c r="B117" s="32" t="s">
        <v>1177</v>
      </c>
      <c r="C117" s="31" t="s">
        <v>1178</v>
      </c>
      <c r="D117" s="31" t="s">
        <v>1070</v>
      </c>
      <c r="E117" s="31" t="s">
        <v>575</v>
      </c>
      <c r="F117" s="91">
        <v>30000</v>
      </c>
      <c r="G117" s="32">
        <v>64.05</v>
      </c>
      <c r="H117" s="32" t="s">
        <v>867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45181</v>
      </c>
      <c r="B118" s="32" t="s">
        <v>1177</v>
      </c>
      <c r="C118" s="31" t="s">
        <v>1178</v>
      </c>
      <c r="D118" s="31" t="s">
        <v>1180</v>
      </c>
      <c r="E118" s="31" t="s">
        <v>575</v>
      </c>
      <c r="F118" s="91">
        <v>102000</v>
      </c>
      <c r="G118" s="32">
        <v>64</v>
      </c>
      <c r="H118" s="32" t="s">
        <v>867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45181</v>
      </c>
      <c r="B119" s="32" t="s">
        <v>1177</v>
      </c>
      <c r="C119" s="31" t="s">
        <v>1178</v>
      </c>
      <c r="D119" s="31" t="s">
        <v>1181</v>
      </c>
      <c r="E119" s="31" t="s">
        <v>575</v>
      </c>
      <c r="F119" s="91">
        <v>66000</v>
      </c>
      <c r="G119" s="32">
        <v>64.05</v>
      </c>
      <c r="H119" s="32" t="s">
        <v>867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45181</v>
      </c>
      <c r="B120" s="32" t="s">
        <v>1177</v>
      </c>
      <c r="C120" s="31" t="s">
        <v>1178</v>
      </c>
      <c r="D120" s="31" t="s">
        <v>1182</v>
      </c>
      <c r="E120" s="31" t="s">
        <v>575</v>
      </c>
      <c r="F120" s="91">
        <v>60000</v>
      </c>
      <c r="G120" s="32">
        <v>64.05</v>
      </c>
      <c r="H120" s="32" t="s">
        <v>867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45181</v>
      </c>
      <c r="B121" s="32" t="s">
        <v>1021</v>
      </c>
      <c r="C121" s="31" t="s">
        <v>1022</v>
      </c>
      <c r="D121" s="31" t="s">
        <v>936</v>
      </c>
      <c r="E121" s="31" t="s">
        <v>575</v>
      </c>
      <c r="F121" s="91">
        <v>782620</v>
      </c>
      <c r="G121" s="32">
        <v>114.16</v>
      </c>
      <c r="H121" s="32" t="s">
        <v>867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45181</v>
      </c>
      <c r="B122" s="32" t="s">
        <v>1021</v>
      </c>
      <c r="C122" s="31" t="s">
        <v>1022</v>
      </c>
      <c r="D122" s="31" t="s">
        <v>577</v>
      </c>
      <c r="E122" s="31" t="s">
        <v>575</v>
      </c>
      <c r="F122" s="91">
        <v>1252876</v>
      </c>
      <c r="G122" s="32">
        <v>113.29</v>
      </c>
      <c r="H122" s="32" t="s">
        <v>867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45181</v>
      </c>
      <c r="B123" s="32" t="s">
        <v>976</v>
      </c>
      <c r="C123" s="31" t="s">
        <v>977</v>
      </c>
      <c r="D123" s="31" t="s">
        <v>880</v>
      </c>
      <c r="E123" s="31" t="s">
        <v>575</v>
      </c>
      <c r="F123" s="91">
        <v>31202762</v>
      </c>
      <c r="G123" s="32">
        <v>19.170000000000002</v>
      </c>
      <c r="H123" s="32" t="s">
        <v>867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45181</v>
      </c>
      <c r="B124" s="32" t="s">
        <v>491</v>
      </c>
      <c r="C124" s="31" t="s">
        <v>1023</v>
      </c>
      <c r="D124" s="31" t="s">
        <v>880</v>
      </c>
      <c r="E124" s="31" t="s">
        <v>575</v>
      </c>
      <c r="F124" s="91">
        <v>11724692</v>
      </c>
      <c r="G124" s="32">
        <v>178.08</v>
      </c>
      <c r="H124" s="32" t="s">
        <v>867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45181</v>
      </c>
      <c r="B125" s="32" t="s">
        <v>491</v>
      </c>
      <c r="C125" s="31" t="s">
        <v>1023</v>
      </c>
      <c r="D125" s="31" t="s">
        <v>577</v>
      </c>
      <c r="E125" s="31" t="s">
        <v>575</v>
      </c>
      <c r="F125" s="91">
        <v>10522068</v>
      </c>
      <c r="G125" s="32">
        <v>178.91</v>
      </c>
      <c r="H125" s="32" t="s">
        <v>867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45181</v>
      </c>
      <c r="B126" s="32" t="s">
        <v>1183</v>
      </c>
      <c r="C126" s="31" t="s">
        <v>1184</v>
      </c>
      <c r="D126" s="31" t="s">
        <v>1185</v>
      </c>
      <c r="E126" s="31" t="s">
        <v>575</v>
      </c>
      <c r="F126" s="91">
        <v>91218</v>
      </c>
      <c r="G126" s="32">
        <v>337.48</v>
      </c>
      <c r="H126" s="32" t="s">
        <v>867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45181</v>
      </c>
      <c r="B127" s="32" t="s">
        <v>1186</v>
      </c>
      <c r="C127" s="31" t="s">
        <v>1187</v>
      </c>
      <c r="D127" s="31" t="s">
        <v>975</v>
      </c>
      <c r="E127" s="31" t="s">
        <v>575</v>
      </c>
      <c r="F127" s="91">
        <v>165010</v>
      </c>
      <c r="G127" s="32">
        <v>383.32</v>
      </c>
      <c r="H127" s="32" t="s">
        <v>867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45181</v>
      </c>
      <c r="B128" s="32" t="s">
        <v>1186</v>
      </c>
      <c r="C128" s="31" t="s">
        <v>1187</v>
      </c>
      <c r="D128" s="31" t="s">
        <v>577</v>
      </c>
      <c r="E128" s="31" t="s">
        <v>575</v>
      </c>
      <c r="F128" s="91">
        <v>436527</v>
      </c>
      <c r="G128" s="32">
        <v>385.23</v>
      </c>
      <c r="H128" s="32" t="s">
        <v>867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45181</v>
      </c>
      <c r="B129" s="32" t="s">
        <v>1188</v>
      </c>
      <c r="C129" s="31" t="s">
        <v>1189</v>
      </c>
      <c r="D129" s="31" t="s">
        <v>1190</v>
      </c>
      <c r="E129" s="31" t="s">
        <v>575</v>
      </c>
      <c r="F129" s="91">
        <v>1680612</v>
      </c>
      <c r="G129" s="32">
        <v>1.7</v>
      </c>
      <c r="H129" s="32" t="s">
        <v>867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45181</v>
      </c>
      <c r="B130" s="32" t="s">
        <v>1025</v>
      </c>
      <c r="C130" s="31" t="s">
        <v>1026</v>
      </c>
      <c r="D130" s="31" t="s">
        <v>1027</v>
      </c>
      <c r="E130" s="31" t="s">
        <v>575</v>
      </c>
      <c r="F130" s="91">
        <v>14618289</v>
      </c>
      <c r="G130" s="32">
        <v>10.99</v>
      </c>
      <c r="H130" s="32" t="s">
        <v>867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45181</v>
      </c>
      <c r="B131" s="32" t="s">
        <v>1030</v>
      </c>
      <c r="C131" s="31" t="s">
        <v>1031</v>
      </c>
      <c r="D131" s="31" t="s">
        <v>577</v>
      </c>
      <c r="E131" s="31" t="s">
        <v>575</v>
      </c>
      <c r="F131" s="91">
        <v>977654</v>
      </c>
      <c r="G131" s="32">
        <v>147.77000000000001</v>
      </c>
      <c r="H131" s="32" t="s">
        <v>867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45181</v>
      </c>
      <c r="B132" s="32" t="s">
        <v>978</v>
      </c>
      <c r="C132" s="31" t="s">
        <v>979</v>
      </c>
      <c r="D132" s="31" t="s">
        <v>964</v>
      </c>
      <c r="E132" s="31" t="s">
        <v>575</v>
      </c>
      <c r="F132" s="91">
        <v>1100000</v>
      </c>
      <c r="G132" s="32">
        <v>2</v>
      </c>
      <c r="H132" s="32" t="s">
        <v>867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45181</v>
      </c>
      <c r="B133" s="32" t="s">
        <v>980</v>
      </c>
      <c r="C133" s="31" t="s">
        <v>981</v>
      </c>
      <c r="D133" s="31" t="s">
        <v>1191</v>
      </c>
      <c r="E133" s="31" t="s">
        <v>575</v>
      </c>
      <c r="F133" s="91">
        <v>7668071</v>
      </c>
      <c r="G133" s="32">
        <v>4.32</v>
      </c>
      <c r="H133" s="32" t="s">
        <v>867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45181</v>
      </c>
      <c r="B134" s="32" t="s">
        <v>980</v>
      </c>
      <c r="C134" s="31" t="s">
        <v>981</v>
      </c>
      <c r="D134" s="31" t="s">
        <v>949</v>
      </c>
      <c r="E134" s="31" t="s">
        <v>575</v>
      </c>
      <c r="F134" s="91">
        <v>26293508</v>
      </c>
      <c r="G134" s="32">
        <v>4.2300000000000004</v>
      </c>
      <c r="H134" s="32" t="s">
        <v>867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45181</v>
      </c>
      <c r="B135" s="32" t="s">
        <v>980</v>
      </c>
      <c r="C135" s="31" t="s">
        <v>981</v>
      </c>
      <c r="D135" s="31" t="s">
        <v>970</v>
      </c>
      <c r="E135" s="31" t="s">
        <v>575</v>
      </c>
      <c r="F135" s="91">
        <v>5353407</v>
      </c>
      <c r="G135" s="32">
        <v>4.51</v>
      </c>
      <c r="H135" s="32" t="s">
        <v>867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45181</v>
      </c>
      <c r="B136" s="32" t="s">
        <v>980</v>
      </c>
      <c r="C136" s="31" t="s">
        <v>981</v>
      </c>
      <c r="D136" s="31" t="s">
        <v>872</v>
      </c>
      <c r="E136" s="31" t="s">
        <v>575</v>
      </c>
      <c r="F136" s="91">
        <v>7497059</v>
      </c>
      <c r="G136" s="32">
        <v>4.58</v>
      </c>
      <c r="H136" s="32" t="s">
        <v>867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45181</v>
      </c>
      <c r="B137" s="32" t="s">
        <v>947</v>
      </c>
      <c r="C137" s="31" t="s">
        <v>948</v>
      </c>
      <c r="D137" s="31" t="s">
        <v>872</v>
      </c>
      <c r="E137" s="31" t="s">
        <v>575</v>
      </c>
      <c r="F137" s="91">
        <v>8000006</v>
      </c>
      <c r="G137" s="32">
        <v>5.83</v>
      </c>
      <c r="H137" s="32" t="s">
        <v>867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45181</v>
      </c>
      <c r="B138" s="32" t="s">
        <v>947</v>
      </c>
      <c r="C138" s="31" t="s">
        <v>948</v>
      </c>
      <c r="D138" s="31" t="s">
        <v>949</v>
      </c>
      <c r="E138" s="31" t="s">
        <v>575</v>
      </c>
      <c r="F138" s="91">
        <v>26650000</v>
      </c>
      <c r="G138" s="32">
        <v>6.03</v>
      </c>
      <c r="H138" s="32" t="s">
        <v>867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45181</v>
      </c>
      <c r="B139" s="32" t="s">
        <v>947</v>
      </c>
      <c r="C139" s="31" t="s">
        <v>948</v>
      </c>
      <c r="D139" s="31" t="s">
        <v>970</v>
      </c>
      <c r="E139" s="31" t="s">
        <v>575</v>
      </c>
      <c r="F139" s="91">
        <v>14124058</v>
      </c>
      <c r="G139" s="32">
        <v>6.11</v>
      </c>
      <c r="H139" s="32" t="s">
        <v>867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45181</v>
      </c>
      <c r="B140" s="32" t="s">
        <v>1192</v>
      </c>
      <c r="C140" s="31" t="s">
        <v>1193</v>
      </c>
      <c r="D140" s="31" t="s">
        <v>1194</v>
      </c>
      <c r="E140" s="31" t="s">
        <v>575</v>
      </c>
      <c r="F140" s="91">
        <v>227263</v>
      </c>
      <c r="G140" s="32">
        <v>144.31</v>
      </c>
      <c r="H140" s="32" t="s">
        <v>867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45181</v>
      </c>
      <c r="B141" s="32" t="s">
        <v>1192</v>
      </c>
      <c r="C141" s="31" t="s">
        <v>1193</v>
      </c>
      <c r="D141" s="31" t="s">
        <v>872</v>
      </c>
      <c r="E141" s="31" t="s">
        <v>575</v>
      </c>
      <c r="F141" s="91">
        <v>156103</v>
      </c>
      <c r="G141" s="32">
        <v>141.99</v>
      </c>
      <c r="H141" s="32" t="s">
        <v>867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45181</v>
      </c>
      <c r="B142" s="32" t="s">
        <v>1141</v>
      </c>
      <c r="C142" s="31" t="s">
        <v>1142</v>
      </c>
      <c r="D142" s="31" t="s">
        <v>1143</v>
      </c>
      <c r="E142" s="31" t="s">
        <v>576</v>
      </c>
      <c r="F142" s="91">
        <v>662946</v>
      </c>
      <c r="G142" s="32">
        <v>5.15</v>
      </c>
      <c r="H142" s="32" t="s">
        <v>867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45181</v>
      </c>
      <c r="B143" s="32" t="s">
        <v>1144</v>
      </c>
      <c r="C143" s="31" t="s">
        <v>1145</v>
      </c>
      <c r="D143" s="31" t="s">
        <v>1146</v>
      </c>
      <c r="E143" s="31" t="s">
        <v>576</v>
      </c>
      <c r="F143" s="91">
        <v>30663</v>
      </c>
      <c r="G143" s="32">
        <v>93.75</v>
      </c>
      <c r="H143" s="32" t="s">
        <v>867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45181</v>
      </c>
      <c r="B144" s="32" t="s">
        <v>345</v>
      </c>
      <c r="C144" s="31" t="s">
        <v>1147</v>
      </c>
      <c r="D144" s="31" t="s">
        <v>1148</v>
      </c>
      <c r="E144" s="31" t="s">
        <v>576</v>
      </c>
      <c r="F144" s="91">
        <v>16276883</v>
      </c>
      <c r="G144" s="32">
        <v>15.2</v>
      </c>
      <c r="H144" s="32" t="s">
        <v>867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45181</v>
      </c>
      <c r="B145" s="32" t="s">
        <v>1149</v>
      </c>
      <c r="C145" s="31" t="s">
        <v>1150</v>
      </c>
      <c r="D145" s="31" t="s">
        <v>872</v>
      </c>
      <c r="E145" s="31" t="s">
        <v>576</v>
      </c>
      <c r="F145" s="91">
        <v>182780</v>
      </c>
      <c r="G145" s="32">
        <v>365.15</v>
      </c>
      <c r="H145" s="32" t="s">
        <v>867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45181</v>
      </c>
      <c r="B146" s="32" t="s">
        <v>1149</v>
      </c>
      <c r="C146" s="31" t="s">
        <v>1150</v>
      </c>
      <c r="D146" s="31" t="s">
        <v>1148</v>
      </c>
      <c r="E146" s="31" t="s">
        <v>576</v>
      </c>
      <c r="F146" s="91">
        <v>117353</v>
      </c>
      <c r="G146" s="32">
        <v>363.3</v>
      </c>
      <c r="H146" s="32" t="s">
        <v>867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45181</v>
      </c>
      <c r="B147" s="32" t="s">
        <v>1018</v>
      </c>
      <c r="C147" s="31" t="s">
        <v>1019</v>
      </c>
      <c r="D147" s="31" t="s">
        <v>1032</v>
      </c>
      <c r="E147" s="31" t="s">
        <v>576</v>
      </c>
      <c r="F147" s="91">
        <v>100000</v>
      </c>
      <c r="G147" s="32">
        <v>46.5</v>
      </c>
      <c r="H147" s="32" t="s">
        <v>867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45181</v>
      </c>
      <c r="B148" s="32" t="s">
        <v>1033</v>
      </c>
      <c r="C148" s="31" t="s">
        <v>1034</v>
      </c>
      <c r="D148" s="31" t="s">
        <v>1035</v>
      </c>
      <c r="E148" s="31" t="s">
        <v>576</v>
      </c>
      <c r="F148" s="91">
        <v>210000</v>
      </c>
      <c r="G148" s="32">
        <v>65.55</v>
      </c>
      <c r="H148" s="32" t="s">
        <v>867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5" customHeight="1">
      <c r="A149" s="90">
        <v>45181</v>
      </c>
      <c r="B149" s="32" t="s">
        <v>972</v>
      </c>
      <c r="C149" s="31" t="s">
        <v>973</v>
      </c>
      <c r="D149" s="31" t="s">
        <v>577</v>
      </c>
      <c r="E149" s="31" t="s">
        <v>576</v>
      </c>
      <c r="F149" s="91">
        <v>72237</v>
      </c>
      <c r="G149" s="32">
        <v>401.38</v>
      </c>
      <c r="H149" s="32" t="s">
        <v>867</v>
      </c>
    </row>
    <row r="150" spans="1:28" ht="15" customHeight="1">
      <c r="A150" s="90">
        <v>45181</v>
      </c>
      <c r="B150" s="32" t="s">
        <v>1151</v>
      </c>
      <c r="C150" s="31" t="s">
        <v>1152</v>
      </c>
      <c r="D150" s="31" t="s">
        <v>1195</v>
      </c>
      <c r="E150" s="31" t="s">
        <v>576</v>
      </c>
      <c r="F150" s="91">
        <v>88800</v>
      </c>
      <c r="G150" s="32">
        <v>365.99</v>
      </c>
      <c r="H150" s="32" t="s">
        <v>867</v>
      </c>
    </row>
    <row r="151" spans="1:28" ht="15" customHeight="1">
      <c r="A151" s="90">
        <v>45181</v>
      </c>
      <c r="B151" s="32" t="s">
        <v>1154</v>
      </c>
      <c r="C151" s="31" t="s">
        <v>1155</v>
      </c>
      <c r="D151" s="31" t="s">
        <v>1156</v>
      </c>
      <c r="E151" s="31" t="s">
        <v>576</v>
      </c>
      <c r="F151" s="91">
        <v>561500</v>
      </c>
      <c r="G151" s="32">
        <v>18.53</v>
      </c>
      <c r="H151" s="32" t="s">
        <v>867</v>
      </c>
    </row>
    <row r="152" spans="1:28" ht="15" customHeight="1">
      <c r="A152" s="90">
        <v>45181</v>
      </c>
      <c r="B152" s="32" t="s">
        <v>1160</v>
      </c>
      <c r="C152" s="31" t="s">
        <v>1161</v>
      </c>
      <c r="D152" s="31" t="s">
        <v>1017</v>
      </c>
      <c r="E152" s="31" t="s">
        <v>576</v>
      </c>
      <c r="F152" s="91">
        <v>72383417</v>
      </c>
      <c r="G152" s="32">
        <v>1.2</v>
      </c>
      <c r="H152" s="32" t="s">
        <v>867</v>
      </c>
    </row>
    <row r="153" spans="1:28" ht="15" customHeight="1">
      <c r="A153" s="90">
        <v>45181</v>
      </c>
      <c r="B153" s="32" t="s">
        <v>420</v>
      </c>
      <c r="C153" s="31" t="s">
        <v>1162</v>
      </c>
      <c r="D153" s="31" t="s">
        <v>577</v>
      </c>
      <c r="E153" s="31" t="s">
        <v>576</v>
      </c>
      <c r="F153" s="91">
        <v>2918600</v>
      </c>
      <c r="G153" s="32">
        <v>76.760000000000005</v>
      </c>
      <c r="H153" s="32" t="s">
        <v>867</v>
      </c>
    </row>
    <row r="154" spans="1:28" ht="15" customHeight="1">
      <c r="A154" s="90">
        <v>45181</v>
      </c>
      <c r="B154" s="32" t="s">
        <v>137</v>
      </c>
      <c r="C154" s="31" t="s">
        <v>1163</v>
      </c>
      <c r="D154" s="31" t="s">
        <v>880</v>
      </c>
      <c r="E154" s="31" t="s">
        <v>576</v>
      </c>
      <c r="F154" s="91">
        <v>2599135</v>
      </c>
      <c r="G154" s="32">
        <v>178.2</v>
      </c>
      <c r="H154" s="32" t="s">
        <v>867</v>
      </c>
    </row>
    <row r="155" spans="1:28" ht="15" customHeight="1">
      <c r="A155" s="90">
        <v>45181</v>
      </c>
      <c r="B155" s="32" t="s">
        <v>424</v>
      </c>
      <c r="C155" s="31" t="s">
        <v>974</v>
      </c>
      <c r="D155" s="31" t="s">
        <v>880</v>
      </c>
      <c r="E155" s="31" t="s">
        <v>576</v>
      </c>
      <c r="F155" s="91">
        <v>17385879</v>
      </c>
      <c r="G155" s="32">
        <v>17.309999999999999</v>
      </c>
      <c r="H155" s="32" t="s">
        <v>867</v>
      </c>
    </row>
    <row r="156" spans="1:28" ht="15" customHeight="1">
      <c r="A156" s="90">
        <v>45181</v>
      </c>
      <c r="B156" s="32" t="s">
        <v>1196</v>
      </c>
      <c r="C156" s="31" t="s">
        <v>1197</v>
      </c>
      <c r="D156" s="31" t="s">
        <v>1198</v>
      </c>
      <c r="E156" s="31" t="s">
        <v>576</v>
      </c>
      <c r="F156" s="91">
        <v>180800</v>
      </c>
      <c r="G156" s="32">
        <v>185.25</v>
      </c>
      <c r="H156" s="32" t="s">
        <v>867</v>
      </c>
    </row>
    <row r="157" spans="1:28" ht="15" customHeight="1">
      <c r="A157" s="90">
        <v>45181</v>
      </c>
      <c r="B157" s="32" t="s">
        <v>1167</v>
      </c>
      <c r="C157" s="31" t="s">
        <v>1168</v>
      </c>
      <c r="D157" s="31" t="s">
        <v>872</v>
      </c>
      <c r="E157" s="31" t="s">
        <v>576</v>
      </c>
      <c r="F157" s="91">
        <v>159000</v>
      </c>
      <c r="G157" s="32">
        <v>6.05</v>
      </c>
      <c r="H157" s="32" t="s">
        <v>867</v>
      </c>
    </row>
    <row r="158" spans="1:28" ht="15" customHeight="1">
      <c r="A158" s="90">
        <v>45181</v>
      </c>
      <c r="B158" s="32" t="s">
        <v>832</v>
      </c>
      <c r="C158" s="31" t="s">
        <v>1170</v>
      </c>
      <c r="D158" s="31" t="s">
        <v>577</v>
      </c>
      <c r="E158" s="31" t="s">
        <v>576</v>
      </c>
      <c r="F158" s="91">
        <v>8198926</v>
      </c>
      <c r="G158" s="32">
        <v>155.94999999999999</v>
      </c>
      <c r="H158" s="32" t="s">
        <v>867</v>
      </c>
    </row>
    <row r="159" spans="1:28" ht="15" customHeight="1">
      <c r="A159" s="90">
        <v>45181</v>
      </c>
      <c r="B159" s="32" t="s">
        <v>832</v>
      </c>
      <c r="C159" s="31" t="s">
        <v>1170</v>
      </c>
      <c r="D159" s="31" t="s">
        <v>880</v>
      </c>
      <c r="E159" s="31" t="s">
        <v>576</v>
      </c>
      <c r="F159" s="91">
        <v>5247113</v>
      </c>
      <c r="G159" s="32">
        <v>156.44999999999999</v>
      </c>
      <c r="H159" s="32" t="s">
        <v>867</v>
      </c>
    </row>
    <row r="160" spans="1:28" ht="15" customHeight="1">
      <c r="A160" s="90">
        <v>45181</v>
      </c>
      <c r="B160" s="32" t="s">
        <v>419</v>
      </c>
      <c r="C160" s="31" t="s">
        <v>1171</v>
      </c>
      <c r="D160" s="31" t="s">
        <v>577</v>
      </c>
      <c r="E160" s="31" t="s">
        <v>576</v>
      </c>
      <c r="F160" s="91">
        <v>4921592</v>
      </c>
      <c r="G160" s="32">
        <v>167.7</v>
      </c>
      <c r="H160" s="32" t="s">
        <v>867</v>
      </c>
    </row>
    <row r="161" spans="1:8" ht="15" customHeight="1">
      <c r="A161" s="90">
        <v>45181</v>
      </c>
      <c r="B161" s="32" t="s">
        <v>1172</v>
      </c>
      <c r="C161" s="31" t="s">
        <v>1173</v>
      </c>
      <c r="D161" s="31" t="s">
        <v>880</v>
      </c>
      <c r="E161" s="31" t="s">
        <v>576</v>
      </c>
      <c r="F161" s="91">
        <v>47597957</v>
      </c>
      <c r="G161" s="32">
        <v>9.17</v>
      </c>
      <c r="H161" s="32" t="s">
        <v>867</v>
      </c>
    </row>
    <row r="162" spans="1:8" ht="15" customHeight="1">
      <c r="A162" s="90">
        <v>45181</v>
      </c>
      <c r="B162" s="32" t="s">
        <v>1174</v>
      </c>
      <c r="C162" s="31" t="s">
        <v>1175</v>
      </c>
      <c r="D162" s="31" t="s">
        <v>1176</v>
      </c>
      <c r="E162" s="31" t="s">
        <v>576</v>
      </c>
      <c r="F162" s="91">
        <v>525693</v>
      </c>
      <c r="G162" s="32">
        <v>88</v>
      </c>
      <c r="H162" s="32" t="s">
        <v>867</v>
      </c>
    </row>
    <row r="163" spans="1:8" ht="15" customHeight="1">
      <c r="A163" s="90">
        <v>45181</v>
      </c>
      <c r="B163" s="32" t="s">
        <v>1174</v>
      </c>
      <c r="C163" s="31" t="s">
        <v>1175</v>
      </c>
      <c r="D163" s="31" t="s">
        <v>577</v>
      </c>
      <c r="E163" s="31" t="s">
        <v>576</v>
      </c>
      <c r="F163" s="91">
        <v>520454</v>
      </c>
      <c r="G163" s="32">
        <v>87.49</v>
      </c>
      <c r="H163" s="32" t="s">
        <v>867</v>
      </c>
    </row>
    <row r="164" spans="1:8" ht="15" customHeight="1">
      <c r="A164" s="90">
        <v>45181</v>
      </c>
      <c r="B164" s="32" t="s">
        <v>1177</v>
      </c>
      <c r="C164" s="31" t="s">
        <v>1178</v>
      </c>
      <c r="D164" s="31" t="s">
        <v>1199</v>
      </c>
      <c r="E164" s="31" t="s">
        <v>576</v>
      </c>
      <c r="F164" s="91">
        <v>42000</v>
      </c>
      <c r="G164" s="32">
        <v>64.05</v>
      </c>
      <c r="H164" s="32" t="s">
        <v>867</v>
      </c>
    </row>
    <row r="165" spans="1:8" ht="15" customHeight="1">
      <c r="A165" s="90">
        <v>45181</v>
      </c>
      <c r="B165" s="32" t="s">
        <v>1177</v>
      </c>
      <c r="C165" s="31" t="s">
        <v>1178</v>
      </c>
      <c r="D165" s="31" t="s">
        <v>1070</v>
      </c>
      <c r="E165" s="31" t="s">
        <v>576</v>
      </c>
      <c r="F165" s="91">
        <v>42000</v>
      </c>
      <c r="G165" s="32">
        <v>64.03</v>
      </c>
      <c r="H165" s="32" t="s">
        <v>867</v>
      </c>
    </row>
    <row r="166" spans="1:8" ht="15" customHeight="1">
      <c r="A166" s="90">
        <v>45181</v>
      </c>
      <c r="B166" s="32" t="s">
        <v>1177</v>
      </c>
      <c r="C166" s="31" t="s">
        <v>1178</v>
      </c>
      <c r="D166" s="31" t="s">
        <v>1200</v>
      </c>
      <c r="E166" s="31" t="s">
        <v>576</v>
      </c>
      <c r="F166" s="91">
        <v>120000</v>
      </c>
      <c r="G166" s="32">
        <v>64.05</v>
      </c>
      <c r="H166" s="32" t="s">
        <v>867</v>
      </c>
    </row>
    <row r="167" spans="1:8" ht="15" customHeight="1">
      <c r="A167" s="90">
        <v>45181</v>
      </c>
      <c r="B167" s="32" t="s">
        <v>1177</v>
      </c>
      <c r="C167" s="31" t="s">
        <v>1178</v>
      </c>
      <c r="D167" s="31" t="s">
        <v>872</v>
      </c>
      <c r="E167" s="31" t="s">
        <v>576</v>
      </c>
      <c r="F167" s="91">
        <v>42000</v>
      </c>
      <c r="G167" s="32">
        <v>64.05</v>
      </c>
      <c r="H167" s="32" t="s">
        <v>867</v>
      </c>
    </row>
    <row r="168" spans="1:8" ht="15" customHeight="1">
      <c r="A168" s="90">
        <v>45181</v>
      </c>
      <c r="B168" s="32" t="s">
        <v>1177</v>
      </c>
      <c r="C168" s="31" t="s">
        <v>1178</v>
      </c>
      <c r="D168" s="31" t="s">
        <v>1201</v>
      </c>
      <c r="E168" s="31" t="s">
        <v>576</v>
      </c>
      <c r="F168" s="91">
        <v>120000</v>
      </c>
      <c r="G168" s="32">
        <v>64.05</v>
      </c>
      <c r="H168" s="32" t="s">
        <v>867</v>
      </c>
    </row>
    <row r="169" spans="1:8" ht="15" customHeight="1">
      <c r="A169" s="90">
        <v>45181</v>
      </c>
      <c r="B169" s="32" t="s">
        <v>1202</v>
      </c>
      <c r="C169" s="31" t="s">
        <v>1203</v>
      </c>
      <c r="D169" s="31" t="s">
        <v>1204</v>
      </c>
      <c r="E169" s="31" t="s">
        <v>576</v>
      </c>
      <c r="F169" s="91">
        <v>13600</v>
      </c>
      <c r="G169" s="32">
        <v>147.80000000000001</v>
      </c>
      <c r="H169" s="32" t="s">
        <v>867</v>
      </c>
    </row>
    <row r="170" spans="1:8" ht="15" customHeight="1">
      <c r="A170" s="90">
        <v>45181</v>
      </c>
      <c r="B170" s="32" t="s">
        <v>1021</v>
      </c>
      <c r="C170" s="31" t="s">
        <v>1022</v>
      </c>
      <c r="D170" s="31" t="s">
        <v>577</v>
      </c>
      <c r="E170" s="31" t="s">
        <v>576</v>
      </c>
      <c r="F170" s="91">
        <v>1252876</v>
      </c>
      <c r="G170" s="32">
        <v>113.39</v>
      </c>
      <c r="H170" s="32" t="s">
        <v>867</v>
      </c>
    </row>
    <row r="171" spans="1:8" ht="15" customHeight="1">
      <c r="A171" s="90">
        <v>45181</v>
      </c>
      <c r="B171" s="32" t="s">
        <v>1021</v>
      </c>
      <c r="C171" s="31" t="s">
        <v>1022</v>
      </c>
      <c r="D171" s="31" t="s">
        <v>936</v>
      </c>
      <c r="E171" s="31" t="s">
        <v>576</v>
      </c>
      <c r="F171" s="91">
        <v>783312</v>
      </c>
      <c r="G171" s="32">
        <v>114.21</v>
      </c>
      <c r="H171" s="32" t="s">
        <v>867</v>
      </c>
    </row>
    <row r="172" spans="1:8" ht="15" customHeight="1">
      <c r="A172" s="90">
        <v>45181</v>
      </c>
      <c r="B172" s="32" t="s">
        <v>976</v>
      </c>
      <c r="C172" s="31" t="s">
        <v>977</v>
      </c>
      <c r="D172" s="31" t="s">
        <v>880</v>
      </c>
      <c r="E172" s="31" t="s">
        <v>576</v>
      </c>
      <c r="F172" s="91">
        <v>29651022</v>
      </c>
      <c r="G172" s="32">
        <v>19.36</v>
      </c>
      <c r="H172" s="32" t="s">
        <v>867</v>
      </c>
    </row>
    <row r="173" spans="1:8" ht="15" customHeight="1">
      <c r="A173" s="90">
        <v>45181</v>
      </c>
      <c r="B173" s="32" t="s">
        <v>491</v>
      </c>
      <c r="C173" s="31" t="s">
        <v>1023</v>
      </c>
      <c r="D173" s="31" t="s">
        <v>880</v>
      </c>
      <c r="E173" s="31" t="s">
        <v>576</v>
      </c>
      <c r="F173" s="91">
        <v>11832502</v>
      </c>
      <c r="G173" s="32">
        <v>178.59</v>
      </c>
      <c r="H173" s="32" t="s">
        <v>867</v>
      </c>
    </row>
    <row r="174" spans="1:8" ht="15" customHeight="1">
      <c r="A174" s="90">
        <v>45181</v>
      </c>
      <c r="B174" s="32" t="s">
        <v>491</v>
      </c>
      <c r="C174" s="31" t="s">
        <v>1023</v>
      </c>
      <c r="D174" s="31" t="s">
        <v>577</v>
      </c>
      <c r="E174" s="31" t="s">
        <v>576</v>
      </c>
      <c r="F174" s="91">
        <v>10522068</v>
      </c>
      <c r="G174" s="32">
        <v>179.05</v>
      </c>
      <c r="H174" s="32" t="s">
        <v>867</v>
      </c>
    </row>
    <row r="175" spans="1:8" ht="15" customHeight="1">
      <c r="A175" s="90">
        <v>45181</v>
      </c>
      <c r="B175" s="32" t="s">
        <v>1183</v>
      </c>
      <c r="C175" s="31" t="s">
        <v>1184</v>
      </c>
      <c r="D175" s="31" t="s">
        <v>1185</v>
      </c>
      <c r="E175" s="31" t="s">
        <v>576</v>
      </c>
      <c r="F175" s="91">
        <v>16218</v>
      </c>
      <c r="G175" s="32">
        <v>329.99</v>
      </c>
      <c r="H175" s="32" t="s">
        <v>867</v>
      </c>
    </row>
    <row r="176" spans="1:8" ht="15" customHeight="1">
      <c r="A176" s="90">
        <v>45181</v>
      </c>
      <c r="B176" s="32" t="s">
        <v>1205</v>
      </c>
      <c r="C176" s="31" t="s">
        <v>1206</v>
      </c>
      <c r="D176" s="31" t="s">
        <v>1148</v>
      </c>
      <c r="E176" s="31" t="s">
        <v>576</v>
      </c>
      <c r="F176" s="91">
        <v>20800</v>
      </c>
      <c r="G176" s="32">
        <v>235.08</v>
      </c>
      <c r="H176" s="32" t="s">
        <v>867</v>
      </c>
    </row>
    <row r="177" spans="1:8" ht="15" customHeight="1">
      <c r="A177" s="90">
        <v>45181</v>
      </c>
      <c r="B177" s="32" t="s">
        <v>512</v>
      </c>
      <c r="C177" s="31" t="s">
        <v>1207</v>
      </c>
      <c r="D177" s="31" t="s">
        <v>1208</v>
      </c>
      <c r="E177" s="31" t="s">
        <v>576</v>
      </c>
      <c r="F177" s="91">
        <v>1608159</v>
      </c>
      <c r="G177" s="32">
        <v>441.69</v>
      </c>
      <c r="H177" s="32" t="s">
        <v>867</v>
      </c>
    </row>
    <row r="178" spans="1:8" ht="15" customHeight="1">
      <c r="A178" s="90">
        <v>45181</v>
      </c>
      <c r="B178" s="32" t="s">
        <v>1186</v>
      </c>
      <c r="C178" s="31" t="s">
        <v>1187</v>
      </c>
      <c r="D178" s="31" t="s">
        <v>975</v>
      </c>
      <c r="E178" s="31" t="s">
        <v>576</v>
      </c>
      <c r="F178" s="91">
        <v>84884</v>
      </c>
      <c r="G178" s="32">
        <v>386.82</v>
      </c>
      <c r="H178" s="32" t="s">
        <v>867</v>
      </c>
    </row>
    <row r="179" spans="1:8" ht="15" customHeight="1">
      <c r="A179" s="90">
        <v>45181</v>
      </c>
      <c r="B179" s="32" t="s">
        <v>1186</v>
      </c>
      <c r="C179" s="31" t="s">
        <v>1187</v>
      </c>
      <c r="D179" s="31" t="s">
        <v>577</v>
      </c>
      <c r="E179" s="31" t="s">
        <v>576</v>
      </c>
      <c r="F179" s="91">
        <v>436527</v>
      </c>
      <c r="G179" s="32">
        <v>385.71</v>
      </c>
      <c r="H179" s="32" t="s">
        <v>867</v>
      </c>
    </row>
    <row r="180" spans="1:8" ht="15" customHeight="1">
      <c r="A180" s="90">
        <v>45181</v>
      </c>
      <c r="B180" s="32" t="s">
        <v>1025</v>
      </c>
      <c r="C180" s="31" t="s">
        <v>1026</v>
      </c>
      <c r="D180" s="31" t="s">
        <v>1027</v>
      </c>
      <c r="E180" s="31" t="s">
        <v>576</v>
      </c>
      <c r="F180" s="91">
        <v>14618289</v>
      </c>
      <c r="G180" s="32">
        <v>10.88</v>
      </c>
      <c r="H180" s="32" t="s">
        <v>867</v>
      </c>
    </row>
    <row r="181" spans="1:8" ht="15" customHeight="1">
      <c r="A181" s="90">
        <v>45181</v>
      </c>
      <c r="B181" s="32" t="s">
        <v>1028</v>
      </c>
      <c r="C181" s="31" t="s">
        <v>1029</v>
      </c>
      <c r="D181" s="31" t="s">
        <v>1036</v>
      </c>
      <c r="E181" s="31" t="s">
        <v>576</v>
      </c>
      <c r="F181" s="91">
        <v>1718651</v>
      </c>
      <c r="G181" s="32">
        <v>0.65</v>
      </c>
      <c r="H181" s="32" t="s">
        <v>867</v>
      </c>
    </row>
    <row r="182" spans="1:8" ht="15" customHeight="1">
      <c r="A182" s="90">
        <v>45181</v>
      </c>
      <c r="B182" s="32" t="s">
        <v>1209</v>
      </c>
      <c r="C182" s="31" t="s">
        <v>1210</v>
      </c>
      <c r="D182" s="31" t="s">
        <v>1211</v>
      </c>
      <c r="E182" s="31" t="s">
        <v>576</v>
      </c>
      <c r="F182" s="91">
        <v>500000</v>
      </c>
      <c r="G182" s="32">
        <v>9.75</v>
      </c>
      <c r="H182" s="32" t="s">
        <v>867</v>
      </c>
    </row>
    <row r="183" spans="1:8" ht="15" customHeight="1">
      <c r="A183" s="90">
        <v>45181</v>
      </c>
      <c r="B183" s="32" t="s">
        <v>1030</v>
      </c>
      <c r="C183" s="31" t="s">
        <v>1031</v>
      </c>
      <c r="D183" s="31" t="s">
        <v>577</v>
      </c>
      <c r="E183" s="31" t="s">
        <v>576</v>
      </c>
      <c r="F183" s="91">
        <v>977654</v>
      </c>
      <c r="G183" s="32">
        <v>148.04</v>
      </c>
      <c r="H183" s="32" t="s">
        <v>867</v>
      </c>
    </row>
    <row r="184" spans="1:8" ht="15" customHeight="1">
      <c r="A184" s="90">
        <v>45181</v>
      </c>
      <c r="B184" s="32" t="s">
        <v>1212</v>
      </c>
      <c r="C184" s="31" t="s">
        <v>1213</v>
      </c>
      <c r="D184" s="31" t="s">
        <v>1214</v>
      </c>
      <c r="E184" s="31" t="s">
        <v>576</v>
      </c>
      <c r="F184" s="91">
        <v>374193</v>
      </c>
      <c r="G184" s="32">
        <v>33.22</v>
      </c>
      <c r="H184" s="32" t="s">
        <v>867</v>
      </c>
    </row>
    <row r="185" spans="1:8" ht="15" customHeight="1">
      <c r="A185" s="90">
        <v>45181</v>
      </c>
      <c r="B185" s="32" t="s">
        <v>978</v>
      </c>
      <c r="C185" s="31" t="s">
        <v>979</v>
      </c>
      <c r="D185" s="31" t="s">
        <v>1037</v>
      </c>
      <c r="E185" s="31" t="s">
        <v>576</v>
      </c>
      <c r="F185" s="91">
        <v>1195598</v>
      </c>
      <c r="G185" s="32">
        <v>2</v>
      </c>
      <c r="H185" s="32" t="s">
        <v>867</v>
      </c>
    </row>
    <row r="186" spans="1:8" ht="15" customHeight="1">
      <c r="A186" s="90">
        <v>45181</v>
      </c>
      <c r="B186" s="32" t="s">
        <v>980</v>
      </c>
      <c r="C186" s="31" t="s">
        <v>981</v>
      </c>
      <c r="D186" s="31" t="s">
        <v>975</v>
      </c>
      <c r="E186" s="31" t="s">
        <v>576</v>
      </c>
      <c r="F186" s="91">
        <v>11525973</v>
      </c>
      <c r="G186" s="32">
        <v>4.2699999999999996</v>
      </c>
      <c r="H186" s="32" t="s">
        <v>867</v>
      </c>
    </row>
    <row r="187" spans="1:8" ht="15" customHeight="1">
      <c r="A187" s="90">
        <v>45181</v>
      </c>
      <c r="B187" s="32" t="s">
        <v>980</v>
      </c>
      <c r="C187" s="31" t="s">
        <v>981</v>
      </c>
      <c r="D187" s="31" t="s">
        <v>970</v>
      </c>
      <c r="E187" s="31" t="s">
        <v>576</v>
      </c>
      <c r="F187" s="91">
        <v>6498637</v>
      </c>
      <c r="G187" s="32">
        <v>4.63</v>
      </c>
      <c r="H187" s="32" t="s">
        <v>867</v>
      </c>
    </row>
    <row r="188" spans="1:8" ht="15" customHeight="1">
      <c r="A188" s="90">
        <v>45181</v>
      </c>
      <c r="B188" s="32" t="s">
        <v>980</v>
      </c>
      <c r="C188" s="31" t="s">
        <v>981</v>
      </c>
      <c r="D188" s="31" t="s">
        <v>1191</v>
      </c>
      <c r="E188" s="31" t="s">
        <v>576</v>
      </c>
      <c r="F188" s="91">
        <v>8481456</v>
      </c>
      <c r="G188" s="32">
        <v>4.38</v>
      </c>
      <c r="H188" s="32" t="s">
        <v>867</v>
      </c>
    </row>
    <row r="189" spans="1:8" ht="15" customHeight="1">
      <c r="A189" s="90">
        <v>45181</v>
      </c>
      <c r="B189" s="32" t="s">
        <v>980</v>
      </c>
      <c r="C189" s="31" t="s">
        <v>981</v>
      </c>
      <c r="D189" s="31" t="s">
        <v>949</v>
      </c>
      <c r="E189" s="31" t="s">
        <v>576</v>
      </c>
      <c r="F189" s="91">
        <v>24580945</v>
      </c>
      <c r="G189" s="32">
        <v>4.25</v>
      </c>
      <c r="H189" s="32" t="s">
        <v>867</v>
      </c>
    </row>
    <row r="190" spans="1:8" ht="15" customHeight="1">
      <c r="A190" s="90">
        <v>45181</v>
      </c>
      <c r="B190" s="32" t="s">
        <v>980</v>
      </c>
      <c r="C190" s="31" t="s">
        <v>981</v>
      </c>
      <c r="D190" s="31" t="s">
        <v>872</v>
      </c>
      <c r="E190" s="31" t="s">
        <v>576</v>
      </c>
      <c r="F190" s="91">
        <v>7497059</v>
      </c>
      <c r="G190" s="32">
        <v>4.78</v>
      </c>
      <c r="H190" s="32" t="s">
        <v>867</v>
      </c>
    </row>
    <row r="191" spans="1:8" ht="15" customHeight="1">
      <c r="A191" s="90">
        <v>45181</v>
      </c>
      <c r="B191" s="32" t="s">
        <v>947</v>
      </c>
      <c r="C191" s="31" t="s">
        <v>948</v>
      </c>
      <c r="D191" s="31" t="s">
        <v>872</v>
      </c>
      <c r="E191" s="31" t="s">
        <v>576</v>
      </c>
      <c r="F191" s="91">
        <v>8000006</v>
      </c>
      <c r="G191" s="32">
        <v>5.88</v>
      </c>
      <c r="H191" s="32" t="s">
        <v>867</v>
      </c>
    </row>
    <row r="192" spans="1:8" ht="15" customHeight="1">
      <c r="A192" s="90">
        <v>45181</v>
      </c>
      <c r="B192" s="32" t="s">
        <v>947</v>
      </c>
      <c r="C192" s="31" t="s">
        <v>948</v>
      </c>
      <c r="D192" s="31" t="s">
        <v>970</v>
      </c>
      <c r="E192" s="31" t="s">
        <v>576</v>
      </c>
      <c r="F192" s="91">
        <v>19039236</v>
      </c>
      <c r="G192" s="32">
        <v>6.19</v>
      </c>
      <c r="H192" s="32" t="s">
        <v>867</v>
      </c>
    </row>
    <row r="193" spans="1:8" ht="15" customHeight="1">
      <c r="A193" s="90">
        <v>45181</v>
      </c>
      <c r="B193" s="32" t="s">
        <v>947</v>
      </c>
      <c r="C193" s="31" t="s">
        <v>948</v>
      </c>
      <c r="D193" s="31" t="s">
        <v>949</v>
      </c>
      <c r="E193" s="31" t="s">
        <v>576</v>
      </c>
      <c r="F193" s="91">
        <v>26110000</v>
      </c>
      <c r="G193" s="32">
        <v>6.04</v>
      </c>
      <c r="H193" s="32" t="s">
        <v>867</v>
      </c>
    </row>
    <row r="194" spans="1:8" ht="15" customHeight="1">
      <c r="A194" s="90">
        <v>45181</v>
      </c>
      <c r="B194" s="32" t="s">
        <v>1192</v>
      </c>
      <c r="C194" s="31" t="s">
        <v>1193</v>
      </c>
      <c r="D194" s="31" t="s">
        <v>872</v>
      </c>
      <c r="E194" s="31" t="s">
        <v>576</v>
      </c>
      <c r="F194" s="91">
        <v>232103</v>
      </c>
      <c r="G194" s="32">
        <v>146.16999999999999</v>
      </c>
      <c r="H194" s="32" t="s">
        <v>867</v>
      </c>
    </row>
    <row r="195" spans="1:8" ht="15" customHeight="1">
      <c r="A195" s="90">
        <v>45181</v>
      </c>
      <c r="B195" s="32" t="s">
        <v>1192</v>
      </c>
      <c r="C195" s="31" t="s">
        <v>1193</v>
      </c>
      <c r="D195" s="31" t="s">
        <v>1194</v>
      </c>
      <c r="E195" s="31" t="s">
        <v>576</v>
      </c>
      <c r="F195" s="91">
        <v>263563</v>
      </c>
      <c r="G195" s="32">
        <v>146.03</v>
      </c>
      <c r="H195" s="32" t="s">
        <v>867</v>
      </c>
    </row>
    <row r="196" spans="1:8" ht="15" customHeight="1">
      <c r="A196" s="90"/>
      <c r="B196" s="32"/>
      <c r="C196" s="31"/>
      <c r="D196" s="31"/>
      <c r="E196" s="31"/>
      <c r="F196" s="91"/>
      <c r="G196" s="32"/>
      <c r="H196" s="32"/>
    </row>
    <row r="197" spans="1:8" ht="15" customHeight="1">
      <c r="A197" s="90"/>
      <c r="B197" s="32"/>
      <c r="C197" s="31"/>
      <c r="D197" s="31"/>
      <c r="E197" s="31"/>
      <c r="F197" s="91"/>
      <c r="G197" s="32"/>
      <c r="H197" s="32"/>
    </row>
    <row r="198" spans="1:8" ht="15" customHeight="1">
      <c r="A198" s="90"/>
      <c r="B198" s="32"/>
      <c r="C198" s="31"/>
      <c r="D198" s="31"/>
      <c r="E198" s="31"/>
      <c r="F198" s="91"/>
      <c r="G198" s="32"/>
      <c r="H198" s="32"/>
    </row>
    <row r="199" spans="1:8" ht="15" customHeight="1">
      <c r="A199" s="90"/>
      <c r="B199" s="32"/>
      <c r="C199" s="31"/>
      <c r="D199" s="31"/>
      <c r="E199" s="31"/>
      <c r="F199" s="91"/>
      <c r="G199" s="32"/>
      <c r="H199" s="32"/>
    </row>
    <row r="200" spans="1:8" ht="15" customHeight="1">
      <c r="A200" s="90"/>
      <c r="B200" s="32"/>
      <c r="C200" s="31"/>
      <c r="D200" s="31"/>
      <c r="E200" s="31"/>
      <c r="F200" s="91"/>
      <c r="G200" s="32"/>
      <c r="H200" s="32"/>
    </row>
    <row r="201" spans="1:8" ht="15" customHeight="1">
      <c r="A201" s="90"/>
      <c r="B201" s="32"/>
      <c r="C201" s="31"/>
      <c r="D201" s="31"/>
      <c r="E201" s="31"/>
      <c r="F201" s="91"/>
      <c r="G201" s="32"/>
      <c r="H201" s="32"/>
    </row>
    <row r="202" spans="1:8" ht="15" customHeight="1">
      <c r="A202" s="90"/>
      <c r="B202" s="32"/>
      <c r="C202" s="31"/>
      <c r="D202" s="31"/>
      <c r="E202" s="31"/>
      <c r="F202" s="91"/>
      <c r="G202" s="32"/>
      <c r="H202" s="32"/>
    </row>
    <row r="203" spans="1:8" ht="15" customHeight="1">
      <c r="A203" s="90"/>
      <c r="B203" s="32"/>
      <c r="C203" s="31"/>
      <c r="D203" s="31"/>
      <c r="E203" s="31"/>
      <c r="F203" s="91"/>
      <c r="G203" s="32"/>
      <c r="H203" s="32"/>
    </row>
    <row r="204" spans="1:8" ht="15" customHeight="1">
      <c r="A204" s="90"/>
      <c r="B204" s="32"/>
      <c r="C204" s="31"/>
      <c r="D204" s="31"/>
      <c r="E204" s="31"/>
      <c r="F204" s="91"/>
      <c r="G204" s="32"/>
      <c r="H204" s="32"/>
    </row>
    <row r="205" spans="1:8" ht="15" customHeight="1">
      <c r="A205" s="90"/>
      <c r="B205" s="32"/>
      <c r="C205" s="31"/>
      <c r="D205" s="31"/>
      <c r="E205" s="31"/>
      <c r="F205" s="91"/>
      <c r="G205" s="32"/>
      <c r="H205" s="32"/>
    </row>
    <row r="206" spans="1:8" ht="15" customHeight="1">
      <c r="A206" s="90"/>
      <c r="B206" s="32"/>
      <c r="C206" s="31"/>
      <c r="D206" s="31"/>
      <c r="E206" s="31"/>
      <c r="F206" s="91"/>
      <c r="G206" s="32"/>
      <c r="H206" s="32"/>
    </row>
    <row r="207" spans="1:8" ht="15" customHeight="1">
      <c r="A207" s="90"/>
      <c r="B207" s="32"/>
      <c r="C207" s="31"/>
      <c r="D207" s="31"/>
      <c r="E207" s="31"/>
      <c r="F207" s="91"/>
      <c r="G207" s="32"/>
      <c r="H207" s="32"/>
    </row>
    <row r="208" spans="1:8" ht="15" customHeight="1">
      <c r="A208" s="90"/>
      <c r="B208" s="32"/>
      <c r="C208" s="31"/>
      <c r="D208" s="31"/>
      <c r="E208" s="31"/>
      <c r="F208" s="91"/>
      <c r="G208" s="32"/>
      <c r="H208" s="32"/>
    </row>
    <row r="209" spans="1:8" ht="15" customHeight="1">
      <c r="A209" s="90"/>
      <c r="B209" s="32"/>
      <c r="C209" s="31"/>
      <c r="D209" s="31"/>
      <c r="E209" s="31"/>
      <c r="F209" s="91"/>
      <c r="G209" s="32"/>
      <c r="H209" s="32"/>
    </row>
    <row r="210" spans="1:8" ht="15" customHeight="1">
      <c r="A210" s="90"/>
      <c r="B210" s="32"/>
      <c r="C210" s="31"/>
      <c r="D210" s="31"/>
      <c r="E210" s="31"/>
      <c r="F210" s="91"/>
      <c r="G210" s="32"/>
      <c r="H210" s="32"/>
    </row>
    <row r="211" spans="1:8" ht="15" customHeight="1">
      <c r="A211" s="90"/>
      <c r="B211" s="32"/>
      <c r="C211" s="31"/>
      <c r="D211" s="31"/>
      <c r="E211" s="31"/>
      <c r="F211" s="91"/>
      <c r="G211" s="32"/>
      <c r="H211" s="32"/>
    </row>
    <row r="212" spans="1:8" ht="15" customHeight="1">
      <c r="A212" s="90"/>
      <c r="B212" s="32"/>
      <c r="C212" s="31"/>
      <c r="D212" s="31"/>
      <c r="E212" s="31"/>
      <c r="F212" s="91"/>
      <c r="G212" s="32"/>
      <c r="H21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1"/>
  <sheetViews>
    <sheetView zoomScale="80" zoomScaleNormal="80" workbookViewId="0">
      <selection activeCell="G73" sqref="G7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922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45182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49">
        <v>1</v>
      </c>
      <c r="B10" s="236">
        <v>45119</v>
      </c>
      <c r="C10" s="250"/>
      <c r="D10" s="251" t="s">
        <v>129</v>
      </c>
      <c r="E10" s="252" t="s">
        <v>592</v>
      </c>
      <c r="F10" s="235" t="s">
        <v>864</v>
      </c>
      <c r="G10" s="237">
        <v>1540</v>
      </c>
      <c r="H10" s="235"/>
      <c r="I10" s="235" t="s">
        <v>863</v>
      </c>
      <c r="J10" s="237" t="s">
        <v>593</v>
      </c>
      <c r="K10" s="237"/>
      <c r="L10" s="245"/>
      <c r="M10" s="253"/>
      <c r="N10" s="237"/>
      <c r="O10" s="254"/>
      <c r="P10" s="112">
        <f>VLOOKUP(D10,'MidCap Intra'!$B$11:$C$567,2,0)</f>
        <v>1636.9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49">
        <v>2</v>
      </c>
      <c r="B11" s="236">
        <v>45133</v>
      </c>
      <c r="C11" s="250"/>
      <c r="D11" s="255" t="s">
        <v>74</v>
      </c>
      <c r="E11" s="252" t="s">
        <v>592</v>
      </c>
      <c r="F11" s="235" t="s">
        <v>868</v>
      </c>
      <c r="G11" s="237">
        <v>185</v>
      </c>
      <c r="H11" s="235"/>
      <c r="I11" s="235" t="s">
        <v>869</v>
      </c>
      <c r="J11" s="237" t="s">
        <v>593</v>
      </c>
      <c r="K11" s="237"/>
      <c r="L11" s="245"/>
      <c r="M11" s="253"/>
      <c r="N11" s="237"/>
      <c r="O11" s="254"/>
      <c r="P11" s="112">
        <f>VLOOKUP(D11,'MidCap Intra'!$B$11:$C$567,2,0)</f>
        <v>199.95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7">
        <v>3</v>
      </c>
      <c r="B12" s="276">
        <v>45133</v>
      </c>
      <c r="C12" s="278"/>
      <c r="D12" s="280" t="s">
        <v>491</v>
      </c>
      <c r="E12" s="261" t="s">
        <v>592</v>
      </c>
      <c r="F12" s="232">
        <v>127.5</v>
      </c>
      <c r="G12" s="233">
        <v>118</v>
      </c>
      <c r="H12" s="232">
        <v>134.75</v>
      </c>
      <c r="I12" s="232" t="s">
        <v>870</v>
      </c>
      <c r="J12" s="109" t="s">
        <v>905</v>
      </c>
      <c r="K12" s="109">
        <f t="shared" ref="K12:K18" si="0">H12-F12</f>
        <v>7.25</v>
      </c>
      <c r="L12" s="110">
        <f t="shared" ref="L12:L18" si="1">(F12*-0.3)/100</f>
        <v>-0.38250000000000001</v>
      </c>
      <c r="M12" s="111">
        <f t="shared" ref="M12:M18" si="2">(K12+L12)/F12</f>
        <v>5.3862745098039212E-2</v>
      </c>
      <c r="N12" s="246" t="s">
        <v>595</v>
      </c>
      <c r="O12" s="248">
        <v>45170</v>
      </c>
      <c r="P12" s="247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77">
        <v>4</v>
      </c>
      <c r="B13" s="276">
        <v>45142</v>
      </c>
      <c r="C13" s="278"/>
      <c r="D13" s="280" t="s">
        <v>556</v>
      </c>
      <c r="E13" s="261" t="s">
        <v>924</v>
      </c>
      <c r="F13" s="232">
        <v>1823</v>
      </c>
      <c r="G13" s="233">
        <v>1738</v>
      </c>
      <c r="H13" s="232">
        <v>1925</v>
      </c>
      <c r="I13" s="232" t="s">
        <v>923</v>
      </c>
      <c r="J13" s="109" t="s">
        <v>934</v>
      </c>
      <c r="K13" s="109">
        <f t="shared" si="0"/>
        <v>102</v>
      </c>
      <c r="L13" s="110">
        <f t="shared" si="1"/>
        <v>-5.4689999999999994</v>
      </c>
      <c r="M13" s="111">
        <f t="shared" si="2"/>
        <v>5.2951727921009328E-2</v>
      </c>
      <c r="N13" s="246" t="s">
        <v>595</v>
      </c>
      <c r="O13" s="248">
        <v>45174</v>
      </c>
      <c r="P13" s="247" t="s">
        <v>311</v>
      </c>
      <c r="R13" s="41" t="s">
        <v>594</v>
      </c>
    </row>
    <row r="14" spans="1:38" ht="15" customHeight="1">
      <c r="A14" s="277">
        <v>5</v>
      </c>
      <c r="B14" s="276">
        <v>45145</v>
      </c>
      <c r="C14" s="278"/>
      <c r="D14" s="280" t="s">
        <v>535</v>
      </c>
      <c r="E14" s="261" t="s">
        <v>592</v>
      </c>
      <c r="F14" s="232">
        <v>399</v>
      </c>
      <c r="G14" s="233">
        <v>365</v>
      </c>
      <c r="H14" s="232">
        <v>433</v>
      </c>
      <c r="I14" s="232" t="s">
        <v>874</v>
      </c>
      <c r="J14" s="109" t="s">
        <v>755</v>
      </c>
      <c r="K14" s="109">
        <f t="shared" si="0"/>
        <v>34</v>
      </c>
      <c r="L14" s="110">
        <f t="shared" si="1"/>
        <v>-1.1969999999999998</v>
      </c>
      <c r="M14" s="111">
        <f t="shared" si="2"/>
        <v>8.2213032581453627E-2</v>
      </c>
      <c r="N14" s="246" t="s">
        <v>595</v>
      </c>
      <c r="O14" s="248">
        <v>45181</v>
      </c>
      <c r="P14" s="247" t="s">
        <v>311</v>
      </c>
      <c r="R14" s="41" t="s">
        <v>594</v>
      </c>
    </row>
    <row r="15" spans="1:38" ht="15" customHeight="1">
      <c r="A15" s="277">
        <v>6</v>
      </c>
      <c r="B15" s="240">
        <v>45167</v>
      </c>
      <c r="C15" s="260"/>
      <c r="D15" s="279" t="s">
        <v>402</v>
      </c>
      <c r="E15" s="261" t="s">
        <v>592</v>
      </c>
      <c r="F15" s="239">
        <v>2935</v>
      </c>
      <c r="G15" s="231">
        <v>2700</v>
      </c>
      <c r="H15" s="239">
        <v>3125</v>
      </c>
      <c r="I15" s="239" t="s">
        <v>882</v>
      </c>
      <c r="J15" s="109" t="s">
        <v>920</v>
      </c>
      <c r="K15" s="109">
        <f t="shared" si="0"/>
        <v>190</v>
      </c>
      <c r="L15" s="110">
        <f t="shared" si="1"/>
        <v>-8.8049999999999997</v>
      </c>
      <c r="M15" s="111">
        <f t="shared" si="2"/>
        <v>6.173594548551959E-2</v>
      </c>
      <c r="N15" s="246" t="s">
        <v>595</v>
      </c>
      <c r="O15" s="248">
        <v>45173</v>
      </c>
      <c r="P15" s="247" t="s">
        <v>311</v>
      </c>
      <c r="R15" s="41" t="s">
        <v>594</v>
      </c>
    </row>
    <row r="16" spans="1:38" ht="15" customHeight="1">
      <c r="A16" s="277">
        <v>7</v>
      </c>
      <c r="B16" s="240">
        <v>45167</v>
      </c>
      <c r="C16" s="260"/>
      <c r="D16" s="279" t="s">
        <v>430</v>
      </c>
      <c r="E16" s="261" t="s">
        <v>592</v>
      </c>
      <c r="F16" s="239">
        <v>114.5</v>
      </c>
      <c r="G16" s="231">
        <v>105</v>
      </c>
      <c r="H16" s="239">
        <v>122.25</v>
      </c>
      <c r="I16" s="239" t="s">
        <v>885</v>
      </c>
      <c r="J16" s="109" t="s">
        <v>906</v>
      </c>
      <c r="K16" s="109">
        <f t="shared" si="0"/>
        <v>7.75</v>
      </c>
      <c r="L16" s="110">
        <f t="shared" si="1"/>
        <v>-0.34350000000000003</v>
      </c>
      <c r="M16" s="111">
        <f t="shared" si="2"/>
        <v>6.4685589519650658E-2</v>
      </c>
      <c r="N16" s="246" t="s">
        <v>595</v>
      </c>
      <c r="O16" s="248">
        <v>45170</v>
      </c>
      <c r="P16" s="247" t="s">
        <v>311</v>
      </c>
      <c r="R16" s="41" t="s">
        <v>594</v>
      </c>
    </row>
    <row r="17" spans="1:18" ht="15" customHeight="1">
      <c r="A17" s="277">
        <v>8</v>
      </c>
      <c r="B17" s="240">
        <v>45168</v>
      </c>
      <c r="C17" s="260"/>
      <c r="D17" s="279" t="s">
        <v>324</v>
      </c>
      <c r="E17" s="261" t="s">
        <v>592</v>
      </c>
      <c r="F17" s="239">
        <v>627</v>
      </c>
      <c r="G17" s="231">
        <v>577</v>
      </c>
      <c r="H17" s="239">
        <v>671</v>
      </c>
      <c r="I17" s="239" t="s">
        <v>894</v>
      </c>
      <c r="J17" s="109" t="s">
        <v>986</v>
      </c>
      <c r="K17" s="109">
        <f t="shared" si="0"/>
        <v>44</v>
      </c>
      <c r="L17" s="110">
        <f t="shared" si="1"/>
        <v>-1.881</v>
      </c>
      <c r="M17" s="111">
        <f t="shared" si="2"/>
        <v>6.7175438596491222E-2</v>
      </c>
      <c r="N17" s="246" t="s">
        <v>595</v>
      </c>
      <c r="O17" s="248">
        <v>45177</v>
      </c>
      <c r="P17" s="247" t="s">
        <v>311</v>
      </c>
      <c r="R17" s="41" t="s">
        <v>594</v>
      </c>
    </row>
    <row r="18" spans="1:18" ht="15" customHeight="1">
      <c r="A18" s="277">
        <v>9</v>
      </c>
      <c r="B18" s="240">
        <v>45169</v>
      </c>
      <c r="C18" s="260"/>
      <c r="D18" s="279" t="s">
        <v>387</v>
      </c>
      <c r="E18" s="261" t="s">
        <v>592</v>
      </c>
      <c r="F18" s="239">
        <v>1530</v>
      </c>
      <c r="G18" s="231">
        <v>1415</v>
      </c>
      <c r="H18" s="239">
        <v>1612.5</v>
      </c>
      <c r="I18" s="239" t="s">
        <v>897</v>
      </c>
      <c r="J18" s="109" t="s">
        <v>819</v>
      </c>
      <c r="K18" s="109">
        <f t="shared" si="0"/>
        <v>82.5</v>
      </c>
      <c r="L18" s="110">
        <f t="shared" si="1"/>
        <v>-4.59</v>
      </c>
      <c r="M18" s="111">
        <f t="shared" si="2"/>
        <v>5.092156862745098E-2</v>
      </c>
      <c r="N18" s="246" t="s">
        <v>595</v>
      </c>
      <c r="O18" s="248">
        <v>45170</v>
      </c>
      <c r="P18" s="247" t="s">
        <v>311</v>
      </c>
      <c r="R18" s="41" t="s">
        <v>594</v>
      </c>
    </row>
    <row r="19" spans="1:18" ht="15" customHeight="1">
      <c r="A19" s="249">
        <v>10</v>
      </c>
      <c r="B19" s="236">
        <v>45170</v>
      </c>
      <c r="C19" s="250"/>
      <c r="D19" s="255" t="s">
        <v>228</v>
      </c>
      <c r="E19" s="252" t="s">
        <v>592</v>
      </c>
      <c r="F19" s="235" t="s">
        <v>899</v>
      </c>
      <c r="G19" s="237">
        <v>119</v>
      </c>
      <c r="H19" s="235"/>
      <c r="I19" s="235" t="s">
        <v>900</v>
      </c>
      <c r="J19" s="237" t="s">
        <v>593</v>
      </c>
      <c r="K19" s="237"/>
      <c r="L19" s="245"/>
      <c r="M19" s="253"/>
      <c r="N19" s="237"/>
      <c r="O19" s="254"/>
      <c r="P19" s="112">
        <f>VLOOKUP(D19,'MidCap Intra'!$B$11:$C$567,2,0)</f>
        <v>129</v>
      </c>
    </row>
    <row r="20" spans="1:18" ht="15" customHeight="1">
      <c r="A20" s="287">
        <v>11</v>
      </c>
      <c r="B20" s="240">
        <v>45170</v>
      </c>
      <c r="C20" s="260"/>
      <c r="D20" s="279" t="s">
        <v>114</v>
      </c>
      <c r="E20" s="261" t="s">
        <v>592</v>
      </c>
      <c r="F20" s="239">
        <v>141.5</v>
      </c>
      <c r="G20" s="231">
        <v>133</v>
      </c>
      <c r="H20" s="239">
        <v>149</v>
      </c>
      <c r="I20" s="239" t="s">
        <v>881</v>
      </c>
      <c r="J20" s="109" t="s">
        <v>993</v>
      </c>
      <c r="K20" s="109">
        <f>H20-F20</f>
        <v>7.5</v>
      </c>
      <c r="L20" s="110">
        <f>(F20*-0.02)/100</f>
        <v>-2.8300000000000002E-2</v>
      </c>
      <c r="M20" s="111">
        <f>(K20+L20)/F20</f>
        <v>5.2803533568904597E-2</v>
      </c>
      <c r="N20" s="246" t="s">
        <v>595</v>
      </c>
      <c r="O20" s="248">
        <v>45180</v>
      </c>
      <c r="P20" s="247" t="s">
        <v>311</v>
      </c>
    </row>
    <row r="21" spans="1:18" ht="15" customHeight="1">
      <c r="A21" s="287">
        <v>12</v>
      </c>
      <c r="B21" s="240">
        <v>45173</v>
      </c>
      <c r="C21" s="260"/>
      <c r="D21" s="279" t="s">
        <v>486</v>
      </c>
      <c r="E21" s="261" t="s">
        <v>592</v>
      </c>
      <c r="F21" s="239">
        <v>133.5</v>
      </c>
      <c r="G21" s="231">
        <v>124</v>
      </c>
      <c r="H21" s="239">
        <v>142</v>
      </c>
      <c r="I21" s="239" t="s">
        <v>909</v>
      </c>
      <c r="J21" s="109" t="s">
        <v>921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46" t="s">
        <v>595</v>
      </c>
      <c r="O21" s="248">
        <v>45173</v>
      </c>
      <c r="P21" s="247" t="s">
        <v>311</v>
      </c>
    </row>
    <row r="22" spans="1:18" ht="15" customHeight="1">
      <c r="A22" s="249">
        <v>13</v>
      </c>
      <c r="B22" s="236">
        <v>45173</v>
      </c>
      <c r="C22" s="250"/>
      <c r="D22" s="255" t="s">
        <v>229</v>
      </c>
      <c r="E22" s="252" t="s">
        <v>592</v>
      </c>
      <c r="F22" s="235" t="s">
        <v>918</v>
      </c>
      <c r="G22" s="237">
        <v>3195</v>
      </c>
      <c r="H22" s="235"/>
      <c r="I22" s="235" t="s">
        <v>919</v>
      </c>
      <c r="J22" s="237" t="s">
        <v>593</v>
      </c>
      <c r="K22" s="237"/>
      <c r="L22" s="245"/>
      <c r="M22" s="253"/>
      <c r="N22" s="237"/>
      <c r="O22" s="254"/>
      <c r="P22" s="112">
        <f>VLOOKUP(D22,'MidCap Intra'!$B$11:$C$567,2,0)</f>
        <v>3580.8</v>
      </c>
    </row>
    <row r="23" spans="1:18" ht="15" customHeight="1">
      <c r="A23" s="249">
        <v>14</v>
      </c>
      <c r="B23" s="236">
        <v>45174</v>
      </c>
      <c r="C23" s="250"/>
      <c r="D23" s="255" t="s">
        <v>486</v>
      </c>
      <c r="E23" s="252" t="s">
        <v>592</v>
      </c>
      <c r="F23" s="235" t="s">
        <v>925</v>
      </c>
      <c r="G23" s="237">
        <v>129</v>
      </c>
      <c r="H23" s="235"/>
      <c r="I23" s="235" t="s">
        <v>926</v>
      </c>
      <c r="J23" s="237" t="s">
        <v>593</v>
      </c>
      <c r="K23" s="237"/>
      <c r="L23" s="245"/>
      <c r="M23" s="253"/>
      <c r="N23" s="237"/>
      <c r="O23" s="254"/>
      <c r="P23" s="112">
        <f>VLOOKUP(D23,'MidCap Intra'!$B$11:$C$567,2,0)</f>
        <v>130.80000000000001</v>
      </c>
    </row>
    <row r="24" spans="1:18" ht="15" customHeight="1">
      <c r="A24" s="249">
        <v>15</v>
      </c>
      <c r="B24" s="236">
        <v>45174</v>
      </c>
      <c r="C24" s="250"/>
      <c r="D24" s="255" t="s">
        <v>402</v>
      </c>
      <c r="E24" s="252" t="s">
        <v>592</v>
      </c>
      <c r="F24" s="235" t="s">
        <v>928</v>
      </c>
      <c r="G24" s="237">
        <v>2785</v>
      </c>
      <c r="H24" s="235"/>
      <c r="I24" s="235" t="s">
        <v>929</v>
      </c>
      <c r="J24" s="237" t="s">
        <v>593</v>
      </c>
      <c r="K24" s="237"/>
      <c r="L24" s="245"/>
      <c r="M24" s="253"/>
      <c r="N24" s="237"/>
      <c r="O24" s="254"/>
      <c r="P24" s="112">
        <f>VLOOKUP(D24,'MidCap Intra'!$B$11:$C$567,2,0)</f>
        <v>3005.5</v>
      </c>
    </row>
    <row r="25" spans="1:18" ht="15" customHeight="1">
      <c r="A25" s="249">
        <v>16</v>
      </c>
      <c r="B25" s="236">
        <v>45175</v>
      </c>
      <c r="C25" s="250"/>
      <c r="D25" s="255" t="s">
        <v>372</v>
      </c>
      <c r="E25" s="252" t="s">
        <v>592</v>
      </c>
      <c r="F25" s="235" t="s">
        <v>945</v>
      </c>
      <c r="G25" s="237">
        <v>485</v>
      </c>
      <c r="H25" s="235"/>
      <c r="I25" s="235" t="s">
        <v>946</v>
      </c>
      <c r="J25" s="237" t="s">
        <v>593</v>
      </c>
      <c r="K25" s="237"/>
      <c r="L25" s="245"/>
      <c r="M25" s="253"/>
      <c r="N25" s="237"/>
      <c r="O25" s="254"/>
      <c r="P25" s="112">
        <f>VLOOKUP(D25,'MidCap Intra'!$B$11:$C$567,2,0)</f>
        <v>505.25</v>
      </c>
    </row>
    <row r="26" spans="1:18" ht="15" customHeight="1">
      <c r="A26" s="249">
        <v>17</v>
      </c>
      <c r="B26" s="236">
        <v>45180</v>
      </c>
      <c r="C26" s="250"/>
      <c r="D26" s="255" t="s">
        <v>490</v>
      </c>
      <c r="E26" s="252" t="s">
        <v>592</v>
      </c>
      <c r="F26" s="235" t="s">
        <v>994</v>
      </c>
      <c r="G26" s="237">
        <v>1170</v>
      </c>
      <c r="H26" s="235"/>
      <c r="I26" s="235" t="s">
        <v>995</v>
      </c>
      <c r="J26" s="237" t="s">
        <v>593</v>
      </c>
      <c r="K26" s="237"/>
      <c r="L26" s="245"/>
      <c r="M26" s="253"/>
      <c r="N26" s="237"/>
      <c r="O26" s="254"/>
      <c r="P26" s="112">
        <f>VLOOKUP(D26,'MidCap Intra'!$B$11:$C$567,2,0)</f>
        <v>1212.9000000000001</v>
      </c>
    </row>
    <row r="27" spans="1:18" ht="15" customHeight="1">
      <c r="A27" s="249">
        <v>18</v>
      </c>
      <c r="B27" s="236">
        <v>45181</v>
      </c>
      <c r="C27" s="250"/>
      <c r="D27" s="255" t="s">
        <v>324</v>
      </c>
      <c r="E27" s="252" t="s">
        <v>592</v>
      </c>
      <c r="F27" s="235" t="s">
        <v>1047</v>
      </c>
      <c r="G27" s="237">
        <v>608</v>
      </c>
      <c r="H27" s="235"/>
      <c r="I27" s="235" t="s">
        <v>1048</v>
      </c>
      <c r="J27" s="237" t="s">
        <v>593</v>
      </c>
      <c r="K27" s="237"/>
      <c r="L27" s="245"/>
      <c r="M27" s="253"/>
      <c r="N27" s="237"/>
      <c r="O27" s="254"/>
      <c r="P27" s="112">
        <f>VLOOKUP(D27,'MidCap Intra'!$B$11:$C$567,2,0)</f>
        <v>654.1</v>
      </c>
    </row>
    <row r="28" spans="1:18" ht="15" customHeight="1">
      <c r="A28" s="249">
        <v>19</v>
      </c>
      <c r="B28" s="236">
        <v>45181</v>
      </c>
      <c r="C28" s="250"/>
      <c r="D28" s="255" t="s">
        <v>226</v>
      </c>
      <c r="E28" s="252" t="s">
        <v>592</v>
      </c>
      <c r="F28" s="235" t="s">
        <v>1215</v>
      </c>
      <c r="G28" s="237">
        <v>584</v>
      </c>
      <c r="H28" s="235"/>
      <c r="I28" s="235" t="s">
        <v>1049</v>
      </c>
      <c r="J28" s="237" t="s">
        <v>593</v>
      </c>
      <c r="K28" s="237"/>
      <c r="L28" s="245"/>
      <c r="M28" s="253"/>
      <c r="N28" s="237"/>
      <c r="O28" s="254"/>
      <c r="P28" s="112">
        <f>VLOOKUP(D28,'MidCap Intra'!$B$11:$C$567,2,0)</f>
        <v>620.79999999999995</v>
      </c>
    </row>
    <row r="29" spans="1:18" ht="15" customHeight="1">
      <c r="A29" s="249">
        <v>20</v>
      </c>
      <c r="B29" s="236">
        <v>45181</v>
      </c>
      <c r="C29" s="250"/>
      <c r="D29" s="255" t="s">
        <v>430</v>
      </c>
      <c r="E29" s="252" t="s">
        <v>592</v>
      </c>
      <c r="F29" s="235" t="s">
        <v>1054</v>
      </c>
      <c r="G29" s="237">
        <v>108</v>
      </c>
      <c r="H29" s="235"/>
      <c r="I29" s="235" t="s">
        <v>885</v>
      </c>
      <c r="J29" s="237" t="s">
        <v>593</v>
      </c>
      <c r="K29" s="237"/>
      <c r="L29" s="245"/>
      <c r="M29" s="253"/>
      <c r="N29" s="237"/>
      <c r="O29" s="254"/>
      <c r="P29" s="112">
        <f>VLOOKUP(D29,'MidCap Intra'!$B$11:$C$567,2,0)</f>
        <v>114.95</v>
      </c>
    </row>
    <row r="30" spans="1:18" ht="15" customHeight="1">
      <c r="A30" s="249"/>
      <c r="B30" s="236"/>
      <c r="C30" s="250"/>
      <c r="D30" s="255"/>
      <c r="E30" s="252"/>
      <c r="F30" s="235"/>
      <c r="G30" s="237"/>
      <c r="H30" s="235"/>
      <c r="I30" s="235"/>
      <c r="J30" s="237"/>
      <c r="K30" s="237"/>
      <c r="L30" s="245"/>
      <c r="M30" s="253"/>
      <c r="N30" s="237"/>
      <c r="O30" s="254"/>
      <c r="P30" s="245"/>
    </row>
    <row r="31" spans="1:18" ht="15" customHeight="1">
      <c r="A31" s="249"/>
      <c r="B31" s="236"/>
      <c r="C31" s="250"/>
      <c r="D31" s="251"/>
      <c r="E31" s="252"/>
      <c r="F31" s="235"/>
      <c r="G31" s="237"/>
      <c r="H31" s="235"/>
      <c r="I31" s="235"/>
      <c r="J31" s="237"/>
      <c r="K31" s="237"/>
      <c r="L31" s="245"/>
      <c r="M31" s="253"/>
      <c r="N31" s="237"/>
      <c r="O31" s="254"/>
      <c r="P31" s="245"/>
    </row>
    <row r="36" spans="1:38" ht="14.25" customHeight="1">
      <c r="A36" s="113"/>
      <c r="B36" s="114"/>
      <c r="C36" s="115"/>
      <c r="D36" s="116"/>
      <c r="E36" s="117"/>
      <c r="F36" s="117"/>
      <c r="G36" s="113"/>
      <c r="H36" s="117"/>
      <c r="I36" s="118"/>
      <c r="J36" s="119"/>
      <c r="K36" s="119"/>
      <c r="L36" s="120"/>
      <c r="M36" s="121"/>
      <c r="N36" s="122"/>
      <c r="O36" s="123"/>
      <c r="P36" s="12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25" t="s">
        <v>596</v>
      </c>
      <c r="B37" s="126"/>
      <c r="C37" s="127"/>
      <c r="E37" s="128"/>
      <c r="F37" s="128"/>
      <c r="G37" s="128"/>
      <c r="H37" s="128"/>
      <c r="I37" s="128"/>
      <c r="J37" s="129"/>
      <c r="K37" s="128"/>
      <c r="L37" s="130"/>
      <c r="M37" s="60"/>
      <c r="N37" s="129"/>
      <c r="O37" s="127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31" t="s">
        <v>597</v>
      </c>
      <c r="B38" s="125"/>
      <c r="C38" s="125"/>
      <c r="D38" s="125"/>
      <c r="E38" s="41"/>
      <c r="F38" s="132" t="s">
        <v>598</v>
      </c>
      <c r="G38" s="6"/>
      <c r="H38" s="6"/>
      <c r="I38" s="6"/>
      <c r="J38" s="133"/>
      <c r="K38" s="134"/>
      <c r="L38" s="134"/>
      <c r="M38" s="135"/>
      <c r="N38" s="1"/>
      <c r="O38" s="136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25" t="s">
        <v>599</v>
      </c>
      <c r="B39" s="125"/>
      <c r="C39" s="125"/>
      <c r="D39" s="125" t="s">
        <v>600</v>
      </c>
      <c r="E39" s="6"/>
      <c r="F39" s="132" t="s">
        <v>601</v>
      </c>
      <c r="G39" s="6"/>
      <c r="H39" s="6"/>
      <c r="I39" s="6"/>
      <c r="J39" s="133"/>
      <c r="K39" s="134"/>
      <c r="L39" s="134"/>
      <c r="M39" s="135"/>
      <c r="N39" s="1"/>
      <c r="O39" s="136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25"/>
      <c r="B40" s="125"/>
      <c r="C40" s="125"/>
      <c r="D40" s="125"/>
      <c r="E40" s="6"/>
      <c r="F40" s="6"/>
      <c r="G40" s="6"/>
      <c r="H40" s="6"/>
      <c r="I40" s="6"/>
      <c r="J40" s="137"/>
      <c r="K40" s="134"/>
      <c r="L40" s="134"/>
      <c r="M40" s="6"/>
      <c r="N40" s="138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291"/>
      <c r="B41" s="291"/>
      <c r="C41" s="291"/>
      <c r="D41" s="291"/>
      <c r="E41" s="292"/>
      <c r="F41" s="292"/>
      <c r="G41" s="292"/>
      <c r="H41" s="292"/>
      <c r="I41" s="292"/>
      <c r="J41" s="293"/>
      <c r="K41" s="294"/>
      <c r="L41" s="294"/>
      <c r="M41" s="292"/>
      <c r="N41" s="295"/>
      <c r="O41" s="296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25"/>
      <c r="B42" s="125"/>
      <c r="C42" s="125"/>
      <c r="D42" s="125"/>
      <c r="E42" s="6"/>
      <c r="F42" s="6"/>
      <c r="G42" s="6"/>
      <c r="H42" s="6"/>
      <c r="I42" s="6"/>
      <c r="J42" s="137"/>
      <c r="K42" s="134"/>
      <c r="L42" s="135"/>
      <c r="M42" s="6"/>
      <c r="N42" s="138"/>
      <c r="O42" s="1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48" t="s">
        <v>607</v>
      </c>
      <c r="B43" s="148"/>
      <c r="C43" s="148"/>
      <c r="D43" s="148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101" t="s">
        <v>16</v>
      </c>
      <c r="B44" s="101" t="s">
        <v>567</v>
      </c>
      <c r="C44" s="101"/>
      <c r="D44" s="102" t="s">
        <v>579</v>
      </c>
      <c r="E44" s="101" t="s">
        <v>580</v>
      </c>
      <c r="F44" s="101" t="s">
        <v>581</v>
      </c>
      <c r="G44" s="101" t="s">
        <v>602</v>
      </c>
      <c r="H44" s="101" t="s">
        <v>583</v>
      </c>
      <c r="I44" s="262" t="s">
        <v>584</v>
      </c>
      <c r="J44" s="264" t="s">
        <v>585</v>
      </c>
      <c r="K44" s="263" t="s">
        <v>608</v>
      </c>
      <c r="L44" s="103" t="s">
        <v>587</v>
      </c>
      <c r="M44" s="149" t="s">
        <v>609</v>
      </c>
      <c r="N44" s="101" t="s">
        <v>610</v>
      </c>
      <c r="O44" s="100" t="s">
        <v>589</v>
      </c>
      <c r="P44" s="102" t="s">
        <v>590</v>
      </c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232">
        <v>1</v>
      </c>
      <c r="B45" s="285">
        <v>45169</v>
      </c>
      <c r="C45" s="286"/>
      <c r="D45" s="286" t="s">
        <v>892</v>
      </c>
      <c r="E45" s="232" t="s">
        <v>604</v>
      </c>
      <c r="F45" s="232">
        <v>4380</v>
      </c>
      <c r="G45" s="232">
        <v>4300</v>
      </c>
      <c r="H45" s="233">
        <v>4435</v>
      </c>
      <c r="I45" s="233" t="s">
        <v>893</v>
      </c>
      <c r="J45" s="281" t="s">
        <v>731</v>
      </c>
      <c r="K45" s="282">
        <f t="shared" ref="K45" si="3">H45-F45</f>
        <v>55</v>
      </c>
      <c r="L45" s="110">
        <f t="shared" ref="L45" si="4">(H45*N45)*0.03%</f>
        <v>199.57499999999999</v>
      </c>
      <c r="M45" s="283">
        <f t="shared" ref="M45" si="5">(K45*N45)-L45</f>
        <v>8050.4250000000002</v>
      </c>
      <c r="N45" s="282">
        <v>150</v>
      </c>
      <c r="O45" s="109" t="s">
        <v>595</v>
      </c>
      <c r="P45" s="284">
        <v>45173</v>
      </c>
      <c r="Q45" s="150"/>
      <c r="R45" s="60" t="s">
        <v>606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1"/>
      <c r="AG45" s="152"/>
      <c r="AH45" s="150"/>
      <c r="AI45" s="150"/>
      <c r="AJ45" s="151"/>
      <c r="AK45" s="151"/>
      <c r="AL45" s="151"/>
    </row>
    <row r="46" spans="1:38" ht="12.75" customHeight="1">
      <c r="A46" s="232">
        <v>2</v>
      </c>
      <c r="B46" s="285">
        <v>45169</v>
      </c>
      <c r="C46" s="286"/>
      <c r="D46" s="286" t="s">
        <v>895</v>
      </c>
      <c r="E46" s="232" t="s">
        <v>604</v>
      </c>
      <c r="F46" s="232">
        <v>2430</v>
      </c>
      <c r="G46" s="232">
        <v>2385</v>
      </c>
      <c r="H46" s="233">
        <v>2473</v>
      </c>
      <c r="I46" s="233" t="s">
        <v>896</v>
      </c>
      <c r="J46" s="281" t="s">
        <v>991</v>
      </c>
      <c r="K46" s="282">
        <f t="shared" ref="K46" si="6">H46-F46</f>
        <v>43</v>
      </c>
      <c r="L46" s="110">
        <f t="shared" ref="L46" si="7">(H46*N46)*0.03%</f>
        <v>185.47499999999999</v>
      </c>
      <c r="M46" s="283">
        <f t="shared" ref="M46" si="8">(K46*N46)-L46</f>
        <v>10564.525</v>
      </c>
      <c r="N46" s="282">
        <v>250</v>
      </c>
      <c r="O46" s="109" t="s">
        <v>595</v>
      </c>
      <c r="P46" s="284">
        <v>45180</v>
      </c>
      <c r="Q46" s="150"/>
      <c r="R46" s="60" t="s">
        <v>594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1"/>
      <c r="AG46" s="152"/>
      <c r="AH46" s="150"/>
      <c r="AI46" s="150"/>
      <c r="AJ46" s="151"/>
      <c r="AK46" s="151"/>
      <c r="AL46" s="151"/>
    </row>
    <row r="47" spans="1:38" ht="12.75" customHeight="1">
      <c r="A47" s="232">
        <v>3</v>
      </c>
      <c r="B47" s="285">
        <v>45170</v>
      </c>
      <c r="C47" s="286"/>
      <c r="D47" s="286" t="s">
        <v>901</v>
      </c>
      <c r="E47" s="232" t="s">
        <v>604</v>
      </c>
      <c r="F47" s="232">
        <v>1096.5</v>
      </c>
      <c r="G47" s="232">
        <v>1082</v>
      </c>
      <c r="H47" s="233">
        <v>1106.5</v>
      </c>
      <c r="I47" s="233" t="s">
        <v>902</v>
      </c>
      <c r="J47" s="281" t="s">
        <v>908</v>
      </c>
      <c r="K47" s="282">
        <f t="shared" ref="K47" si="9">H47-F47</f>
        <v>10</v>
      </c>
      <c r="L47" s="110">
        <f t="shared" ref="L47" si="10">(H47*N47)*0.03%</f>
        <v>282.15749999999997</v>
      </c>
      <c r="M47" s="283">
        <f t="shared" ref="M47" si="11">(K47*N47)-L47</f>
        <v>8217.8425000000007</v>
      </c>
      <c r="N47" s="282">
        <v>850</v>
      </c>
      <c r="O47" s="109" t="s">
        <v>595</v>
      </c>
      <c r="P47" s="284">
        <v>45173</v>
      </c>
      <c r="Q47" s="150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1"/>
      <c r="AG47" s="152"/>
      <c r="AH47" s="150"/>
      <c r="AI47" s="150"/>
      <c r="AJ47" s="151"/>
      <c r="AK47" s="151"/>
      <c r="AL47" s="151"/>
    </row>
    <row r="48" spans="1:38" ht="12.75" customHeight="1">
      <c r="A48" s="232">
        <v>4</v>
      </c>
      <c r="B48" s="285">
        <v>45170</v>
      </c>
      <c r="C48" s="286"/>
      <c r="D48" s="286" t="s">
        <v>886</v>
      </c>
      <c r="E48" s="232" t="s">
        <v>604</v>
      </c>
      <c r="F48" s="232">
        <v>7345</v>
      </c>
      <c r="G48" s="232">
        <v>7170</v>
      </c>
      <c r="H48" s="233">
        <v>7445</v>
      </c>
      <c r="I48" s="233" t="s">
        <v>907</v>
      </c>
      <c r="J48" s="281" t="s">
        <v>616</v>
      </c>
      <c r="K48" s="282">
        <f t="shared" ref="K48" si="12">H48-F48</f>
        <v>100</v>
      </c>
      <c r="L48" s="110">
        <f t="shared" ref="L48" si="13">(H48*N48)*0.03%</f>
        <v>167.51249999999999</v>
      </c>
      <c r="M48" s="283">
        <f t="shared" ref="M48" si="14">(K48*N48)-L48</f>
        <v>7332.4875000000002</v>
      </c>
      <c r="N48" s="282">
        <v>75</v>
      </c>
      <c r="O48" s="109" t="s">
        <v>595</v>
      </c>
      <c r="P48" s="284">
        <v>45174</v>
      </c>
      <c r="Q48" s="150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1"/>
      <c r="AG48" s="152"/>
      <c r="AH48" s="150"/>
      <c r="AI48" s="150"/>
      <c r="AJ48" s="151"/>
      <c r="AK48" s="151"/>
      <c r="AL48" s="151"/>
    </row>
    <row r="49" spans="1:38" ht="12.75" customHeight="1">
      <c r="A49" s="232">
        <v>5</v>
      </c>
      <c r="B49" s="285">
        <v>45173</v>
      </c>
      <c r="C49" s="286"/>
      <c r="D49" s="286" t="s">
        <v>914</v>
      </c>
      <c r="E49" s="232" t="s">
        <v>604</v>
      </c>
      <c r="F49" s="232">
        <v>1363.5</v>
      </c>
      <c r="G49" s="232">
        <v>1325</v>
      </c>
      <c r="H49" s="233">
        <v>1373.5</v>
      </c>
      <c r="I49" s="233" t="s">
        <v>915</v>
      </c>
      <c r="J49" s="281" t="s">
        <v>908</v>
      </c>
      <c r="K49" s="282">
        <f t="shared" ref="K49" si="15">H49-F49</f>
        <v>10</v>
      </c>
      <c r="L49" s="110">
        <f t="shared" ref="L49" si="16">(H49*N49)*0.03%</f>
        <v>206.02499999999998</v>
      </c>
      <c r="M49" s="283">
        <f t="shared" ref="M49" si="17">(K49*N49)-L49</f>
        <v>4793.9750000000004</v>
      </c>
      <c r="N49" s="282">
        <v>500</v>
      </c>
      <c r="O49" s="109" t="s">
        <v>595</v>
      </c>
      <c r="P49" s="284">
        <v>45181</v>
      </c>
      <c r="Q49" s="150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1"/>
      <c r="AG49" s="152"/>
      <c r="AH49" s="150"/>
      <c r="AI49" s="150"/>
      <c r="AJ49" s="151"/>
      <c r="AK49" s="151"/>
      <c r="AL49" s="151"/>
    </row>
    <row r="50" spans="1:38" ht="12.75" customHeight="1">
      <c r="A50" s="232">
        <v>6</v>
      </c>
      <c r="B50" s="285">
        <v>45173</v>
      </c>
      <c r="C50" s="286"/>
      <c r="D50" s="286" t="s">
        <v>916</v>
      </c>
      <c r="E50" s="232" t="s">
        <v>604</v>
      </c>
      <c r="F50" s="232">
        <v>4145</v>
      </c>
      <c r="G50" s="232">
        <v>4090</v>
      </c>
      <c r="H50" s="233">
        <v>4185</v>
      </c>
      <c r="I50" s="233" t="s">
        <v>917</v>
      </c>
      <c r="J50" s="281" t="s">
        <v>636</v>
      </c>
      <c r="K50" s="282">
        <f t="shared" ref="K50" si="18">H50-F50</f>
        <v>40</v>
      </c>
      <c r="L50" s="110">
        <f t="shared" ref="L50" si="19">(H50*N50)*0.03%</f>
        <v>251.09999999999997</v>
      </c>
      <c r="M50" s="283">
        <f t="shared" ref="M50" si="20">(K50*N50)-L50</f>
        <v>7748.9</v>
      </c>
      <c r="N50" s="282">
        <v>200</v>
      </c>
      <c r="O50" s="109" t="s">
        <v>595</v>
      </c>
      <c r="P50" s="284">
        <v>45174</v>
      </c>
      <c r="Q50" s="150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1"/>
      <c r="AG50" s="152"/>
      <c r="AH50" s="150"/>
      <c r="AI50" s="150"/>
      <c r="AJ50" s="151"/>
      <c r="AK50" s="151"/>
      <c r="AL50" s="151"/>
    </row>
    <row r="51" spans="1:38" ht="12.75" customHeight="1">
      <c r="A51" s="232">
        <v>7</v>
      </c>
      <c r="B51" s="285">
        <v>45174</v>
      </c>
      <c r="C51" s="286"/>
      <c r="D51" s="286" t="s">
        <v>930</v>
      </c>
      <c r="E51" s="232" t="s">
        <v>604</v>
      </c>
      <c r="F51" s="232">
        <v>1676.5</v>
      </c>
      <c r="G51" s="232">
        <v>1646</v>
      </c>
      <c r="H51" s="233">
        <v>1696.5</v>
      </c>
      <c r="I51" s="233" t="s">
        <v>931</v>
      </c>
      <c r="J51" s="281" t="s">
        <v>937</v>
      </c>
      <c r="K51" s="282">
        <f t="shared" ref="K51" si="21">H51-F51</f>
        <v>20</v>
      </c>
      <c r="L51" s="110">
        <f t="shared" ref="L51" si="22">(H51*N51)*0.03%</f>
        <v>190.85624999999999</v>
      </c>
      <c r="M51" s="283">
        <f t="shared" ref="M51" si="23">(K51*N51)-L51</f>
        <v>7309.1437500000002</v>
      </c>
      <c r="N51" s="282">
        <v>375</v>
      </c>
      <c r="O51" s="109" t="s">
        <v>595</v>
      </c>
      <c r="P51" s="284">
        <v>45175</v>
      </c>
      <c r="Q51" s="150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1"/>
      <c r="AG51" s="152"/>
      <c r="AH51" s="150"/>
      <c r="AI51" s="150"/>
      <c r="AJ51" s="151"/>
      <c r="AK51" s="151"/>
      <c r="AL51" s="151"/>
    </row>
    <row r="52" spans="1:38" ht="12.75" customHeight="1">
      <c r="A52" s="232">
        <v>8</v>
      </c>
      <c r="B52" s="285">
        <v>45174</v>
      </c>
      <c r="C52" s="286"/>
      <c r="D52" s="286" t="s">
        <v>932</v>
      </c>
      <c r="E52" s="232" t="s">
        <v>604</v>
      </c>
      <c r="F52" s="232">
        <v>890</v>
      </c>
      <c r="G52" s="232">
        <v>870</v>
      </c>
      <c r="H52" s="233">
        <v>906.5</v>
      </c>
      <c r="I52" s="233" t="s">
        <v>933</v>
      </c>
      <c r="J52" s="281" t="s">
        <v>938</v>
      </c>
      <c r="K52" s="282">
        <f t="shared" ref="K52" si="24">H52-F52</f>
        <v>16.5</v>
      </c>
      <c r="L52" s="110">
        <f t="shared" ref="L52" si="25">(H52*N52)*0.03%</f>
        <v>176.76749999999998</v>
      </c>
      <c r="M52" s="283">
        <f t="shared" ref="M52" si="26">(K52*N52)-L52</f>
        <v>10548.2325</v>
      </c>
      <c r="N52" s="282">
        <v>650</v>
      </c>
      <c r="O52" s="109" t="s">
        <v>595</v>
      </c>
      <c r="P52" s="284">
        <v>45175</v>
      </c>
      <c r="Q52" s="150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1"/>
      <c r="AG52" s="152"/>
      <c r="AH52" s="150"/>
      <c r="AI52" s="150"/>
      <c r="AJ52" s="151"/>
      <c r="AK52" s="151"/>
      <c r="AL52" s="151"/>
    </row>
    <row r="53" spans="1:38" ht="12.75" customHeight="1">
      <c r="A53" s="232">
        <v>9</v>
      </c>
      <c r="B53" s="285">
        <v>45175</v>
      </c>
      <c r="C53" s="286"/>
      <c r="D53" s="286" t="s">
        <v>942</v>
      </c>
      <c r="E53" s="232" t="s">
        <v>604</v>
      </c>
      <c r="F53" s="232">
        <v>782</v>
      </c>
      <c r="G53" s="232">
        <v>775</v>
      </c>
      <c r="H53" s="233">
        <v>790</v>
      </c>
      <c r="I53" s="233" t="s">
        <v>943</v>
      </c>
      <c r="J53" s="281" t="s">
        <v>944</v>
      </c>
      <c r="K53" s="282">
        <f t="shared" ref="K53" si="27">H53-F53</f>
        <v>8</v>
      </c>
      <c r="L53" s="110">
        <f t="shared" ref="L53" si="28">(H53*N53)*0.03%</f>
        <v>343.65</v>
      </c>
      <c r="M53" s="283">
        <f t="shared" ref="M53" si="29">(K53*N53)-L53</f>
        <v>11256.35</v>
      </c>
      <c r="N53" s="282">
        <v>1450</v>
      </c>
      <c r="O53" s="109" t="s">
        <v>595</v>
      </c>
      <c r="P53" s="284">
        <v>45175</v>
      </c>
      <c r="Q53" s="150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1"/>
      <c r="AG53" s="152"/>
      <c r="AH53" s="150"/>
      <c r="AI53" s="150"/>
      <c r="AJ53" s="151"/>
      <c r="AK53" s="151"/>
      <c r="AL53" s="151"/>
    </row>
    <row r="54" spans="1:38" ht="12.75" customHeight="1">
      <c r="A54" s="306">
        <v>10</v>
      </c>
      <c r="B54" s="309">
        <v>45176</v>
      </c>
      <c r="C54" s="310"/>
      <c r="D54" s="310" t="s">
        <v>950</v>
      </c>
      <c r="E54" s="306" t="s">
        <v>604</v>
      </c>
      <c r="F54" s="306">
        <v>1431</v>
      </c>
      <c r="G54" s="306">
        <v>1405</v>
      </c>
      <c r="H54" s="311">
        <v>1435</v>
      </c>
      <c r="I54" s="311" t="s">
        <v>951</v>
      </c>
      <c r="J54" s="312" t="s">
        <v>992</v>
      </c>
      <c r="K54" s="313">
        <f t="shared" ref="K54" si="30">H54-F54</f>
        <v>4</v>
      </c>
      <c r="L54" s="314">
        <f t="shared" ref="L54" si="31">(H54*N54)*0.03%</f>
        <v>172.2</v>
      </c>
      <c r="M54" s="315">
        <f t="shared" ref="M54" si="32">(K54*N54)-L54</f>
        <v>1427.8</v>
      </c>
      <c r="N54" s="313">
        <v>400</v>
      </c>
      <c r="O54" s="316" t="s">
        <v>613</v>
      </c>
      <c r="P54" s="317">
        <v>45180</v>
      </c>
      <c r="Q54" s="150"/>
      <c r="R54" s="6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51"/>
      <c r="AG54" s="152"/>
      <c r="AH54" s="150"/>
      <c r="AI54" s="150"/>
      <c r="AJ54" s="151"/>
      <c r="AK54" s="151"/>
      <c r="AL54" s="151"/>
    </row>
    <row r="55" spans="1:38" ht="12.75" customHeight="1">
      <c r="A55" s="232">
        <v>11</v>
      </c>
      <c r="B55" s="285">
        <v>45176</v>
      </c>
      <c r="C55" s="286"/>
      <c r="D55" s="286" t="s">
        <v>952</v>
      </c>
      <c r="E55" s="232" t="s">
        <v>604</v>
      </c>
      <c r="F55" s="232">
        <v>2737.5</v>
      </c>
      <c r="G55" s="232">
        <v>2698</v>
      </c>
      <c r="H55" s="233">
        <v>2781</v>
      </c>
      <c r="I55" s="233" t="s">
        <v>953</v>
      </c>
      <c r="J55" s="281" t="s">
        <v>954</v>
      </c>
      <c r="K55" s="282">
        <f t="shared" ref="K55" si="33">H55-F55</f>
        <v>43.5</v>
      </c>
      <c r="L55" s="110">
        <f t="shared" ref="L55" si="34">(H55*N55)*0.03%</f>
        <v>250.29</v>
      </c>
      <c r="M55" s="283">
        <f t="shared" ref="M55" si="35">(K55*N55)-L55</f>
        <v>12799.71</v>
      </c>
      <c r="N55" s="282">
        <v>300</v>
      </c>
      <c r="O55" s="109" t="s">
        <v>595</v>
      </c>
      <c r="P55" s="284">
        <v>45176</v>
      </c>
      <c r="Q55" s="150"/>
      <c r="R55" s="6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51"/>
      <c r="AG55" s="152"/>
      <c r="AH55" s="150"/>
      <c r="AI55" s="150"/>
      <c r="AJ55" s="151"/>
      <c r="AK55" s="151"/>
      <c r="AL55" s="151"/>
    </row>
    <row r="56" spans="1:38" ht="12.75" customHeight="1">
      <c r="A56" s="232">
        <v>12</v>
      </c>
      <c r="B56" s="285">
        <v>45177</v>
      </c>
      <c r="C56" s="286"/>
      <c r="D56" s="286" t="s">
        <v>987</v>
      </c>
      <c r="E56" s="232" t="s">
        <v>604</v>
      </c>
      <c r="F56" s="232">
        <v>260.5</v>
      </c>
      <c r="G56" s="232">
        <v>256.5</v>
      </c>
      <c r="H56" s="233">
        <v>263.5</v>
      </c>
      <c r="I56" s="233" t="s">
        <v>988</v>
      </c>
      <c r="J56" s="281" t="s">
        <v>1000</v>
      </c>
      <c r="K56" s="282">
        <f t="shared" ref="K56" si="36">H56-F56</f>
        <v>3</v>
      </c>
      <c r="L56" s="110">
        <f t="shared" ref="L56" si="37">(H56*N56)*0.03%</f>
        <v>213.43499999999997</v>
      </c>
      <c r="M56" s="283">
        <f t="shared" ref="M56" si="38">(K56*N56)-L56</f>
        <v>7886.5649999999996</v>
      </c>
      <c r="N56" s="282">
        <v>2700</v>
      </c>
      <c r="O56" s="109" t="s">
        <v>595</v>
      </c>
      <c r="P56" s="284">
        <v>45180</v>
      </c>
      <c r="Q56" s="150"/>
      <c r="R56" s="6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51"/>
      <c r="AG56" s="152"/>
      <c r="AH56" s="150"/>
      <c r="AI56" s="150"/>
      <c r="AJ56" s="151"/>
      <c r="AK56" s="151"/>
      <c r="AL56" s="151"/>
    </row>
    <row r="57" spans="1:38" ht="12.75" customHeight="1">
      <c r="A57" s="265">
        <v>13</v>
      </c>
      <c r="B57" s="266">
        <v>45180</v>
      </c>
      <c r="C57" s="267"/>
      <c r="D57" s="268" t="s">
        <v>998</v>
      </c>
      <c r="E57" s="267" t="s">
        <v>604</v>
      </c>
      <c r="F57" s="269">
        <v>3982.5</v>
      </c>
      <c r="G57" s="267">
        <v>3940</v>
      </c>
      <c r="H57" s="267">
        <v>3940</v>
      </c>
      <c r="I57" s="269" t="s">
        <v>999</v>
      </c>
      <c r="J57" s="318" t="s">
        <v>1046</v>
      </c>
      <c r="K57" s="271">
        <f t="shared" ref="K57:K58" si="39">H57-F57</f>
        <v>-42.5</v>
      </c>
      <c r="L57" s="272">
        <f t="shared" ref="L57:L58" si="40">(H57*N57)*0.03%</f>
        <v>325.04999999999995</v>
      </c>
      <c r="M57" s="273">
        <f t="shared" ref="M57:M58" si="41">(K57*N57)-L57</f>
        <v>-12012.55</v>
      </c>
      <c r="N57" s="271">
        <v>275</v>
      </c>
      <c r="O57" s="274" t="s">
        <v>605</v>
      </c>
      <c r="P57" s="275">
        <v>45181</v>
      </c>
      <c r="Q57" s="150"/>
      <c r="R57" s="6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51"/>
      <c r="AG57" s="152"/>
      <c r="AH57" s="150"/>
      <c r="AI57" s="150"/>
      <c r="AJ57" s="151"/>
      <c r="AK57" s="151"/>
      <c r="AL57" s="151"/>
    </row>
    <row r="58" spans="1:38" ht="12.75" customHeight="1">
      <c r="A58" s="232">
        <v>14</v>
      </c>
      <c r="B58" s="285">
        <v>45180</v>
      </c>
      <c r="C58" s="286"/>
      <c r="D58" s="286" t="s">
        <v>1003</v>
      </c>
      <c r="E58" s="232" t="s">
        <v>604</v>
      </c>
      <c r="F58" s="232">
        <v>1000</v>
      </c>
      <c r="G58" s="232">
        <v>980</v>
      </c>
      <c r="H58" s="233">
        <v>1014</v>
      </c>
      <c r="I58" s="233" t="s">
        <v>1004</v>
      </c>
      <c r="J58" s="281" t="s">
        <v>1064</v>
      </c>
      <c r="K58" s="282">
        <f t="shared" si="39"/>
        <v>14</v>
      </c>
      <c r="L58" s="110">
        <f t="shared" si="40"/>
        <v>190.12499999999997</v>
      </c>
      <c r="M58" s="283">
        <f t="shared" si="41"/>
        <v>8559.875</v>
      </c>
      <c r="N58" s="282">
        <v>625</v>
      </c>
      <c r="O58" s="109" t="s">
        <v>595</v>
      </c>
      <c r="P58" s="284">
        <v>45181</v>
      </c>
      <c r="Q58" s="150"/>
      <c r="R58" s="6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51"/>
      <c r="AG58" s="152"/>
      <c r="AH58" s="150"/>
      <c r="AI58" s="150"/>
      <c r="AJ58" s="151"/>
      <c r="AK58" s="151"/>
      <c r="AL58" s="151"/>
    </row>
    <row r="59" spans="1:38" ht="12.75" customHeight="1">
      <c r="A59" s="104">
        <v>15</v>
      </c>
      <c r="B59" s="153">
        <v>45181</v>
      </c>
      <c r="C59" s="154"/>
      <c r="D59" s="154" t="s">
        <v>892</v>
      </c>
      <c r="E59" s="104" t="s">
        <v>604</v>
      </c>
      <c r="F59" s="104" t="s">
        <v>1052</v>
      </c>
      <c r="G59" s="104">
        <v>4395</v>
      </c>
      <c r="H59" s="106"/>
      <c r="I59" s="106" t="s">
        <v>1053</v>
      </c>
      <c r="J59" s="234" t="s">
        <v>593</v>
      </c>
      <c r="K59" s="104"/>
      <c r="L59" s="107"/>
      <c r="M59" s="155"/>
      <c r="N59" s="104"/>
      <c r="O59" s="106"/>
      <c r="P59" s="105"/>
      <c r="Q59" s="150"/>
      <c r="R59" s="6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51"/>
      <c r="AG59" s="152"/>
      <c r="AH59" s="150"/>
      <c r="AI59" s="150"/>
      <c r="AJ59" s="151"/>
      <c r="AK59" s="151"/>
      <c r="AL59" s="151"/>
    </row>
    <row r="60" spans="1:38" ht="12.75" customHeight="1">
      <c r="A60" s="104">
        <v>16</v>
      </c>
      <c r="B60" s="153">
        <v>45181</v>
      </c>
      <c r="C60" s="154"/>
      <c r="D60" s="154" t="s">
        <v>886</v>
      </c>
      <c r="E60" s="104" t="s">
        <v>604</v>
      </c>
      <c r="F60" s="104" t="s">
        <v>1055</v>
      </c>
      <c r="G60" s="104">
        <v>7140</v>
      </c>
      <c r="H60" s="106"/>
      <c r="I60" s="106" t="s">
        <v>1056</v>
      </c>
      <c r="J60" s="234" t="s">
        <v>593</v>
      </c>
      <c r="K60" s="104"/>
      <c r="L60" s="107"/>
      <c r="M60" s="155"/>
      <c r="N60" s="104"/>
      <c r="O60" s="106"/>
      <c r="P60" s="105"/>
      <c r="Q60" s="150"/>
      <c r="R60" s="6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51"/>
      <c r="AG60" s="152"/>
      <c r="AH60" s="150"/>
      <c r="AI60" s="150"/>
      <c r="AJ60" s="151"/>
      <c r="AK60" s="151"/>
      <c r="AL60" s="151"/>
    </row>
    <row r="61" spans="1:38" ht="12.75" customHeight="1">
      <c r="A61" s="104"/>
      <c r="B61" s="153"/>
      <c r="C61" s="154"/>
      <c r="D61" s="154"/>
      <c r="E61" s="104"/>
      <c r="F61" s="104"/>
      <c r="G61" s="104"/>
      <c r="H61" s="106"/>
      <c r="I61" s="106"/>
      <c r="J61" s="234"/>
      <c r="K61" s="104"/>
      <c r="L61" s="107"/>
      <c r="M61" s="155"/>
      <c r="N61" s="104"/>
      <c r="O61" s="106"/>
      <c r="P61" s="105"/>
      <c r="Q61" s="150"/>
      <c r="R61" s="60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51"/>
      <c r="AG61" s="152"/>
      <c r="AH61" s="150"/>
      <c r="AI61" s="150"/>
      <c r="AJ61" s="151"/>
      <c r="AK61" s="151"/>
      <c r="AL61" s="151"/>
    </row>
    <row r="62" spans="1:38" ht="12.75" customHeight="1">
      <c r="A62" s="104"/>
      <c r="B62" s="153"/>
      <c r="C62" s="154"/>
      <c r="D62" s="154"/>
      <c r="E62" s="104"/>
      <c r="F62" s="104"/>
      <c r="G62" s="104"/>
      <c r="H62" s="106"/>
      <c r="I62" s="106"/>
      <c r="J62" s="234"/>
      <c r="K62" s="104"/>
      <c r="L62" s="107"/>
      <c r="M62" s="155"/>
      <c r="N62" s="104"/>
      <c r="O62" s="106"/>
      <c r="P62" s="105"/>
      <c r="Q62" s="150"/>
      <c r="R62" s="6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51"/>
      <c r="AG62" s="152"/>
      <c r="AH62" s="150"/>
      <c r="AI62" s="150"/>
      <c r="AJ62" s="151"/>
      <c r="AK62" s="151"/>
      <c r="AL62" s="151"/>
    </row>
    <row r="64" spans="1:38" ht="12.75" customHeight="1">
      <c r="A64" s="151"/>
      <c r="B64" s="156"/>
      <c r="C64" s="150"/>
      <c r="D64" s="150"/>
      <c r="E64" s="151"/>
      <c r="F64" s="151"/>
      <c r="G64" s="151"/>
      <c r="H64" s="157"/>
      <c r="I64" s="157"/>
      <c r="J64" s="157"/>
      <c r="K64" s="150"/>
      <c r="L64" s="151"/>
      <c r="M64" s="151"/>
      <c r="N64" s="151"/>
      <c r="O64" s="157"/>
      <c r="P64" s="157"/>
      <c r="Q64" s="150"/>
      <c r="R64" s="6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51"/>
      <c r="AG64" s="152"/>
      <c r="AH64" s="150"/>
      <c r="AI64" s="150"/>
      <c r="AJ64" s="151"/>
      <c r="AK64" s="151"/>
      <c r="AL64" s="151"/>
    </row>
    <row r="65" spans="1:38">
      <c r="A65" s="158" t="s">
        <v>611</v>
      </c>
      <c r="B65" s="158"/>
      <c r="C65" s="158"/>
      <c r="D65" s="158"/>
      <c r="E65" s="159"/>
      <c r="F65" s="118"/>
      <c r="G65" s="118"/>
      <c r="H65" s="118"/>
      <c r="I65" s="118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101" t="s">
        <v>16</v>
      </c>
      <c r="B66" s="101" t="s">
        <v>567</v>
      </c>
      <c r="C66" s="101"/>
      <c r="D66" s="102" t="s">
        <v>579</v>
      </c>
      <c r="E66" s="101" t="s">
        <v>580</v>
      </c>
      <c r="F66" s="101" t="s">
        <v>581</v>
      </c>
      <c r="G66" s="101" t="s">
        <v>602</v>
      </c>
      <c r="H66" s="101" t="s">
        <v>583</v>
      </c>
      <c r="I66" s="101" t="s">
        <v>584</v>
      </c>
      <c r="J66" s="100" t="s">
        <v>585</v>
      </c>
      <c r="K66" s="100" t="s">
        <v>612</v>
      </c>
      <c r="L66" s="103" t="s">
        <v>587</v>
      </c>
      <c r="M66" s="149" t="s">
        <v>609</v>
      </c>
      <c r="N66" s="101" t="s">
        <v>610</v>
      </c>
      <c r="O66" s="101" t="s">
        <v>589</v>
      </c>
      <c r="P66" s="102" t="s">
        <v>590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15" customHeight="1">
      <c r="A67" s="265">
        <v>1</v>
      </c>
      <c r="B67" s="266">
        <v>45168</v>
      </c>
      <c r="C67" s="267"/>
      <c r="D67" s="268" t="s">
        <v>887</v>
      </c>
      <c r="E67" s="267" t="s">
        <v>604</v>
      </c>
      <c r="F67" s="269" t="s">
        <v>903</v>
      </c>
      <c r="G67" s="267">
        <v>20</v>
      </c>
      <c r="H67" s="267">
        <v>23</v>
      </c>
      <c r="I67" s="269" t="s">
        <v>888</v>
      </c>
      <c r="J67" s="270" t="s">
        <v>904</v>
      </c>
      <c r="K67" s="271">
        <f t="shared" ref="K67:K68" si="42">H67-F67</f>
        <v>-13.5</v>
      </c>
      <c r="L67" s="272">
        <v>50</v>
      </c>
      <c r="M67" s="273">
        <f t="shared" ref="M67:M68" si="43">(K67*N67)-50</f>
        <v>-4100</v>
      </c>
      <c r="N67" s="271">
        <v>300</v>
      </c>
      <c r="O67" s="274" t="s">
        <v>605</v>
      </c>
      <c r="P67" s="275">
        <v>45170</v>
      </c>
      <c r="Q67" s="151"/>
      <c r="R67" s="151" t="s">
        <v>606</v>
      </c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</row>
    <row r="68" spans="1:38" ht="15" customHeight="1">
      <c r="A68" s="298">
        <v>2</v>
      </c>
      <c r="B68" s="299">
        <v>45168</v>
      </c>
      <c r="C68" s="300"/>
      <c r="D68" s="301" t="s">
        <v>889</v>
      </c>
      <c r="E68" s="300" t="s">
        <v>604</v>
      </c>
      <c r="F68" s="302" t="s">
        <v>989</v>
      </c>
      <c r="G68" s="300">
        <v>25</v>
      </c>
      <c r="H68" s="300">
        <v>41</v>
      </c>
      <c r="I68" s="302" t="s">
        <v>876</v>
      </c>
      <c r="J68" s="300" t="s">
        <v>990</v>
      </c>
      <c r="K68" s="303">
        <f t="shared" si="42"/>
        <v>-1</v>
      </c>
      <c r="L68" s="304">
        <v>50</v>
      </c>
      <c r="M68" s="305">
        <f t="shared" si="43"/>
        <v>-300</v>
      </c>
      <c r="N68" s="306">
        <v>250</v>
      </c>
      <c r="O68" s="307" t="s">
        <v>605</v>
      </c>
      <c r="P68" s="308">
        <v>45177</v>
      </c>
      <c r="Q68" s="151"/>
      <c r="R68" s="151" t="s">
        <v>606</v>
      </c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</row>
    <row r="69" spans="1:38" ht="15" customHeight="1">
      <c r="A69" s="265">
        <v>3</v>
      </c>
      <c r="B69" s="266">
        <v>45173</v>
      </c>
      <c r="C69" s="267"/>
      <c r="D69" s="268" t="s">
        <v>912</v>
      </c>
      <c r="E69" s="267" t="s">
        <v>604</v>
      </c>
      <c r="F69" s="269" t="s">
        <v>927</v>
      </c>
      <c r="G69" s="267">
        <v>10</v>
      </c>
      <c r="H69" s="267">
        <v>13</v>
      </c>
      <c r="I69" s="269" t="s">
        <v>913</v>
      </c>
      <c r="J69" s="267" t="s">
        <v>935</v>
      </c>
      <c r="K69" s="290">
        <f t="shared" ref="K69:K71" si="44">H69-F69</f>
        <v>-23</v>
      </c>
      <c r="L69" s="272">
        <v>50</v>
      </c>
      <c r="M69" s="273">
        <f t="shared" ref="M69" si="45">(K69*N69)-50</f>
        <v>-970</v>
      </c>
      <c r="N69" s="271">
        <v>40</v>
      </c>
      <c r="O69" s="274" t="s">
        <v>605</v>
      </c>
      <c r="P69" s="275">
        <v>45174</v>
      </c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</row>
    <row r="70" spans="1:38" ht="15" customHeight="1">
      <c r="A70" s="239">
        <v>4</v>
      </c>
      <c r="B70" s="240">
        <v>45175</v>
      </c>
      <c r="C70" s="231"/>
      <c r="D70" s="288" t="s">
        <v>939</v>
      </c>
      <c r="E70" s="231" t="s">
        <v>604</v>
      </c>
      <c r="F70" s="289" t="s">
        <v>940</v>
      </c>
      <c r="G70" s="231">
        <v>35</v>
      </c>
      <c r="H70" s="231">
        <v>78</v>
      </c>
      <c r="I70" s="289" t="s">
        <v>941</v>
      </c>
      <c r="J70" s="281" t="s">
        <v>937</v>
      </c>
      <c r="K70" s="282">
        <f t="shared" si="44"/>
        <v>20</v>
      </c>
      <c r="L70" s="297">
        <v>50</v>
      </c>
      <c r="M70" s="283">
        <f t="shared" ref="M70:M71" si="46">(K70*N70)-L70</f>
        <v>950</v>
      </c>
      <c r="N70" s="282">
        <v>50</v>
      </c>
      <c r="O70" s="109" t="s">
        <v>595</v>
      </c>
      <c r="P70" s="284">
        <v>45175</v>
      </c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</row>
    <row r="71" spans="1:38" ht="15" customHeight="1">
      <c r="A71" s="239">
        <v>5</v>
      </c>
      <c r="B71" s="240">
        <v>45176</v>
      </c>
      <c r="C71" s="231"/>
      <c r="D71" s="288" t="s">
        <v>955</v>
      </c>
      <c r="E71" s="231" t="s">
        <v>604</v>
      </c>
      <c r="F71" s="289" t="s">
        <v>1038</v>
      </c>
      <c r="G71" s="231">
        <v>9.5</v>
      </c>
      <c r="H71" s="231">
        <v>17.75</v>
      </c>
      <c r="I71" s="289" t="s">
        <v>956</v>
      </c>
      <c r="J71" s="281" t="s">
        <v>1039</v>
      </c>
      <c r="K71" s="282">
        <f t="shared" si="44"/>
        <v>2.25</v>
      </c>
      <c r="L71" s="297">
        <v>50</v>
      </c>
      <c r="M71" s="283">
        <f t="shared" si="46"/>
        <v>1525</v>
      </c>
      <c r="N71" s="282">
        <v>700</v>
      </c>
      <c r="O71" s="109" t="s">
        <v>595</v>
      </c>
      <c r="P71" s="284">
        <v>45181</v>
      </c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</row>
    <row r="72" spans="1:38" ht="15" customHeight="1">
      <c r="A72" s="239">
        <v>6</v>
      </c>
      <c r="B72" s="240">
        <v>45176</v>
      </c>
      <c r="C72" s="231"/>
      <c r="D72" s="288" t="s">
        <v>957</v>
      </c>
      <c r="E72" s="231" t="s">
        <v>604</v>
      </c>
      <c r="F72" s="289" t="s">
        <v>982</v>
      </c>
      <c r="G72" s="231">
        <v>88</v>
      </c>
      <c r="H72" s="231">
        <v>130</v>
      </c>
      <c r="I72" s="289" t="s">
        <v>958</v>
      </c>
      <c r="J72" s="281" t="s">
        <v>983</v>
      </c>
      <c r="K72" s="282">
        <f t="shared" ref="K72" si="47">H72-F72</f>
        <v>17</v>
      </c>
      <c r="L72" s="297">
        <v>50</v>
      </c>
      <c r="M72" s="283">
        <f t="shared" ref="M72" si="48">(K72*N72)-L72</f>
        <v>2500</v>
      </c>
      <c r="N72" s="282">
        <v>150</v>
      </c>
      <c r="O72" s="109" t="s">
        <v>595</v>
      </c>
      <c r="P72" s="284">
        <v>45177</v>
      </c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</row>
    <row r="73" spans="1:38" ht="15" customHeight="1">
      <c r="A73" s="239">
        <v>7</v>
      </c>
      <c r="B73" s="240">
        <v>45176</v>
      </c>
      <c r="C73" s="231"/>
      <c r="D73" s="288" t="s">
        <v>959</v>
      </c>
      <c r="E73" s="231" t="s">
        <v>604</v>
      </c>
      <c r="F73" s="289" t="s">
        <v>960</v>
      </c>
      <c r="G73" s="231">
        <v>142</v>
      </c>
      <c r="H73" s="231">
        <v>212.5</v>
      </c>
      <c r="I73" s="289" t="s">
        <v>961</v>
      </c>
      <c r="J73" s="281" t="s">
        <v>962</v>
      </c>
      <c r="K73" s="282">
        <f t="shared" ref="K73" si="49">H73-F73</f>
        <v>29</v>
      </c>
      <c r="L73" s="297">
        <v>50</v>
      </c>
      <c r="M73" s="283">
        <f t="shared" ref="M73" si="50">(K73*N73)-L73</f>
        <v>2850</v>
      </c>
      <c r="N73" s="282">
        <v>100</v>
      </c>
      <c r="O73" s="109" t="s">
        <v>595</v>
      </c>
      <c r="P73" s="284">
        <v>45176</v>
      </c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</row>
    <row r="74" spans="1:38" ht="15" customHeight="1">
      <c r="A74" s="239">
        <v>8</v>
      </c>
      <c r="B74" s="240">
        <v>45177</v>
      </c>
      <c r="C74" s="231"/>
      <c r="D74" s="288" t="s">
        <v>984</v>
      </c>
      <c r="E74" s="231" t="s">
        <v>604</v>
      </c>
      <c r="F74" s="289" t="s">
        <v>1044</v>
      </c>
      <c r="G74" s="231">
        <v>44</v>
      </c>
      <c r="H74" s="231">
        <v>59.5</v>
      </c>
      <c r="I74" s="289" t="s">
        <v>985</v>
      </c>
      <c r="J74" s="281" t="s">
        <v>1045</v>
      </c>
      <c r="K74" s="282">
        <f t="shared" ref="K74:K75" si="51">H74-F74</f>
        <v>5.5</v>
      </c>
      <c r="L74" s="297">
        <v>50</v>
      </c>
      <c r="M74" s="283">
        <f t="shared" ref="M74" si="52">(K74*N74)-L74</f>
        <v>2150</v>
      </c>
      <c r="N74" s="282">
        <v>400</v>
      </c>
      <c r="O74" s="109" t="s">
        <v>595</v>
      </c>
      <c r="P74" s="284">
        <v>45181</v>
      </c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</row>
    <row r="75" spans="1:38" ht="15" customHeight="1">
      <c r="A75" s="265">
        <v>9</v>
      </c>
      <c r="B75" s="266">
        <v>45180</v>
      </c>
      <c r="C75" s="267"/>
      <c r="D75" s="268" t="s">
        <v>996</v>
      </c>
      <c r="E75" s="267" t="s">
        <v>604</v>
      </c>
      <c r="F75" s="269" t="s">
        <v>1050</v>
      </c>
      <c r="G75" s="267">
        <v>18</v>
      </c>
      <c r="H75" s="267">
        <v>18</v>
      </c>
      <c r="I75" s="269" t="s">
        <v>997</v>
      </c>
      <c r="J75" s="267" t="s">
        <v>1051</v>
      </c>
      <c r="K75" s="290">
        <f t="shared" si="51"/>
        <v>-13</v>
      </c>
      <c r="L75" s="272">
        <v>50</v>
      </c>
      <c r="M75" s="273">
        <f t="shared" ref="M75" si="53">(K75*N75)-50</f>
        <v>-4600</v>
      </c>
      <c r="N75" s="271">
        <v>350</v>
      </c>
      <c r="O75" s="274" t="s">
        <v>605</v>
      </c>
      <c r="P75" s="275">
        <v>45181</v>
      </c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</row>
    <row r="76" spans="1:38" ht="15" customHeight="1">
      <c r="A76" s="239">
        <v>10</v>
      </c>
      <c r="B76" s="240">
        <v>45180</v>
      </c>
      <c r="C76" s="231"/>
      <c r="D76" s="288" t="s">
        <v>1001</v>
      </c>
      <c r="E76" s="231" t="s">
        <v>604</v>
      </c>
      <c r="F76" s="289" t="s">
        <v>1042</v>
      </c>
      <c r="G76" s="231">
        <v>9</v>
      </c>
      <c r="H76" s="231">
        <v>22.5</v>
      </c>
      <c r="I76" s="289" t="s">
        <v>1002</v>
      </c>
      <c r="J76" s="281" t="s">
        <v>1043</v>
      </c>
      <c r="K76" s="282">
        <f t="shared" ref="K76" si="54">H76-F76</f>
        <v>9.5</v>
      </c>
      <c r="L76" s="297">
        <v>50</v>
      </c>
      <c r="M76" s="283">
        <f t="shared" ref="M76" si="55">(K76*N76)-L76</f>
        <v>6600</v>
      </c>
      <c r="N76" s="282">
        <v>700</v>
      </c>
      <c r="O76" s="109" t="s">
        <v>595</v>
      </c>
      <c r="P76" s="284">
        <v>45181</v>
      </c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</row>
    <row r="77" spans="1:38" ht="15" customHeight="1">
      <c r="A77" s="239">
        <v>11</v>
      </c>
      <c r="B77" s="240">
        <v>45180</v>
      </c>
      <c r="C77" s="231"/>
      <c r="D77" s="288" t="s">
        <v>1005</v>
      </c>
      <c r="E77" s="231" t="s">
        <v>604</v>
      </c>
      <c r="F77" s="289" t="s">
        <v>1040</v>
      </c>
      <c r="G77" s="231">
        <v>35</v>
      </c>
      <c r="H77" s="231">
        <v>122.5</v>
      </c>
      <c r="I77" s="289" t="s">
        <v>1006</v>
      </c>
      <c r="J77" s="281" t="s">
        <v>1041</v>
      </c>
      <c r="K77" s="282">
        <f t="shared" ref="K77:K78" si="56">H77-F77</f>
        <v>53.5</v>
      </c>
      <c r="L77" s="297">
        <v>50</v>
      </c>
      <c r="M77" s="283">
        <f t="shared" ref="M77" si="57">(K77*N77)-L77</f>
        <v>2625</v>
      </c>
      <c r="N77" s="282">
        <v>50</v>
      </c>
      <c r="O77" s="109" t="s">
        <v>595</v>
      </c>
      <c r="P77" s="284">
        <v>45181</v>
      </c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</row>
    <row r="78" spans="1:38" ht="15" customHeight="1">
      <c r="A78" s="265">
        <v>12</v>
      </c>
      <c r="B78" s="266">
        <v>45181</v>
      </c>
      <c r="C78" s="267"/>
      <c r="D78" s="268" t="s">
        <v>1060</v>
      </c>
      <c r="E78" s="267" t="s">
        <v>604</v>
      </c>
      <c r="F78" s="269" t="s">
        <v>1061</v>
      </c>
      <c r="G78" s="267">
        <v>0</v>
      </c>
      <c r="H78" s="267">
        <v>3.5</v>
      </c>
      <c r="I78" s="269" t="s">
        <v>1062</v>
      </c>
      <c r="J78" s="267" t="s">
        <v>1063</v>
      </c>
      <c r="K78" s="290">
        <f t="shared" si="56"/>
        <v>-18</v>
      </c>
      <c r="L78" s="272">
        <v>50</v>
      </c>
      <c r="M78" s="273">
        <f t="shared" ref="M78" si="58">(K78*N78)-50</f>
        <v>-770</v>
      </c>
      <c r="N78" s="271">
        <v>40</v>
      </c>
      <c r="O78" s="274" t="s">
        <v>605</v>
      </c>
      <c r="P78" s="275">
        <v>45181</v>
      </c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</row>
    <row r="79" spans="1:38" ht="15" customHeight="1">
      <c r="A79" s="235">
        <v>13</v>
      </c>
      <c r="B79" s="236">
        <v>45181</v>
      </c>
      <c r="C79" s="237"/>
      <c r="D79" s="256" t="s">
        <v>1057</v>
      </c>
      <c r="E79" s="237" t="s">
        <v>604</v>
      </c>
      <c r="F79" s="257" t="s">
        <v>1058</v>
      </c>
      <c r="G79" s="237">
        <v>2.5</v>
      </c>
      <c r="I79" s="237" t="s">
        <v>1059</v>
      </c>
      <c r="J79" s="237" t="s">
        <v>593</v>
      </c>
      <c r="K79" s="235"/>
      <c r="L79" s="258"/>
      <c r="M79" s="259"/>
      <c r="N79" s="235"/>
      <c r="O79" s="237"/>
      <c r="P79" s="236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</row>
    <row r="80" spans="1:38" ht="15" customHeight="1">
      <c r="A80" s="235"/>
      <c r="B80" s="236"/>
      <c r="C80" s="237"/>
      <c r="D80" s="256"/>
      <c r="E80" s="237"/>
      <c r="F80" s="257"/>
      <c r="G80" s="237"/>
      <c r="H80" s="237"/>
      <c r="I80" s="257"/>
      <c r="J80" s="237"/>
      <c r="K80" s="235"/>
      <c r="L80" s="258"/>
      <c r="M80" s="259"/>
      <c r="N80" s="235"/>
      <c r="O80" s="237"/>
      <c r="P80" s="236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</row>
    <row r="81" spans="1:38" ht="15" customHeight="1">
      <c r="A81" s="235"/>
      <c r="B81" s="236"/>
      <c r="C81" s="237"/>
      <c r="D81" s="256"/>
      <c r="E81" s="237"/>
      <c r="F81" s="257"/>
      <c r="G81" s="237"/>
      <c r="H81" s="237"/>
      <c r="I81" s="257"/>
      <c r="J81" s="237"/>
      <c r="K81" s="235"/>
      <c r="L81" s="258"/>
      <c r="M81" s="259"/>
      <c r="N81" s="235"/>
      <c r="O81" s="237"/>
      <c r="P81" s="236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</row>
    <row r="82" spans="1:38" ht="38.25" customHeight="1">
      <c r="A82" s="99" t="s">
        <v>617</v>
      </c>
      <c r="B82" s="160"/>
      <c r="C82" s="160"/>
      <c r="D82" s="161"/>
      <c r="E82" s="139"/>
      <c r="F82" s="6"/>
      <c r="G82" s="6"/>
      <c r="H82" s="140"/>
      <c r="I82" s="162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</row>
    <row r="83" spans="1:38" ht="38.25">
      <c r="A83" s="100" t="s">
        <v>16</v>
      </c>
      <c r="B83" s="101" t="s">
        <v>567</v>
      </c>
      <c r="C83" s="101"/>
      <c r="D83" s="102" t="s">
        <v>579</v>
      </c>
      <c r="E83" s="101" t="s">
        <v>580</v>
      </c>
      <c r="F83" s="101" t="s">
        <v>581</v>
      </c>
      <c r="G83" s="101" t="s">
        <v>582</v>
      </c>
      <c r="H83" s="101" t="s">
        <v>583</v>
      </c>
      <c r="I83" s="101" t="s">
        <v>584</v>
      </c>
      <c r="J83" s="100" t="s">
        <v>585</v>
      </c>
      <c r="K83" s="143" t="s">
        <v>603</v>
      </c>
      <c r="L83" s="144" t="s">
        <v>587</v>
      </c>
      <c r="M83" s="103" t="s">
        <v>588</v>
      </c>
      <c r="N83" s="101" t="s">
        <v>589</v>
      </c>
      <c r="O83" s="102" t="s">
        <v>590</v>
      </c>
      <c r="P83" s="101" t="s">
        <v>591</v>
      </c>
      <c r="Q83" s="41"/>
      <c r="R83" s="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4.25" customHeight="1">
      <c r="A84" s="104">
        <v>1</v>
      </c>
      <c r="B84" s="105">
        <v>45169</v>
      </c>
      <c r="C84" s="154"/>
      <c r="D84" s="154" t="s">
        <v>890</v>
      </c>
      <c r="E84" s="104" t="s">
        <v>604</v>
      </c>
      <c r="F84" s="104" t="s">
        <v>898</v>
      </c>
      <c r="G84" s="104">
        <v>350</v>
      </c>
      <c r="H84" s="104"/>
      <c r="I84" s="104" t="s">
        <v>891</v>
      </c>
      <c r="J84" s="106" t="s">
        <v>593</v>
      </c>
      <c r="K84" s="106"/>
      <c r="L84" s="107"/>
      <c r="M84" s="108"/>
      <c r="N84" s="234"/>
      <c r="O84" s="238"/>
      <c r="P84" s="105"/>
      <c r="Q84" s="41"/>
      <c r="R84" s="41" t="s">
        <v>594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38" ht="14.25" customHeight="1">
      <c r="A85" s="104">
        <v>2</v>
      </c>
      <c r="B85" s="105">
        <v>45173</v>
      </c>
      <c r="C85" s="154"/>
      <c r="D85" s="154" t="s">
        <v>168</v>
      </c>
      <c r="E85" s="104" t="s">
        <v>604</v>
      </c>
      <c r="F85" s="104" t="s">
        <v>910</v>
      </c>
      <c r="G85" s="104">
        <v>4790</v>
      </c>
      <c r="H85" s="104"/>
      <c r="I85" s="104" t="s">
        <v>911</v>
      </c>
      <c r="J85" s="106" t="s">
        <v>593</v>
      </c>
      <c r="K85" s="106"/>
      <c r="L85" s="107"/>
      <c r="M85" s="108"/>
      <c r="N85" s="234"/>
      <c r="O85" s="238"/>
      <c r="P85" s="10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38" ht="14.25" customHeight="1">
      <c r="A86" s="104"/>
      <c r="B86" s="105"/>
      <c r="C86" s="154"/>
      <c r="D86" s="154"/>
      <c r="E86" s="104"/>
      <c r="F86" s="104"/>
      <c r="G86" s="104"/>
      <c r="H86" s="104"/>
      <c r="I86" s="104"/>
      <c r="J86" s="106"/>
      <c r="K86" s="106"/>
      <c r="L86" s="107"/>
      <c r="M86" s="108"/>
      <c r="N86" s="234"/>
      <c r="O86" s="238"/>
      <c r="P86" s="105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04"/>
      <c r="B87" s="105"/>
      <c r="C87" s="154"/>
      <c r="D87" s="154"/>
      <c r="E87" s="104"/>
      <c r="F87" s="104"/>
      <c r="G87" s="104"/>
      <c r="H87" s="104"/>
      <c r="I87" s="104"/>
      <c r="J87" s="106"/>
      <c r="K87" s="106"/>
      <c r="L87" s="107"/>
      <c r="M87" s="163"/>
      <c r="N87" s="106"/>
      <c r="O87" s="106"/>
      <c r="P87" s="105"/>
      <c r="R87" s="6"/>
      <c r="S87" s="1"/>
      <c r="T87" s="1"/>
      <c r="U87" s="1"/>
      <c r="V87" s="1"/>
      <c r="W87" s="1"/>
      <c r="X87" s="1"/>
      <c r="Y87" s="1"/>
    </row>
    <row r="88" spans="1:38" ht="12.75" customHeight="1">
      <c r="A88" s="125" t="s">
        <v>596</v>
      </c>
      <c r="B88" s="125"/>
      <c r="C88" s="125"/>
      <c r="D88" s="125"/>
      <c r="E88" s="41"/>
      <c r="F88" s="132" t="s">
        <v>598</v>
      </c>
      <c r="G88" s="60"/>
      <c r="H88" s="60"/>
      <c r="I88" s="60"/>
      <c r="J88" s="6"/>
      <c r="K88" s="145"/>
      <c r="L88" s="146"/>
      <c r="M88" s="6"/>
      <c r="N88" s="115"/>
      <c r="O88" s="16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31" t="s">
        <v>597</v>
      </c>
      <c r="B89" s="125"/>
      <c r="C89" s="125"/>
      <c r="D89" s="125"/>
      <c r="E89" s="6"/>
      <c r="F89" s="132" t="s">
        <v>601</v>
      </c>
      <c r="G89" s="6"/>
      <c r="H89" s="6" t="s">
        <v>619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1"/>
      <c r="B90" s="125"/>
      <c r="C90" s="125"/>
      <c r="D90" s="125"/>
      <c r="E90" s="6"/>
      <c r="F90" s="132"/>
      <c r="G90" s="6"/>
      <c r="H90" s="6"/>
      <c r="I90" s="6"/>
      <c r="J90" s="1"/>
      <c r="K90" s="6"/>
      <c r="L90" s="6"/>
      <c r="M90" s="6"/>
      <c r="N90" s="1"/>
      <c r="O90" s="1"/>
      <c r="Q90" s="1"/>
      <c r="R90" s="60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1"/>
      <c r="B91" s="125"/>
      <c r="C91" s="125"/>
      <c r="D91" s="125"/>
      <c r="E91" s="6"/>
      <c r="F91" s="132"/>
      <c r="G91" s="60"/>
      <c r="H91" s="41"/>
      <c r="I91" s="60"/>
      <c r="J91" s="6"/>
      <c r="K91" s="145"/>
      <c r="L91" s="146"/>
      <c r="M91" s="6"/>
      <c r="N91" s="115"/>
      <c r="O91" s="147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31"/>
      <c r="B92" s="125"/>
      <c r="C92" s="125"/>
      <c r="D92" s="125"/>
      <c r="E92" s="6"/>
      <c r="F92" s="132"/>
      <c r="G92" s="60"/>
      <c r="H92" s="41"/>
      <c r="I92" s="60"/>
      <c r="J92" s="6"/>
      <c r="K92" s="145"/>
      <c r="L92" s="146"/>
      <c r="M92" s="6"/>
      <c r="N92" s="115"/>
      <c r="O92" s="147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31"/>
      <c r="B93" s="125"/>
      <c r="C93" s="125"/>
      <c r="D93" s="125"/>
      <c r="E93" s="6"/>
      <c r="F93" s="132"/>
      <c r="G93" s="60"/>
      <c r="H93" s="41"/>
      <c r="I93" s="60"/>
      <c r="J93" s="6"/>
      <c r="K93" s="145"/>
      <c r="L93" s="146"/>
      <c r="M93" s="6"/>
      <c r="N93" s="115"/>
      <c r="O93" s="147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1"/>
      <c r="B94" s="125"/>
      <c r="C94" s="125"/>
      <c r="D94" s="125"/>
      <c r="E94" s="6"/>
      <c r="F94" s="132"/>
      <c r="G94" s="60"/>
      <c r="H94" s="41"/>
      <c r="I94" s="60"/>
      <c r="J94" s="6"/>
      <c r="K94" s="145"/>
      <c r="L94" s="146"/>
      <c r="M94" s="6"/>
      <c r="N94" s="115"/>
      <c r="O94" s="147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31"/>
      <c r="B95" s="125"/>
      <c r="C95" s="125"/>
      <c r="D95" s="125"/>
      <c r="E95" s="6"/>
      <c r="F95" s="132"/>
      <c r="G95" s="60"/>
      <c r="H95" s="41"/>
      <c r="I95" s="60"/>
      <c r="J95" s="6"/>
      <c r="K95" s="145"/>
      <c r="L95" s="146"/>
      <c r="M95" s="6"/>
      <c r="N95" s="115"/>
      <c r="O95" s="147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31"/>
      <c r="B96" s="125"/>
      <c r="C96" s="125"/>
      <c r="D96" s="125"/>
      <c r="E96" s="6"/>
      <c r="F96" s="132"/>
      <c r="G96" s="60"/>
      <c r="H96" s="41"/>
      <c r="I96" s="60"/>
      <c r="J96" s="6"/>
      <c r="K96" s="145"/>
      <c r="L96" s="146"/>
      <c r="M96" s="6"/>
      <c r="N96" s="115"/>
      <c r="O96" s="147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60"/>
      <c r="B97" s="114"/>
      <c r="C97" s="114"/>
      <c r="D97" s="41"/>
      <c r="E97" s="60"/>
      <c r="F97" s="60"/>
      <c r="G97" s="60"/>
      <c r="H97" s="41"/>
      <c r="I97" s="60"/>
      <c r="J97" s="6"/>
      <c r="K97" s="145"/>
      <c r="L97" s="146"/>
      <c r="M97" s="6"/>
      <c r="N97" s="115"/>
      <c r="O97" s="147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65" t="s">
        <v>620</v>
      </c>
      <c r="C98" s="165"/>
      <c r="D98" s="165"/>
      <c r="E98" s="165"/>
      <c r="F98" s="6"/>
      <c r="G98" s="6"/>
      <c r="H98" s="141"/>
      <c r="I98" s="6"/>
      <c r="J98" s="141"/>
      <c r="K98" s="142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00" t="s">
        <v>16</v>
      </c>
      <c r="B99" s="101" t="s">
        <v>567</v>
      </c>
      <c r="C99" s="101"/>
      <c r="D99" s="102" t="s">
        <v>579</v>
      </c>
      <c r="E99" s="101" t="s">
        <v>580</v>
      </c>
      <c r="F99" s="101" t="s">
        <v>581</v>
      </c>
      <c r="G99" s="101" t="s">
        <v>621</v>
      </c>
      <c r="H99" s="101" t="s">
        <v>622</v>
      </c>
      <c r="I99" s="101" t="s">
        <v>584</v>
      </c>
      <c r="J99" s="166" t="s">
        <v>585</v>
      </c>
      <c r="K99" s="101" t="s">
        <v>586</v>
      </c>
      <c r="L99" s="101" t="s">
        <v>623</v>
      </c>
      <c r="M99" s="101" t="s">
        <v>589</v>
      </c>
      <c r="N99" s="102" t="s">
        <v>590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7">
        <v>1</v>
      </c>
      <c r="B100" s="168">
        <v>41579</v>
      </c>
      <c r="C100" s="168"/>
      <c r="D100" s="169" t="s">
        <v>624</v>
      </c>
      <c r="E100" s="170" t="s">
        <v>592</v>
      </c>
      <c r="F100" s="171">
        <v>82</v>
      </c>
      <c r="G100" s="170" t="s">
        <v>625</v>
      </c>
      <c r="H100" s="170">
        <v>100</v>
      </c>
      <c r="I100" s="172">
        <v>100</v>
      </c>
      <c r="J100" s="173" t="s">
        <v>626</v>
      </c>
      <c r="K100" s="174">
        <f t="shared" ref="K100:K152" si="59">H100-F100</f>
        <v>18</v>
      </c>
      <c r="L100" s="175">
        <f t="shared" ref="L100:L152" si="60">K100/F100</f>
        <v>0.21951219512195122</v>
      </c>
      <c r="M100" s="170" t="s">
        <v>595</v>
      </c>
      <c r="N100" s="176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7">
        <v>2</v>
      </c>
      <c r="B101" s="168">
        <v>41794</v>
      </c>
      <c r="C101" s="168"/>
      <c r="D101" s="169" t="s">
        <v>627</v>
      </c>
      <c r="E101" s="170" t="s">
        <v>604</v>
      </c>
      <c r="F101" s="171">
        <v>257</v>
      </c>
      <c r="G101" s="170" t="s">
        <v>625</v>
      </c>
      <c r="H101" s="170">
        <v>300</v>
      </c>
      <c r="I101" s="172">
        <v>300</v>
      </c>
      <c r="J101" s="173" t="s">
        <v>626</v>
      </c>
      <c r="K101" s="174">
        <f t="shared" si="59"/>
        <v>43</v>
      </c>
      <c r="L101" s="175">
        <f t="shared" si="60"/>
        <v>0.16731517509727625</v>
      </c>
      <c r="M101" s="170" t="s">
        <v>595</v>
      </c>
      <c r="N101" s="176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7">
        <v>3</v>
      </c>
      <c r="B102" s="168">
        <v>41828</v>
      </c>
      <c r="C102" s="168"/>
      <c r="D102" s="169" t="s">
        <v>628</v>
      </c>
      <c r="E102" s="170" t="s">
        <v>604</v>
      </c>
      <c r="F102" s="171">
        <v>393</v>
      </c>
      <c r="G102" s="170" t="s">
        <v>625</v>
      </c>
      <c r="H102" s="170">
        <v>468</v>
      </c>
      <c r="I102" s="172">
        <v>468</v>
      </c>
      <c r="J102" s="173" t="s">
        <v>626</v>
      </c>
      <c r="K102" s="174">
        <f t="shared" si="59"/>
        <v>75</v>
      </c>
      <c r="L102" s="175">
        <f t="shared" si="60"/>
        <v>0.19083969465648856</v>
      </c>
      <c r="M102" s="170" t="s">
        <v>595</v>
      </c>
      <c r="N102" s="176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7">
        <v>4</v>
      </c>
      <c r="B103" s="168">
        <v>41857</v>
      </c>
      <c r="C103" s="168"/>
      <c r="D103" s="169" t="s">
        <v>629</v>
      </c>
      <c r="E103" s="170" t="s">
        <v>604</v>
      </c>
      <c r="F103" s="171">
        <v>205</v>
      </c>
      <c r="G103" s="170" t="s">
        <v>625</v>
      </c>
      <c r="H103" s="170">
        <v>275</v>
      </c>
      <c r="I103" s="172">
        <v>250</v>
      </c>
      <c r="J103" s="173" t="s">
        <v>626</v>
      </c>
      <c r="K103" s="174">
        <f t="shared" si="59"/>
        <v>70</v>
      </c>
      <c r="L103" s="175">
        <f t="shared" si="60"/>
        <v>0.34146341463414637</v>
      </c>
      <c r="M103" s="170" t="s">
        <v>595</v>
      </c>
      <c r="N103" s="176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7">
        <v>5</v>
      </c>
      <c r="B104" s="168">
        <v>41886</v>
      </c>
      <c r="C104" s="168"/>
      <c r="D104" s="169" t="s">
        <v>630</v>
      </c>
      <c r="E104" s="170" t="s">
        <v>604</v>
      </c>
      <c r="F104" s="171">
        <v>162</v>
      </c>
      <c r="G104" s="170" t="s">
        <v>625</v>
      </c>
      <c r="H104" s="170">
        <v>190</v>
      </c>
      <c r="I104" s="172">
        <v>190</v>
      </c>
      <c r="J104" s="173" t="s">
        <v>626</v>
      </c>
      <c r="K104" s="174">
        <f t="shared" si="59"/>
        <v>28</v>
      </c>
      <c r="L104" s="175">
        <f t="shared" si="60"/>
        <v>0.1728395061728395</v>
      </c>
      <c r="M104" s="170" t="s">
        <v>595</v>
      </c>
      <c r="N104" s="176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7">
        <v>6</v>
      </c>
      <c r="B105" s="168">
        <v>41886</v>
      </c>
      <c r="C105" s="168"/>
      <c r="D105" s="169" t="s">
        <v>631</v>
      </c>
      <c r="E105" s="170" t="s">
        <v>604</v>
      </c>
      <c r="F105" s="171">
        <v>75</v>
      </c>
      <c r="G105" s="170" t="s">
        <v>625</v>
      </c>
      <c r="H105" s="170">
        <v>91.5</v>
      </c>
      <c r="I105" s="172" t="s">
        <v>618</v>
      </c>
      <c r="J105" s="173" t="s">
        <v>632</v>
      </c>
      <c r="K105" s="174">
        <f t="shared" si="59"/>
        <v>16.5</v>
      </c>
      <c r="L105" s="175">
        <f t="shared" si="60"/>
        <v>0.22</v>
      </c>
      <c r="M105" s="170" t="s">
        <v>595</v>
      </c>
      <c r="N105" s="176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7">
        <v>7</v>
      </c>
      <c r="B106" s="168">
        <v>41913</v>
      </c>
      <c r="C106" s="168"/>
      <c r="D106" s="169" t="s">
        <v>633</v>
      </c>
      <c r="E106" s="170" t="s">
        <v>604</v>
      </c>
      <c r="F106" s="171">
        <v>850</v>
      </c>
      <c r="G106" s="170" t="s">
        <v>625</v>
      </c>
      <c r="H106" s="170">
        <v>982.5</v>
      </c>
      <c r="I106" s="172">
        <v>1050</v>
      </c>
      <c r="J106" s="173" t="s">
        <v>634</v>
      </c>
      <c r="K106" s="174">
        <f t="shared" si="59"/>
        <v>132.5</v>
      </c>
      <c r="L106" s="175">
        <f t="shared" si="60"/>
        <v>0.15588235294117647</v>
      </c>
      <c r="M106" s="170" t="s">
        <v>595</v>
      </c>
      <c r="N106" s="176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7">
        <v>8</v>
      </c>
      <c r="B107" s="168">
        <v>41913</v>
      </c>
      <c r="C107" s="168"/>
      <c r="D107" s="169" t="s">
        <v>635</v>
      </c>
      <c r="E107" s="170" t="s">
        <v>604</v>
      </c>
      <c r="F107" s="171">
        <v>475</v>
      </c>
      <c r="G107" s="170" t="s">
        <v>625</v>
      </c>
      <c r="H107" s="170">
        <v>515</v>
      </c>
      <c r="I107" s="172">
        <v>600</v>
      </c>
      <c r="J107" s="173" t="s">
        <v>636</v>
      </c>
      <c r="K107" s="174">
        <f t="shared" si="59"/>
        <v>40</v>
      </c>
      <c r="L107" s="175">
        <f t="shared" si="60"/>
        <v>8.4210526315789472E-2</v>
      </c>
      <c r="M107" s="170" t="s">
        <v>595</v>
      </c>
      <c r="N107" s="176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7">
        <v>9</v>
      </c>
      <c r="B108" s="168">
        <v>41913</v>
      </c>
      <c r="C108" s="168"/>
      <c r="D108" s="169" t="s">
        <v>637</v>
      </c>
      <c r="E108" s="170" t="s">
        <v>604</v>
      </c>
      <c r="F108" s="171">
        <v>86</v>
      </c>
      <c r="G108" s="170" t="s">
        <v>625</v>
      </c>
      <c r="H108" s="170">
        <v>99</v>
      </c>
      <c r="I108" s="172">
        <v>140</v>
      </c>
      <c r="J108" s="173" t="s">
        <v>638</v>
      </c>
      <c r="K108" s="174">
        <f t="shared" si="59"/>
        <v>13</v>
      </c>
      <c r="L108" s="175">
        <f t="shared" si="60"/>
        <v>0.15116279069767441</v>
      </c>
      <c r="M108" s="170" t="s">
        <v>595</v>
      </c>
      <c r="N108" s="176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7">
        <v>10</v>
      </c>
      <c r="B109" s="168">
        <v>41926</v>
      </c>
      <c r="C109" s="168"/>
      <c r="D109" s="169" t="s">
        <v>639</v>
      </c>
      <c r="E109" s="170" t="s">
        <v>604</v>
      </c>
      <c r="F109" s="171">
        <v>496.6</v>
      </c>
      <c r="G109" s="170" t="s">
        <v>625</v>
      </c>
      <c r="H109" s="170">
        <v>621</v>
      </c>
      <c r="I109" s="172">
        <v>580</v>
      </c>
      <c r="J109" s="173" t="s">
        <v>626</v>
      </c>
      <c r="K109" s="174">
        <f t="shared" si="59"/>
        <v>124.39999999999998</v>
      </c>
      <c r="L109" s="175">
        <f t="shared" si="60"/>
        <v>0.25050342327829234</v>
      </c>
      <c r="M109" s="170" t="s">
        <v>595</v>
      </c>
      <c r="N109" s="176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7">
        <v>11</v>
      </c>
      <c r="B110" s="168">
        <v>41926</v>
      </c>
      <c r="C110" s="168"/>
      <c r="D110" s="169" t="s">
        <v>640</v>
      </c>
      <c r="E110" s="170" t="s">
        <v>604</v>
      </c>
      <c r="F110" s="171">
        <v>2481.9</v>
      </c>
      <c r="G110" s="170" t="s">
        <v>625</v>
      </c>
      <c r="H110" s="170">
        <v>2840</v>
      </c>
      <c r="I110" s="172">
        <v>2870</v>
      </c>
      <c r="J110" s="173" t="s">
        <v>641</v>
      </c>
      <c r="K110" s="174">
        <f t="shared" si="59"/>
        <v>358.09999999999991</v>
      </c>
      <c r="L110" s="175">
        <f t="shared" si="60"/>
        <v>0.14428462065353154</v>
      </c>
      <c r="M110" s="170" t="s">
        <v>595</v>
      </c>
      <c r="N110" s="176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7">
        <v>12</v>
      </c>
      <c r="B111" s="168">
        <v>41928</v>
      </c>
      <c r="C111" s="168"/>
      <c r="D111" s="169" t="s">
        <v>642</v>
      </c>
      <c r="E111" s="170" t="s">
        <v>604</v>
      </c>
      <c r="F111" s="171">
        <v>84.5</v>
      </c>
      <c r="G111" s="170" t="s">
        <v>625</v>
      </c>
      <c r="H111" s="170">
        <v>93</v>
      </c>
      <c r="I111" s="172">
        <v>110</v>
      </c>
      <c r="J111" s="173" t="s">
        <v>643</v>
      </c>
      <c r="K111" s="174">
        <f t="shared" si="59"/>
        <v>8.5</v>
      </c>
      <c r="L111" s="175">
        <f t="shared" si="60"/>
        <v>0.10059171597633136</v>
      </c>
      <c r="M111" s="170" t="s">
        <v>595</v>
      </c>
      <c r="N111" s="176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7">
        <v>13</v>
      </c>
      <c r="B112" s="168">
        <v>41928</v>
      </c>
      <c r="C112" s="168"/>
      <c r="D112" s="169" t="s">
        <v>644</v>
      </c>
      <c r="E112" s="170" t="s">
        <v>604</v>
      </c>
      <c r="F112" s="171">
        <v>401</v>
      </c>
      <c r="G112" s="170" t="s">
        <v>625</v>
      </c>
      <c r="H112" s="170">
        <v>428</v>
      </c>
      <c r="I112" s="172">
        <v>450</v>
      </c>
      <c r="J112" s="173" t="s">
        <v>645</v>
      </c>
      <c r="K112" s="174">
        <f t="shared" si="59"/>
        <v>27</v>
      </c>
      <c r="L112" s="175">
        <f t="shared" si="60"/>
        <v>6.7331670822942641E-2</v>
      </c>
      <c r="M112" s="170" t="s">
        <v>595</v>
      </c>
      <c r="N112" s="176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7">
        <v>14</v>
      </c>
      <c r="B113" s="168">
        <v>41928</v>
      </c>
      <c r="C113" s="168"/>
      <c r="D113" s="169" t="s">
        <v>646</v>
      </c>
      <c r="E113" s="170" t="s">
        <v>604</v>
      </c>
      <c r="F113" s="171">
        <v>101</v>
      </c>
      <c r="G113" s="170" t="s">
        <v>625</v>
      </c>
      <c r="H113" s="170">
        <v>112</v>
      </c>
      <c r="I113" s="172">
        <v>120</v>
      </c>
      <c r="J113" s="173" t="s">
        <v>647</v>
      </c>
      <c r="K113" s="174">
        <f t="shared" si="59"/>
        <v>11</v>
      </c>
      <c r="L113" s="175">
        <f t="shared" si="60"/>
        <v>0.10891089108910891</v>
      </c>
      <c r="M113" s="170" t="s">
        <v>595</v>
      </c>
      <c r="N113" s="176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15</v>
      </c>
      <c r="B114" s="168">
        <v>41954</v>
      </c>
      <c r="C114" s="168"/>
      <c r="D114" s="169" t="s">
        <v>648</v>
      </c>
      <c r="E114" s="170" t="s">
        <v>604</v>
      </c>
      <c r="F114" s="171">
        <v>59</v>
      </c>
      <c r="G114" s="170" t="s">
        <v>625</v>
      </c>
      <c r="H114" s="170">
        <v>76</v>
      </c>
      <c r="I114" s="172">
        <v>76</v>
      </c>
      <c r="J114" s="173" t="s">
        <v>626</v>
      </c>
      <c r="K114" s="174">
        <f t="shared" si="59"/>
        <v>17</v>
      </c>
      <c r="L114" s="175">
        <f t="shared" si="60"/>
        <v>0.28813559322033899</v>
      </c>
      <c r="M114" s="170" t="s">
        <v>595</v>
      </c>
      <c r="N114" s="176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16</v>
      </c>
      <c r="B115" s="168">
        <v>41954</v>
      </c>
      <c r="C115" s="168"/>
      <c r="D115" s="169" t="s">
        <v>637</v>
      </c>
      <c r="E115" s="170" t="s">
        <v>604</v>
      </c>
      <c r="F115" s="171">
        <v>99</v>
      </c>
      <c r="G115" s="170" t="s">
        <v>625</v>
      </c>
      <c r="H115" s="170">
        <v>120</v>
      </c>
      <c r="I115" s="172">
        <v>120</v>
      </c>
      <c r="J115" s="173" t="s">
        <v>614</v>
      </c>
      <c r="K115" s="174">
        <f t="shared" si="59"/>
        <v>21</v>
      </c>
      <c r="L115" s="175">
        <f t="shared" si="60"/>
        <v>0.21212121212121213</v>
      </c>
      <c r="M115" s="170" t="s">
        <v>595</v>
      </c>
      <c r="N115" s="176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17</v>
      </c>
      <c r="B116" s="168">
        <v>41956</v>
      </c>
      <c r="C116" s="168"/>
      <c r="D116" s="169" t="s">
        <v>649</v>
      </c>
      <c r="E116" s="170" t="s">
        <v>604</v>
      </c>
      <c r="F116" s="171">
        <v>22</v>
      </c>
      <c r="G116" s="170" t="s">
        <v>625</v>
      </c>
      <c r="H116" s="170">
        <v>33.549999999999997</v>
      </c>
      <c r="I116" s="172">
        <v>32</v>
      </c>
      <c r="J116" s="173" t="s">
        <v>650</v>
      </c>
      <c r="K116" s="174">
        <f t="shared" si="59"/>
        <v>11.549999999999997</v>
      </c>
      <c r="L116" s="175">
        <f t="shared" si="60"/>
        <v>0.52499999999999991</v>
      </c>
      <c r="M116" s="170" t="s">
        <v>595</v>
      </c>
      <c r="N116" s="176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18</v>
      </c>
      <c r="B117" s="168">
        <v>41976</v>
      </c>
      <c r="C117" s="168"/>
      <c r="D117" s="169" t="s">
        <v>651</v>
      </c>
      <c r="E117" s="170" t="s">
        <v>604</v>
      </c>
      <c r="F117" s="171">
        <v>440</v>
      </c>
      <c r="G117" s="170" t="s">
        <v>625</v>
      </c>
      <c r="H117" s="170">
        <v>520</v>
      </c>
      <c r="I117" s="172">
        <v>520</v>
      </c>
      <c r="J117" s="173" t="s">
        <v>652</v>
      </c>
      <c r="K117" s="174">
        <f t="shared" si="59"/>
        <v>80</v>
      </c>
      <c r="L117" s="175">
        <f t="shared" si="60"/>
        <v>0.18181818181818182</v>
      </c>
      <c r="M117" s="170" t="s">
        <v>595</v>
      </c>
      <c r="N117" s="176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19</v>
      </c>
      <c r="B118" s="168">
        <v>41976</v>
      </c>
      <c r="C118" s="168"/>
      <c r="D118" s="169" t="s">
        <v>653</v>
      </c>
      <c r="E118" s="170" t="s">
        <v>604</v>
      </c>
      <c r="F118" s="171">
        <v>360</v>
      </c>
      <c r="G118" s="170" t="s">
        <v>625</v>
      </c>
      <c r="H118" s="170">
        <v>427</v>
      </c>
      <c r="I118" s="172">
        <v>425</v>
      </c>
      <c r="J118" s="173" t="s">
        <v>654</v>
      </c>
      <c r="K118" s="174">
        <f t="shared" si="59"/>
        <v>67</v>
      </c>
      <c r="L118" s="175">
        <f t="shared" si="60"/>
        <v>0.18611111111111112</v>
      </c>
      <c r="M118" s="170" t="s">
        <v>595</v>
      </c>
      <c r="N118" s="176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20</v>
      </c>
      <c r="B119" s="168">
        <v>42012</v>
      </c>
      <c r="C119" s="168"/>
      <c r="D119" s="169" t="s">
        <v>655</v>
      </c>
      <c r="E119" s="170" t="s">
        <v>604</v>
      </c>
      <c r="F119" s="171">
        <v>360</v>
      </c>
      <c r="G119" s="170" t="s">
        <v>625</v>
      </c>
      <c r="H119" s="170">
        <v>455</v>
      </c>
      <c r="I119" s="172">
        <v>420</v>
      </c>
      <c r="J119" s="173" t="s">
        <v>656</v>
      </c>
      <c r="K119" s="174">
        <f t="shared" si="59"/>
        <v>95</v>
      </c>
      <c r="L119" s="175">
        <f t="shared" si="60"/>
        <v>0.2638888888888889</v>
      </c>
      <c r="M119" s="170" t="s">
        <v>595</v>
      </c>
      <c r="N119" s="176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21</v>
      </c>
      <c r="B120" s="168">
        <v>42012</v>
      </c>
      <c r="C120" s="168"/>
      <c r="D120" s="169" t="s">
        <v>657</v>
      </c>
      <c r="E120" s="170" t="s">
        <v>604</v>
      </c>
      <c r="F120" s="171">
        <v>130</v>
      </c>
      <c r="G120" s="170"/>
      <c r="H120" s="170">
        <v>175.5</v>
      </c>
      <c r="I120" s="172">
        <v>165</v>
      </c>
      <c r="J120" s="173" t="s">
        <v>658</v>
      </c>
      <c r="K120" s="174">
        <f t="shared" si="59"/>
        <v>45.5</v>
      </c>
      <c r="L120" s="175">
        <f t="shared" si="60"/>
        <v>0.35</v>
      </c>
      <c r="M120" s="170" t="s">
        <v>595</v>
      </c>
      <c r="N120" s="176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22</v>
      </c>
      <c r="B121" s="168">
        <v>42040</v>
      </c>
      <c r="C121" s="168"/>
      <c r="D121" s="169" t="s">
        <v>404</v>
      </c>
      <c r="E121" s="170" t="s">
        <v>592</v>
      </c>
      <c r="F121" s="171">
        <v>98</v>
      </c>
      <c r="G121" s="170"/>
      <c r="H121" s="170">
        <v>120</v>
      </c>
      <c r="I121" s="172">
        <v>120</v>
      </c>
      <c r="J121" s="173" t="s">
        <v>626</v>
      </c>
      <c r="K121" s="174">
        <f t="shared" si="59"/>
        <v>22</v>
      </c>
      <c r="L121" s="175">
        <f t="shared" si="60"/>
        <v>0.22448979591836735</v>
      </c>
      <c r="M121" s="170" t="s">
        <v>595</v>
      </c>
      <c r="N121" s="176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23</v>
      </c>
      <c r="B122" s="168">
        <v>42040</v>
      </c>
      <c r="C122" s="168"/>
      <c r="D122" s="169" t="s">
        <v>659</v>
      </c>
      <c r="E122" s="170" t="s">
        <v>592</v>
      </c>
      <c r="F122" s="171">
        <v>196</v>
      </c>
      <c r="G122" s="170"/>
      <c r="H122" s="170">
        <v>262</v>
      </c>
      <c r="I122" s="172">
        <v>255</v>
      </c>
      <c r="J122" s="173" t="s">
        <v>626</v>
      </c>
      <c r="K122" s="174">
        <f t="shared" si="59"/>
        <v>66</v>
      </c>
      <c r="L122" s="175">
        <f t="shared" si="60"/>
        <v>0.33673469387755101</v>
      </c>
      <c r="M122" s="170" t="s">
        <v>595</v>
      </c>
      <c r="N122" s="176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7">
        <v>24</v>
      </c>
      <c r="B123" s="178">
        <v>42067</v>
      </c>
      <c r="C123" s="178"/>
      <c r="D123" s="179" t="s">
        <v>403</v>
      </c>
      <c r="E123" s="180" t="s">
        <v>592</v>
      </c>
      <c r="F123" s="181">
        <v>235</v>
      </c>
      <c r="G123" s="181"/>
      <c r="H123" s="182">
        <v>77</v>
      </c>
      <c r="I123" s="182" t="s">
        <v>660</v>
      </c>
      <c r="J123" s="183" t="s">
        <v>661</v>
      </c>
      <c r="K123" s="184">
        <f t="shared" si="59"/>
        <v>-158</v>
      </c>
      <c r="L123" s="185">
        <f t="shared" si="60"/>
        <v>-0.67234042553191486</v>
      </c>
      <c r="M123" s="181" t="s">
        <v>605</v>
      </c>
      <c r="N123" s="178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25</v>
      </c>
      <c r="B124" s="168">
        <v>42067</v>
      </c>
      <c r="C124" s="168"/>
      <c r="D124" s="169" t="s">
        <v>662</v>
      </c>
      <c r="E124" s="170" t="s">
        <v>592</v>
      </c>
      <c r="F124" s="171">
        <v>185</v>
      </c>
      <c r="G124" s="170"/>
      <c r="H124" s="170">
        <v>224</v>
      </c>
      <c r="I124" s="172" t="s">
        <v>663</v>
      </c>
      <c r="J124" s="173" t="s">
        <v>626</v>
      </c>
      <c r="K124" s="174">
        <f t="shared" si="59"/>
        <v>39</v>
      </c>
      <c r="L124" s="175">
        <f t="shared" si="60"/>
        <v>0.21081081081081082</v>
      </c>
      <c r="M124" s="170" t="s">
        <v>595</v>
      </c>
      <c r="N124" s="176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7">
        <v>26</v>
      </c>
      <c r="B125" s="178">
        <v>42090</v>
      </c>
      <c r="C125" s="178"/>
      <c r="D125" s="186" t="s">
        <v>664</v>
      </c>
      <c r="E125" s="181" t="s">
        <v>592</v>
      </c>
      <c r="F125" s="181">
        <v>49.5</v>
      </c>
      <c r="G125" s="182"/>
      <c r="H125" s="182">
        <v>15.85</v>
      </c>
      <c r="I125" s="182">
        <v>67</v>
      </c>
      <c r="J125" s="183" t="s">
        <v>665</v>
      </c>
      <c r="K125" s="182">
        <f t="shared" si="59"/>
        <v>-33.65</v>
      </c>
      <c r="L125" s="187">
        <f t="shared" si="60"/>
        <v>-0.67979797979797973</v>
      </c>
      <c r="M125" s="181" t="s">
        <v>605</v>
      </c>
      <c r="N125" s="188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27</v>
      </c>
      <c r="B126" s="168">
        <v>42093</v>
      </c>
      <c r="C126" s="168"/>
      <c r="D126" s="169" t="s">
        <v>666</v>
      </c>
      <c r="E126" s="170" t="s">
        <v>592</v>
      </c>
      <c r="F126" s="171">
        <v>183.5</v>
      </c>
      <c r="G126" s="170"/>
      <c r="H126" s="170">
        <v>219</v>
      </c>
      <c r="I126" s="172">
        <v>218</v>
      </c>
      <c r="J126" s="173" t="s">
        <v>667</v>
      </c>
      <c r="K126" s="174">
        <f t="shared" si="59"/>
        <v>35.5</v>
      </c>
      <c r="L126" s="175">
        <f t="shared" si="60"/>
        <v>0.19346049046321526</v>
      </c>
      <c r="M126" s="170" t="s">
        <v>595</v>
      </c>
      <c r="N126" s="176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28</v>
      </c>
      <c r="B127" s="168">
        <v>42114</v>
      </c>
      <c r="C127" s="168"/>
      <c r="D127" s="169" t="s">
        <v>668</v>
      </c>
      <c r="E127" s="170" t="s">
        <v>592</v>
      </c>
      <c r="F127" s="171">
        <f>(227+237)/2</f>
        <v>232</v>
      </c>
      <c r="G127" s="170"/>
      <c r="H127" s="170">
        <v>298</v>
      </c>
      <c r="I127" s="172">
        <v>298</v>
      </c>
      <c r="J127" s="173" t="s">
        <v>626</v>
      </c>
      <c r="K127" s="174">
        <f t="shared" si="59"/>
        <v>66</v>
      </c>
      <c r="L127" s="175">
        <f t="shared" si="60"/>
        <v>0.28448275862068967</v>
      </c>
      <c r="M127" s="170" t="s">
        <v>595</v>
      </c>
      <c r="N127" s="176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29</v>
      </c>
      <c r="B128" s="168">
        <v>42128</v>
      </c>
      <c r="C128" s="168"/>
      <c r="D128" s="169" t="s">
        <v>669</v>
      </c>
      <c r="E128" s="170" t="s">
        <v>604</v>
      </c>
      <c r="F128" s="171">
        <v>385</v>
      </c>
      <c r="G128" s="170"/>
      <c r="H128" s="170">
        <f>212.5+331</f>
        <v>543.5</v>
      </c>
      <c r="I128" s="172">
        <v>510</v>
      </c>
      <c r="J128" s="173" t="s">
        <v>670</v>
      </c>
      <c r="K128" s="174">
        <f t="shared" si="59"/>
        <v>158.5</v>
      </c>
      <c r="L128" s="175">
        <f t="shared" si="60"/>
        <v>0.41168831168831171</v>
      </c>
      <c r="M128" s="170" t="s">
        <v>595</v>
      </c>
      <c r="N128" s="176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30</v>
      </c>
      <c r="B129" s="168">
        <v>42128</v>
      </c>
      <c r="C129" s="168"/>
      <c r="D129" s="169" t="s">
        <v>671</v>
      </c>
      <c r="E129" s="170" t="s">
        <v>604</v>
      </c>
      <c r="F129" s="171">
        <v>115.5</v>
      </c>
      <c r="G129" s="170"/>
      <c r="H129" s="170">
        <v>146</v>
      </c>
      <c r="I129" s="172">
        <v>142</v>
      </c>
      <c r="J129" s="173" t="s">
        <v>672</v>
      </c>
      <c r="K129" s="174">
        <f t="shared" si="59"/>
        <v>30.5</v>
      </c>
      <c r="L129" s="175">
        <f t="shared" si="60"/>
        <v>0.26406926406926406</v>
      </c>
      <c r="M129" s="170" t="s">
        <v>595</v>
      </c>
      <c r="N129" s="176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31</v>
      </c>
      <c r="B130" s="168">
        <v>42151</v>
      </c>
      <c r="C130" s="168"/>
      <c r="D130" s="169" t="s">
        <v>541</v>
      </c>
      <c r="E130" s="170" t="s">
        <v>604</v>
      </c>
      <c r="F130" s="171">
        <v>237.5</v>
      </c>
      <c r="G130" s="170"/>
      <c r="H130" s="170">
        <v>279.5</v>
      </c>
      <c r="I130" s="172">
        <v>278</v>
      </c>
      <c r="J130" s="173" t="s">
        <v>626</v>
      </c>
      <c r="K130" s="174">
        <f t="shared" si="59"/>
        <v>42</v>
      </c>
      <c r="L130" s="175">
        <f t="shared" si="60"/>
        <v>0.17684210526315788</v>
      </c>
      <c r="M130" s="170" t="s">
        <v>595</v>
      </c>
      <c r="N130" s="176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32</v>
      </c>
      <c r="B131" s="168">
        <v>42174</v>
      </c>
      <c r="C131" s="168"/>
      <c r="D131" s="169" t="s">
        <v>644</v>
      </c>
      <c r="E131" s="170" t="s">
        <v>592</v>
      </c>
      <c r="F131" s="171">
        <v>340</v>
      </c>
      <c r="G131" s="170"/>
      <c r="H131" s="170">
        <v>448</v>
      </c>
      <c r="I131" s="172">
        <v>448</v>
      </c>
      <c r="J131" s="173" t="s">
        <v>626</v>
      </c>
      <c r="K131" s="174">
        <f t="shared" si="59"/>
        <v>108</v>
      </c>
      <c r="L131" s="175">
        <f t="shared" si="60"/>
        <v>0.31764705882352939</v>
      </c>
      <c r="M131" s="170" t="s">
        <v>595</v>
      </c>
      <c r="N131" s="176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33</v>
      </c>
      <c r="B132" s="168">
        <v>42191</v>
      </c>
      <c r="C132" s="168"/>
      <c r="D132" s="169" t="s">
        <v>673</v>
      </c>
      <c r="E132" s="170" t="s">
        <v>592</v>
      </c>
      <c r="F132" s="171">
        <v>390</v>
      </c>
      <c r="G132" s="170"/>
      <c r="H132" s="170">
        <v>460</v>
      </c>
      <c r="I132" s="172">
        <v>460</v>
      </c>
      <c r="J132" s="173" t="s">
        <v>626</v>
      </c>
      <c r="K132" s="174">
        <f t="shared" si="59"/>
        <v>70</v>
      </c>
      <c r="L132" s="175">
        <f t="shared" si="60"/>
        <v>0.17948717948717949</v>
      </c>
      <c r="M132" s="170" t="s">
        <v>595</v>
      </c>
      <c r="N132" s="176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7">
        <v>34</v>
      </c>
      <c r="B133" s="178">
        <v>42195</v>
      </c>
      <c r="C133" s="178"/>
      <c r="D133" s="179" t="s">
        <v>674</v>
      </c>
      <c r="E133" s="180" t="s">
        <v>592</v>
      </c>
      <c r="F133" s="181">
        <v>122.5</v>
      </c>
      <c r="G133" s="181"/>
      <c r="H133" s="182">
        <v>61</v>
      </c>
      <c r="I133" s="182">
        <v>172</v>
      </c>
      <c r="J133" s="183" t="s">
        <v>675</v>
      </c>
      <c r="K133" s="184">
        <f t="shared" si="59"/>
        <v>-61.5</v>
      </c>
      <c r="L133" s="185">
        <f t="shared" si="60"/>
        <v>-0.50204081632653064</v>
      </c>
      <c r="M133" s="181" t="s">
        <v>605</v>
      </c>
      <c r="N133" s="178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35</v>
      </c>
      <c r="B134" s="168">
        <v>42219</v>
      </c>
      <c r="C134" s="168"/>
      <c r="D134" s="169" t="s">
        <v>676</v>
      </c>
      <c r="E134" s="170" t="s">
        <v>592</v>
      </c>
      <c r="F134" s="171">
        <v>297.5</v>
      </c>
      <c r="G134" s="170"/>
      <c r="H134" s="170">
        <v>350</v>
      </c>
      <c r="I134" s="172">
        <v>360</v>
      </c>
      <c r="J134" s="173" t="s">
        <v>677</v>
      </c>
      <c r="K134" s="174">
        <f t="shared" si="59"/>
        <v>52.5</v>
      </c>
      <c r="L134" s="175">
        <f t="shared" si="60"/>
        <v>0.17647058823529413</v>
      </c>
      <c r="M134" s="170" t="s">
        <v>595</v>
      </c>
      <c r="N134" s="176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36</v>
      </c>
      <c r="B135" s="168">
        <v>42219</v>
      </c>
      <c r="C135" s="168"/>
      <c r="D135" s="169" t="s">
        <v>678</v>
      </c>
      <c r="E135" s="170" t="s">
        <v>592</v>
      </c>
      <c r="F135" s="171">
        <v>115.5</v>
      </c>
      <c r="G135" s="170"/>
      <c r="H135" s="170">
        <v>149</v>
      </c>
      <c r="I135" s="172">
        <v>140</v>
      </c>
      <c r="J135" s="173" t="s">
        <v>679</v>
      </c>
      <c r="K135" s="174">
        <f t="shared" si="59"/>
        <v>33.5</v>
      </c>
      <c r="L135" s="175">
        <f t="shared" si="60"/>
        <v>0.29004329004329005</v>
      </c>
      <c r="M135" s="170" t="s">
        <v>595</v>
      </c>
      <c r="N135" s="176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37</v>
      </c>
      <c r="B136" s="168">
        <v>42251</v>
      </c>
      <c r="C136" s="168"/>
      <c r="D136" s="169" t="s">
        <v>541</v>
      </c>
      <c r="E136" s="170" t="s">
        <v>592</v>
      </c>
      <c r="F136" s="171">
        <v>226</v>
      </c>
      <c r="G136" s="170"/>
      <c r="H136" s="170">
        <v>292</v>
      </c>
      <c r="I136" s="172">
        <v>292</v>
      </c>
      <c r="J136" s="173" t="s">
        <v>680</v>
      </c>
      <c r="K136" s="174">
        <f t="shared" si="59"/>
        <v>66</v>
      </c>
      <c r="L136" s="175">
        <f t="shared" si="60"/>
        <v>0.29203539823008851</v>
      </c>
      <c r="M136" s="170" t="s">
        <v>595</v>
      </c>
      <c r="N136" s="176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38</v>
      </c>
      <c r="B137" s="168">
        <v>42254</v>
      </c>
      <c r="C137" s="168"/>
      <c r="D137" s="169" t="s">
        <v>668</v>
      </c>
      <c r="E137" s="170" t="s">
        <v>592</v>
      </c>
      <c r="F137" s="171">
        <v>232.5</v>
      </c>
      <c r="G137" s="170"/>
      <c r="H137" s="170">
        <v>312.5</v>
      </c>
      <c r="I137" s="172">
        <v>310</v>
      </c>
      <c r="J137" s="173" t="s">
        <v>626</v>
      </c>
      <c r="K137" s="174">
        <f t="shared" si="59"/>
        <v>80</v>
      </c>
      <c r="L137" s="175">
        <f t="shared" si="60"/>
        <v>0.34408602150537637</v>
      </c>
      <c r="M137" s="170" t="s">
        <v>595</v>
      </c>
      <c r="N137" s="176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39</v>
      </c>
      <c r="B138" s="168">
        <v>42268</v>
      </c>
      <c r="C138" s="168"/>
      <c r="D138" s="169" t="s">
        <v>681</v>
      </c>
      <c r="E138" s="170" t="s">
        <v>592</v>
      </c>
      <c r="F138" s="171">
        <v>196.5</v>
      </c>
      <c r="G138" s="170"/>
      <c r="H138" s="170">
        <v>238</v>
      </c>
      <c r="I138" s="172">
        <v>238</v>
      </c>
      <c r="J138" s="173" t="s">
        <v>680</v>
      </c>
      <c r="K138" s="174">
        <f t="shared" si="59"/>
        <v>41.5</v>
      </c>
      <c r="L138" s="175">
        <f t="shared" si="60"/>
        <v>0.21119592875318066</v>
      </c>
      <c r="M138" s="170" t="s">
        <v>595</v>
      </c>
      <c r="N138" s="176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40</v>
      </c>
      <c r="B139" s="168">
        <v>42271</v>
      </c>
      <c r="C139" s="168"/>
      <c r="D139" s="169" t="s">
        <v>624</v>
      </c>
      <c r="E139" s="170" t="s">
        <v>592</v>
      </c>
      <c r="F139" s="171">
        <v>65</v>
      </c>
      <c r="G139" s="170"/>
      <c r="H139" s="170">
        <v>82</v>
      </c>
      <c r="I139" s="172">
        <v>82</v>
      </c>
      <c r="J139" s="173" t="s">
        <v>680</v>
      </c>
      <c r="K139" s="174">
        <f t="shared" si="59"/>
        <v>17</v>
      </c>
      <c r="L139" s="175">
        <f t="shared" si="60"/>
        <v>0.26153846153846155</v>
      </c>
      <c r="M139" s="170" t="s">
        <v>595</v>
      </c>
      <c r="N139" s="176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41</v>
      </c>
      <c r="B140" s="168">
        <v>42291</v>
      </c>
      <c r="C140" s="168"/>
      <c r="D140" s="169" t="s">
        <v>682</v>
      </c>
      <c r="E140" s="170" t="s">
        <v>592</v>
      </c>
      <c r="F140" s="171">
        <v>144</v>
      </c>
      <c r="G140" s="170"/>
      <c r="H140" s="170">
        <v>182.5</v>
      </c>
      <c r="I140" s="172">
        <v>181</v>
      </c>
      <c r="J140" s="173" t="s">
        <v>680</v>
      </c>
      <c r="K140" s="174">
        <f t="shared" si="59"/>
        <v>38.5</v>
      </c>
      <c r="L140" s="175">
        <f t="shared" si="60"/>
        <v>0.2673611111111111</v>
      </c>
      <c r="M140" s="170" t="s">
        <v>595</v>
      </c>
      <c r="N140" s="176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42</v>
      </c>
      <c r="B141" s="168">
        <v>42291</v>
      </c>
      <c r="C141" s="168"/>
      <c r="D141" s="169" t="s">
        <v>683</v>
      </c>
      <c r="E141" s="170" t="s">
        <v>592</v>
      </c>
      <c r="F141" s="171">
        <v>264</v>
      </c>
      <c r="G141" s="170"/>
      <c r="H141" s="170">
        <v>311</v>
      </c>
      <c r="I141" s="172">
        <v>311</v>
      </c>
      <c r="J141" s="173" t="s">
        <v>680</v>
      </c>
      <c r="K141" s="174">
        <f t="shared" si="59"/>
        <v>47</v>
      </c>
      <c r="L141" s="175">
        <f t="shared" si="60"/>
        <v>0.17803030303030304</v>
      </c>
      <c r="M141" s="170" t="s">
        <v>595</v>
      </c>
      <c r="N141" s="176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43</v>
      </c>
      <c r="B142" s="168">
        <v>42318</v>
      </c>
      <c r="C142" s="168"/>
      <c r="D142" s="169" t="s">
        <v>684</v>
      </c>
      <c r="E142" s="170" t="s">
        <v>604</v>
      </c>
      <c r="F142" s="171">
        <v>549.5</v>
      </c>
      <c r="G142" s="170"/>
      <c r="H142" s="170">
        <v>630</v>
      </c>
      <c r="I142" s="172">
        <v>630</v>
      </c>
      <c r="J142" s="173" t="s">
        <v>680</v>
      </c>
      <c r="K142" s="174">
        <f t="shared" si="59"/>
        <v>80.5</v>
      </c>
      <c r="L142" s="175">
        <f t="shared" si="60"/>
        <v>0.1464968152866242</v>
      </c>
      <c r="M142" s="170" t="s">
        <v>595</v>
      </c>
      <c r="N142" s="176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44</v>
      </c>
      <c r="B143" s="168">
        <v>42342</v>
      </c>
      <c r="C143" s="168"/>
      <c r="D143" s="169" t="s">
        <v>685</v>
      </c>
      <c r="E143" s="170" t="s">
        <v>592</v>
      </c>
      <c r="F143" s="171">
        <v>1027.5</v>
      </c>
      <c r="G143" s="170"/>
      <c r="H143" s="170">
        <v>1315</v>
      </c>
      <c r="I143" s="172">
        <v>1250</v>
      </c>
      <c r="J143" s="173" t="s">
        <v>680</v>
      </c>
      <c r="K143" s="174">
        <f t="shared" si="59"/>
        <v>287.5</v>
      </c>
      <c r="L143" s="175">
        <f t="shared" si="60"/>
        <v>0.27980535279805352</v>
      </c>
      <c r="M143" s="170" t="s">
        <v>595</v>
      </c>
      <c r="N143" s="176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45</v>
      </c>
      <c r="B144" s="168">
        <v>42367</v>
      </c>
      <c r="C144" s="168"/>
      <c r="D144" s="169" t="s">
        <v>686</v>
      </c>
      <c r="E144" s="170" t="s">
        <v>592</v>
      </c>
      <c r="F144" s="171">
        <v>465</v>
      </c>
      <c r="G144" s="170"/>
      <c r="H144" s="170">
        <v>540</v>
      </c>
      <c r="I144" s="172">
        <v>540</v>
      </c>
      <c r="J144" s="173" t="s">
        <v>680</v>
      </c>
      <c r="K144" s="174">
        <f t="shared" si="59"/>
        <v>75</v>
      </c>
      <c r="L144" s="175">
        <f t="shared" si="60"/>
        <v>0.16129032258064516</v>
      </c>
      <c r="M144" s="170" t="s">
        <v>595</v>
      </c>
      <c r="N144" s="176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46</v>
      </c>
      <c r="B145" s="168">
        <v>42380</v>
      </c>
      <c r="C145" s="168"/>
      <c r="D145" s="169" t="s">
        <v>404</v>
      </c>
      <c r="E145" s="170" t="s">
        <v>604</v>
      </c>
      <c r="F145" s="171">
        <v>81</v>
      </c>
      <c r="G145" s="170"/>
      <c r="H145" s="170">
        <v>110</v>
      </c>
      <c r="I145" s="172">
        <v>110</v>
      </c>
      <c r="J145" s="173" t="s">
        <v>680</v>
      </c>
      <c r="K145" s="174">
        <f t="shared" si="59"/>
        <v>29</v>
      </c>
      <c r="L145" s="175">
        <f t="shared" si="60"/>
        <v>0.35802469135802467</v>
      </c>
      <c r="M145" s="170" t="s">
        <v>595</v>
      </c>
      <c r="N145" s="176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47</v>
      </c>
      <c r="B146" s="168">
        <v>42382</v>
      </c>
      <c r="C146" s="168"/>
      <c r="D146" s="169" t="s">
        <v>687</v>
      </c>
      <c r="E146" s="170" t="s">
        <v>604</v>
      </c>
      <c r="F146" s="171">
        <v>417.5</v>
      </c>
      <c r="G146" s="170"/>
      <c r="H146" s="170">
        <v>547</v>
      </c>
      <c r="I146" s="172">
        <v>535</v>
      </c>
      <c r="J146" s="173" t="s">
        <v>680</v>
      </c>
      <c r="K146" s="174">
        <f t="shared" si="59"/>
        <v>129.5</v>
      </c>
      <c r="L146" s="175">
        <f t="shared" si="60"/>
        <v>0.31017964071856285</v>
      </c>
      <c r="M146" s="170" t="s">
        <v>595</v>
      </c>
      <c r="N146" s="176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48</v>
      </c>
      <c r="B147" s="168">
        <v>42408</v>
      </c>
      <c r="C147" s="168"/>
      <c r="D147" s="169" t="s">
        <v>688</v>
      </c>
      <c r="E147" s="170" t="s">
        <v>592</v>
      </c>
      <c r="F147" s="171">
        <v>650</v>
      </c>
      <c r="G147" s="170"/>
      <c r="H147" s="170">
        <v>800</v>
      </c>
      <c r="I147" s="172">
        <v>800</v>
      </c>
      <c r="J147" s="173" t="s">
        <v>680</v>
      </c>
      <c r="K147" s="174">
        <f t="shared" si="59"/>
        <v>150</v>
      </c>
      <c r="L147" s="175">
        <f t="shared" si="60"/>
        <v>0.23076923076923078</v>
      </c>
      <c r="M147" s="170" t="s">
        <v>595</v>
      </c>
      <c r="N147" s="176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49</v>
      </c>
      <c r="B148" s="168">
        <v>42433</v>
      </c>
      <c r="C148" s="168"/>
      <c r="D148" s="169" t="s">
        <v>237</v>
      </c>
      <c r="E148" s="170" t="s">
        <v>592</v>
      </c>
      <c r="F148" s="171">
        <v>437.5</v>
      </c>
      <c r="G148" s="170"/>
      <c r="H148" s="170">
        <v>504.5</v>
      </c>
      <c r="I148" s="172">
        <v>522</v>
      </c>
      <c r="J148" s="173" t="s">
        <v>689</v>
      </c>
      <c r="K148" s="174">
        <f t="shared" si="59"/>
        <v>67</v>
      </c>
      <c r="L148" s="175">
        <f t="shared" si="60"/>
        <v>0.15314285714285714</v>
      </c>
      <c r="M148" s="170" t="s">
        <v>595</v>
      </c>
      <c r="N148" s="176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50</v>
      </c>
      <c r="B149" s="168">
        <v>42438</v>
      </c>
      <c r="C149" s="168"/>
      <c r="D149" s="169" t="s">
        <v>690</v>
      </c>
      <c r="E149" s="170" t="s">
        <v>592</v>
      </c>
      <c r="F149" s="171">
        <v>189.5</v>
      </c>
      <c r="G149" s="170"/>
      <c r="H149" s="170">
        <v>218</v>
      </c>
      <c r="I149" s="172">
        <v>218</v>
      </c>
      <c r="J149" s="173" t="s">
        <v>680</v>
      </c>
      <c r="K149" s="174">
        <f t="shared" si="59"/>
        <v>28.5</v>
      </c>
      <c r="L149" s="175">
        <f t="shared" si="60"/>
        <v>0.15039577836411611</v>
      </c>
      <c r="M149" s="170" t="s">
        <v>595</v>
      </c>
      <c r="N149" s="176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51</v>
      </c>
      <c r="B150" s="178">
        <v>42471</v>
      </c>
      <c r="C150" s="178"/>
      <c r="D150" s="186" t="s">
        <v>691</v>
      </c>
      <c r="E150" s="181" t="s">
        <v>592</v>
      </c>
      <c r="F150" s="181">
        <v>36.5</v>
      </c>
      <c r="G150" s="182"/>
      <c r="H150" s="182">
        <v>15.85</v>
      </c>
      <c r="I150" s="182">
        <v>60</v>
      </c>
      <c r="J150" s="183" t="s">
        <v>692</v>
      </c>
      <c r="K150" s="184">
        <f t="shared" si="59"/>
        <v>-20.65</v>
      </c>
      <c r="L150" s="185">
        <f t="shared" si="60"/>
        <v>-0.5657534246575342</v>
      </c>
      <c r="M150" s="181" t="s">
        <v>605</v>
      </c>
      <c r="N150" s="189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52</v>
      </c>
      <c r="B151" s="168">
        <v>42472</v>
      </c>
      <c r="C151" s="168"/>
      <c r="D151" s="169" t="s">
        <v>693</v>
      </c>
      <c r="E151" s="170" t="s">
        <v>592</v>
      </c>
      <c r="F151" s="171">
        <v>93</v>
      </c>
      <c r="G151" s="170"/>
      <c r="H151" s="170">
        <v>149</v>
      </c>
      <c r="I151" s="172">
        <v>140</v>
      </c>
      <c r="J151" s="173" t="s">
        <v>694</v>
      </c>
      <c r="K151" s="174">
        <f t="shared" si="59"/>
        <v>56</v>
      </c>
      <c r="L151" s="175">
        <f t="shared" si="60"/>
        <v>0.60215053763440862</v>
      </c>
      <c r="M151" s="170" t="s">
        <v>595</v>
      </c>
      <c r="N151" s="176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53</v>
      </c>
      <c r="B152" s="168">
        <v>42472</v>
      </c>
      <c r="C152" s="168"/>
      <c r="D152" s="169" t="s">
        <v>695</v>
      </c>
      <c r="E152" s="170" t="s">
        <v>592</v>
      </c>
      <c r="F152" s="171">
        <v>130</v>
      </c>
      <c r="G152" s="170"/>
      <c r="H152" s="170">
        <v>150</v>
      </c>
      <c r="I152" s="172" t="s">
        <v>696</v>
      </c>
      <c r="J152" s="173" t="s">
        <v>680</v>
      </c>
      <c r="K152" s="174">
        <f t="shared" si="59"/>
        <v>20</v>
      </c>
      <c r="L152" s="175">
        <f t="shared" si="60"/>
        <v>0.15384615384615385</v>
      </c>
      <c r="M152" s="170" t="s">
        <v>595</v>
      </c>
      <c r="N152" s="176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54</v>
      </c>
      <c r="B153" s="168">
        <v>42473</v>
      </c>
      <c r="C153" s="168"/>
      <c r="D153" s="169" t="s">
        <v>697</v>
      </c>
      <c r="E153" s="170" t="s">
        <v>592</v>
      </c>
      <c r="F153" s="171">
        <v>196</v>
      </c>
      <c r="G153" s="170"/>
      <c r="H153" s="170">
        <v>299</v>
      </c>
      <c r="I153" s="172">
        <v>299</v>
      </c>
      <c r="J153" s="173" t="s">
        <v>680</v>
      </c>
      <c r="K153" s="174">
        <v>103</v>
      </c>
      <c r="L153" s="175">
        <v>0.52551020408163296</v>
      </c>
      <c r="M153" s="170" t="s">
        <v>595</v>
      </c>
      <c r="N153" s="176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55</v>
      </c>
      <c r="B154" s="168">
        <v>42473</v>
      </c>
      <c r="C154" s="168"/>
      <c r="D154" s="169" t="s">
        <v>698</v>
      </c>
      <c r="E154" s="170" t="s">
        <v>592</v>
      </c>
      <c r="F154" s="171">
        <v>88</v>
      </c>
      <c r="G154" s="170"/>
      <c r="H154" s="170">
        <v>103</v>
      </c>
      <c r="I154" s="172">
        <v>103</v>
      </c>
      <c r="J154" s="173" t="s">
        <v>680</v>
      </c>
      <c r="K154" s="174">
        <v>15</v>
      </c>
      <c r="L154" s="175">
        <v>0.170454545454545</v>
      </c>
      <c r="M154" s="170" t="s">
        <v>595</v>
      </c>
      <c r="N154" s="176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56</v>
      </c>
      <c r="B155" s="168">
        <v>42492</v>
      </c>
      <c r="C155" s="168"/>
      <c r="D155" s="169" t="s">
        <v>699</v>
      </c>
      <c r="E155" s="170" t="s">
        <v>592</v>
      </c>
      <c r="F155" s="171">
        <v>127.5</v>
      </c>
      <c r="G155" s="170"/>
      <c r="H155" s="170">
        <v>148</v>
      </c>
      <c r="I155" s="172" t="s">
        <v>700</v>
      </c>
      <c r="J155" s="173" t="s">
        <v>680</v>
      </c>
      <c r="K155" s="174">
        <f t="shared" ref="K155:K159" si="61">H155-F155</f>
        <v>20.5</v>
      </c>
      <c r="L155" s="175">
        <f t="shared" ref="L155:L159" si="62">K155/F155</f>
        <v>0.16078431372549021</v>
      </c>
      <c r="M155" s="170" t="s">
        <v>595</v>
      </c>
      <c r="N155" s="176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57</v>
      </c>
      <c r="B156" s="168">
        <v>42493</v>
      </c>
      <c r="C156" s="168"/>
      <c r="D156" s="169" t="s">
        <v>701</v>
      </c>
      <c r="E156" s="170" t="s">
        <v>592</v>
      </c>
      <c r="F156" s="171">
        <v>675</v>
      </c>
      <c r="G156" s="170"/>
      <c r="H156" s="170">
        <v>815</v>
      </c>
      <c r="I156" s="172" t="s">
        <v>702</v>
      </c>
      <c r="J156" s="173" t="s">
        <v>680</v>
      </c>
      <c r="K156" s="174">
        <f t="shared" si="61"/>
        <v>140</v>
      </c>
      <c r="L156" s="175">
        <f t="shared" si="62"/>
        <v>0.2074074074074074</v>
      </c>
      <c r="M156" s="170" t="s">
        <v>595</v>
      </c>
      <c r="N156" s="176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58</v>
      </c>
      <c r="B157" s="178">
        <v>42522</v>
      </c>
      <c r="C157" s="178"/>
      <c r="D157" s="179" t="s">
        <v>703</v>
      </c>
      <c r="E157" s="180" t="s">
        <v>592</v>
      </c>
      <c r="F157" s="181">
        <v>500</v>
      </c>
      <c r="G157" s="181"/>
      <c r="H157" s="182">
        <v>232.5</v>
      </c>
      <c r="I157" s="182" t="s">
        <v>704</v>
      </c>
      <c r="J157" s="183" t="s">
        <v>705</v>
      </c>
      <c r="K157" s="184">
        <f t="shared" si="61"/>
        <v>-267.5</v>
      </c>
      <c r="L157" s="185">
        <f t="shared" si="62"/>
        <v>-0.53500000000000003</v>
      </c>
      <c r="M157" s="181" t="s">
        <v>605</v>
      </c>
      <c r="N157" s="178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59</v>
      </c>
      <c r="B158" s="168">
        <v>42527</v>
      </c>
      <c r="C158" s="168"/>
      <c r="D158" s="169" t="s">
        <v>543</v>
      </c>
      <c r="E158" s="170" t="s">
        <v>592</v>
      </c>
      <c r="F158" s="171">
        <v>110</v>
      </c>
      <c r="G158" s="170"/>
      <c r="H158" s="170">
        <v>126.5</v>
      </c>
      <c r="I158" s="172">
        <v>125</v>
      </c>
      <c r="J158" s="173" t="s">
        <v>632</v>
      </c>
      <c r="K158" s="174">
        <f t="shared" si="61"/>
        <v>16.5</v>
      </c>
      <c r="L158" s="175">
        <f t="shared" si="62"/>
        <v>0.15</v>
      </c>
      <c r="M158" s="170" t="s">
        <v>595</v>
      </c>
      <c r="N158" s="176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60</v>
      </c>
      <c r="B159" s="168">
        <v>42538</v>
      </c>
      <c r="C159" s="168"/>
      <c r="D159" s="169" t="s">
        <v>706</v>
      </c>
      <c r="E159" s="170" t="s">
        <v>592</v>
      </c>
      <c r="F159" s="171">
        <v>44</v>
      </c>
      <c r="G159" s="170"/>
      <c r="H159" s="170">
        <v>69.5</v>
      </c>
      <c r="I159" s="172">
        <v>69.5</v>
      </c>
      <c r="J159" s="173" t="s">
        <v>707</v>
      </c>
      <c r="K159" s="174">
        <f t="shared" si="61"/>
        <v>25.5</v>
      </c>
      <c r="L159" s="175">
        <f t="shared" si="62"/>
        <v>0.57954545454545459</v>
      </c>
      <c r="M159" s="170" t="s">
        <v>595</v>
      </c>
      <c r="N159" s="176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61</v>
      </c>
      <c r="B160" s="168">
        <v>42549</v>
      </c>
      <c r="C160" s="168"/>
      <c r="D160" s="169" t="s">
        <v>708</v>
      </c>
      <c r="E160" s="170" t="s">
        <v>592</v>
      </c>
      <c r="F160" s="171">
        <v>262.5</v>
      </c>
      <c r="G160" s="170"/>
      <c r="H160" s="170">
        <v>340</v>
      </c>
      <c r="I160" s="172">
        <v>333</v>
      </c>
      <c r="J160" s="173" t="s">
        <v>709</v>
      </c>
      <c r="K160" s="174">
        <v>77.5</v>
      </c>
      <c r="L160" s="175">
        <v>0.29523809523809502</v>
      </c>
      <c r="M160" s="170" t="s">
        <v>595</v>
      </c>
      <c r="N160" s="176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62</v>
      </c>
      <c r="B161" s="168">
        <v>42549</v>
      </c>
      <c r="C161" s="168"/>
      <c r="D161" s="169" t="s">
        <v>710</v>
      </c>
      <c r="E161" s="170" t="s">
        <v>592</v>
      </c>
      <c r="F161" s="171">
        <v>840</v>
      </c>
      <c r="G161" s="170"/>
      <c r="H161" s="170">
        <v>1230</v>
      </c>
      <c r="I161" s="172">
        <v>1230</v>
      </c>
      <c r="J161" s="173" t="s">
        <v>680</v>
      </c>
      <c r="K161" s="174">
        <v>390</v>
      </c>
      <c r="L161" s="175">
        <v>0.46428571428571402</v>
      </c>
      <c r="M161" s="170" t="s">
        <v>595</v>
      </c>
      <c r="N161" s="176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0">
        <v>63</v>
      </c>
      <c r="B162" s="191">
        <v>42556</v>
      </c>
      <c r="C162" s="191"/>
      <c r="D162" s="192" t="s">
        <v>711</v>
      </c>
      <c r="E162" s="193" t="s">
        <v>592</v>
      </c>
      <c r="F162" s="193">
        <v>395</v>
      </c>
      <c r="G162" s="194"/>
      <c r="H162" s="194">
        <f>(468.5+342.5)/2</f>
        <v>405.5</v>
      </c>
      <c r="I162" s="194">
        <v>510</v>
      </c>
      <c r="J162" s="195" t="s">
        <v>712</v>
      </c>
      <c r="K162" s="196">
        <f t="shared" ref="K162:K168" si="63">H162-F162</f>
        <v>10.5</v>
      </c>
      <c r="L162" s="197">
        <f t="shared" ref="L162:L168" si="64">K162/F162</f>
        <v>2.6582278481012658E-2</v>
      </c>
      <c r="M162" s="193" t="s">
        <v>613</v>
      </c>
      <c r="N162" s="191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7">
        <v>64</v>
      </c>
      <c r="B163" s="178">
        <v>42584</v>
      </c>
      <c r="C163" s="178"/>
      <c r="D163" s="179" t="s">
        <v>713</v>
      </c>
      <c r="E163" s="180" t="s">
        <v>604</v>
      </c>
      <c r="F163" s="181">
        <f>169.5-12.8</f>
        <v>156.69999999999999</v>
      </c>
      <c r="G163" s="181"/>
      <c r="H163" s="182">
        <v>77</v>
      </c>
      <c r="I163" s="182" t="s">
        <v>714</v>
      </c>
      <c r="J163" s="183" t="s">
        <v>715</v>
      </c>
      <c r="K163" s="184">
        <f t="shared" si="63"/>
        <v>-79.699999999999989</v>
      </c>
      <c r="L163" s="185">
        <f t="shared" si="64"/>
        <v>-0.50861518825781749</v>
      </c>
      <c r="M163" s="181" t="s">
        <v>605</v>
      </c>
      <c r="N163" s="178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7">
        <v>65</v>
      </c>
      <c r="B164" s="178">
        <v>42586</v>
      </c>
      <c r="C164" s="178"/>
      <c r="D164" s="179" t="s">
        <v>716</v>
      </c>
      <c r="E164" s="180" t="s">
        <v>592</v>
      </c>
      <c r="F164" s="181">
        <v>400</v>
      </c>
      <c r="G164" s="181"/>
      <c r="H164" s="182">
        <v>305</v>
      </c>
      <c r="I164" s="182">
        <v>475</v>
      </c>
      <c r="J164" s="183" t="s">
        <v>717</v>
      </c>
      <c r="K164" s="184">
        <f t="shared" si="63"/>
        <v>-95</v>
      </c>
      <c r="L164" s="185">
        <f t="shared" si="64"/>
        <v>-0.23749999999999999</v>
      </c>
      <c r="M164" s="181" t="s">
        <v>605</v>
      </c>
      <c r="N164" s="178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66</v>
      </c>
      <c r="B165" s="168">
        <v>42593</v>
      </c>
      <c r="C165" s="168"/>
      <c r="D165" s="169" t="s">
        <v>718</v>
      </c>
      <c r="E165" s="170" t="s">
        <v>592</v>
      </c>
      <c r="F165" s="171">
        <v>86.5</v>
      </c>
      <c r="G165" s="170"/>
      <c r="H165" s="170">
        <v>130</v>
      </c>
      <c r="I165" s="172">
        <v>130</v>
      </c>
      <c r="J165" s="173" t="s">
        <v>719</v>
      </c>
      <c r="K165" s="174">
        <f t="shared" si="63"/>
        <v>43.5</v>
      </c>
      <c r="L165" s="175">
        <f t="shared" si="64"/>
        <v>0.50289017341040465</v>
      </c>
      <c r="M165" s="170" t="s">
        <v>595</v>
      </c>
      <c r="N165" s="176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67</v>
      </c>
      <c r="B166" s="178">
        <v>42600</v>
      </c>
      <c r="C166" s="178"/>
      <c r="D166" s="179" t="s">
        <v>122</v>
      </c>
      <c r="E166" s="180" t="s">
        <v>592</v>
      </c>
      <c r="F166" s="181">
        <v>133.5</v>
      </c>
      <c r="G166" s="181"/>
      <c r="H166" s="182">
        <v>126.5</v>
      </c>
      <c r="I166" s="182">
        <v>178</v>
      </c>
      <c r="J166" s="183" t="s">
        <v>720</v>
      </c>
      <c r="K166" s="184">
        <f t="shared" si="63"/>
        <v>-7</v>
      </c>
      <c r="L166" s="185">
        <f t="shared" si="64"/>
        <v>-5.2434456928838954E-2</v>
      </c>
      <c r="M166" s="181" t="s">
        <v>605</v>
      </c>
      <c r="N166" s="178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68</v>
      </c>
      <c r="B167" s="168">
        <v>42613</v>
      </c>
      <c r="C167" s="168"/>
      <c r="D167" s="169" t="s">
        <v>721</v>
      </c>
      <c r="E167" s="170" t="s">
        <v>592</v>
      </c>
      <c r="F167" s="171">
        <v>560</v>
      </c>
      <c r="G167" s="170"/>
      <c r="H167" s="170">
        <v>725</v>
      </c>
      <c r="I167" s="172">
        <v>725</v>
      </c>
      <c r="J167" s="173" t="s">
        <v>626</v>
      </c>
      <c r="K167" s="174">
        <f t="shared" si="63"/>
        <v>165</v>
      </c>
      <c r="L167" s="175">
        <f t="shared" si="64"/>
        <v>0.29464285714285715</v>
      </c>
      <c r="M167" s="170" t="s">
        <v>595</v>
      </c>
      <c r="N167" s="176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69</v>
      </c>
      <c r="B168" s="168">
        <v>42614</v>
      </c>
      <c r="C168" s="168"/>
      <c r="D168" s="169" t="s">
        <v>722</v>
      </c>
      <c r="E168" s="170" t="s">
        <v>592</v>
      </c>
      <c r="F168" s="171">
        <v>160.5</v>
      </c>
      <c r="G168" s="170"/>
      <c r="H168" s="170">
        <v>210</v>
      </c>
      <c r="I168" s="172">
        <v>210</v>
      </c>
      <c r="J168" s="173" t="s">
        <v>626</v>
      </c>
      <c r="K168" s="174">
        <f t="shared" si="63"/>
        <v>49.5</v>
      </c>
      <c r="L168" s="175">
        <f t="shared" si="64"/>
        <v>0.30841121495327101</v>
      </c>
      <c r="M168" s="170" t="s">
        <v>595</v>
      </c>
      <c r="N168" s="176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70</v>
      </c>
      <c r="B169" s="168">
        <v>42646</v>
      </c>
      <c r="C169" s="168"/>
      <c r="D169" s="169" t="s">
        <v>416</v>
      </c>
      <c r="E169" s="170" t="s">
        <v>592</v>
      </c>
      <c r="F169" s="171">
        <v>430</v>
      </c>
      <c r="G169" s="170"/>
      <c r="H169" s="170">
        <v>596</v>
      </c>
      <c r="I169" s="172">
        <v>575</v>
      </c>
      <c r="J169" s="173" t="s">
        <v>723</v>
      </c>
      <c r="K169" s="174">
        <v>166</v>
      </c>
      <c r="L169" s="175">
        <v>0.38604651162790699</v>
      </c>
      <c r="M169" s="170" t="s">
        <v>595</v>
      </c>
      <c r="N169" s="176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71</v>
      </c>
      <c r="B170" s="168">
        <v>42657</v>
      </c>
      <c r="C170" s="168"/>
      <c r="D170" s="169" t="s">
        <v>724</v>
      </c>
      <c r="E170" s="170" t="s">
        <v>592</v>
      </c>
      <c r="F170" s="171">
        <v>280</v>
      </c>
      <c r="G170" s="170"/>
      <c r="H170" s="170">
        <v>345</v>
      </c>
      <c r="I170" s="172">
        <v>345</v>
      </c>
      <c r="J170" s="173" t="s">
        <v>626</v>
      </c>
      <c r="K170" s="174">
        <f t="shared" ref="K170:K175" si="65">H170-F170</f>
        <v>65</v>
      </c>
      <c r="L170" s="175">
        <f t="shared" ref="L170:L171" si="66">K170/F170</f>
        <v>0.23214285714285715</v>
      </c>
      <c r="M170" s="170" t="s">
        <v>595</v>
      </c>
      <c r="N170" s="176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72</v>
      </c>
      <c r="B171" s="168">
        <v>42657</v>
      </c>
      <c r="C171" s="168"/>
      <c r="D171" s="169" t="s">
        <v>725</v>
      </c>
      <c r="E171" s="170" t="s">
        <v>592</v>
      </c>
      <c r="F171" s="171">
        <v>245</v>
      </c>
      <c r="G171" s="170"/>
      <c r="H171" s="170">
        <v>325.5</v>
      </c>
      <c r="I171" s="172">
        <v>330</v>
      </c>
      <c r="J171" s="173" t="s">
        <v>726</v>
      </c>
      <c r="K171" s="174">
        <f t="shared" si="65"/>
        <v>80.5</v>
      </c>
      <c r="L171" s="175">
        <f t="shared" si="66"/>
        <v>0.32857142857142857</v>
      </c>
      <c r="M171" s="170" t="s">
        <v>595</v>
      </c>
      <c r="N171" s="176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73</v>
      </c>
      <c r="B172" s="168">
        <v>42660</v>
      </c>
      <c r="C172" s="168"/>
      <c r="D172" s="169" t="s">
        <v>727</v>
      </c>
      <c r="E172" s="170" t="s">
        <v>592</v>
      </c>
      <c r="F172" s="171">
        <v>125</v>
      </c>
      <c r="G172" s="170"/>
      <c r="H172" s="170">
        <v>160</v>
      </c>
      <c r="I172" s="172">
        <v>160</v>
      </c>
      <c r="J172" s="173" t="s">
        <v>680</v>
      </c>
      <c r="K172" s="174">
        <f t="shared" si="65"/>
        <v>35</v>
      </c>
      <c r="L172" s="175">
        <v>0.28000000000000003</v>
      </c>
      <c r="M172" s="170" t="s">
        <v>595</v>
      </c>
      <c r="N172" s="176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74</v>
      </c>
      <c r="B173" s="168">
        <v>42660</v>
      </c>
      <c r="C173" s="168"/>
      <c r="D173" s="169" t="s">
        <v>728</v>
      </c>
      <c r="E173" s="170" t="s">
        <v>592</v>
      </c>
      <c r="F173" s="171">
        <v>114</v>
      </c>
      <c r="G173" s="170"/>
      <c r="H173" s="170">
        <v>145</v>
      </c>
      <c r="I173" s="172">
        <v>145</v>
      </c>
      <c r="J173" s="173" t="s">
        <v>680</v>
      </c>
      <c r="K173" s="174">
        <f t="shared" si="65"/>
        <v>31</v>
      </c>
      <c r="L173" s="175">
        <f t="shared" ref="L173:L175" si="67">K173/F173</f>
        <v>0.27192982456140352</v>
      </c>
      <c r="M173" s="170" t="s">
        <v>595</v>
      </c>
      <c r="N173" s="176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75</v>
      </c>
      <c r="B174" s="168">
        <v>42660</v>
      </c>
      <c r="C174" s="168"/>
      <c r="D174" s="169" t="s">
        <v>729</v>
      </c>
      <c r="E174" s="170" t="s">
        <v>592</v>
      </c>
      <c r="F174" s="171">
        <v>212</v>
      </c>
      <c r="G174" s="170"/>
      <c r="H174" s="170">
        <v>280</v>
      </c>
      <c r="I174" s="172">
        <v>276</v>
      </c>
      <c r="J174" s="173" t="s">
        <v>730</v>
      </c>
      <c r="K174" s="174">
        <f t="shared" si="65"/>
        <v>68</v>
      </c>
      <c r="L174" s="175">
        <f t="shared" si="67"/>
        <v>0.32075471698113206</v>
      </c>
      <c r="M174" s="170" t="s">
        <v>595</v>
      </c>
      <c r="N174" s="176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76</v>
      </c>
      <c r="B175" s="168">
        <v>42678</v>
      </c>
      <c r="C175" s="168"/>
      <c r="D175" s="169" t="s">
        <v>465</v>
      </c>
      <c r="E175" s="170" t="s">
        <v>592</v>
      </c>
      <c r="F175" s="171">
        <v>155</v>
      </c>
      <c r="G175" s="170"/>
      <c r="H175" s="170">
        <v>210</v>
      </c>
      <c r="I175" s="172">
        <v>210</v>
      </c>
      <c r="J175" s="173" t="s">
        <v>731</v>
      </c>
      <c r="K175" s="174">
        <f t="shared" si="65"/>
        <v>55</v>
      </c>
      <c r="L175" s="175">
        <f t="shared" si="67"/>
        <v>0.35483870967741937</v>
      </c>
      <c r="M175" s="170" t="s">
        <v>595</v>
      </c>
      <c r="N175" s="176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7">
        <v>77</v>
      </c>
      <c r="B176" s="178">
        <v>42710</v>
      </c>
      <c r="C176" s="178"/>
      <c r="D176" s="179" t="s">
        <v>732</v>
      </c>
      <c r="E176" s="180" t="s">
        <v>592</v>
      </c>
      <c r="F176" s="181">
        <v>150.5</v>
      </c>
      <c r="G176" s="181"/>
      <c r="H176" s="182">
        <v>72.5</v>
      </c>
      <c r="I176" s="182">
        <v>174</v>
      </c>
      <c r="J176" s="183" t="s">
        <v>733</v>
      </c>
      <c r="K176" s="184">
        <v>-78</v>
      </c>
      <c r="L176" s="185">
        <v>-0.51827242524916906</v>
      </c>
      <c r="M176" s="181" t="s">
        <v>605</v>
      </c>
      <c r="N176" s="178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78</v>
      </c>
      <c r="B177" s="168">
        <v>42712</v>
      </c>
      <c r="C177" s="168"/>
      <c r="D177" s="169" t="s">
        <v>734</v>
      </c>
      <c r="E177" s="170" t="s">
        <v>592</v>
      </c>
      <c r="F177" s="171">
        <v>380</v>
      </c>
      <c r="G177" s="170"/>
      <c r="H177" s="170">
        <v>478</v>
      </c>
      <c r="I177" s="172">
        <v>468</v>
      </c>
      <c r="J177" s="173" t="s">
        <v>680</v>
      </c>
      <c r="K177" s="174">
        <f t="shared" ref="K177:K179" si="68">H177-F177</f>
        <v>98</v>
      </c>
      <c r="L177" s="175">
        <f t="shared" ref="L177:L179" si="69">K177/F177</f>
        <v>0.25789473684210529</v>
      </c>
      <c r="M177" s="170" t="s">
        <v>595</v>
      </c>
      <c r="N177" s="176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79</v>
      </c>
      <c r="B178" s="168">
        <v>42734</v>
      </c>
      <c r="C178" s="168"/>
      <c r="D178" s="169" t="s">
        <v>121</v>
      </c>
      <c r="E178" s="170" t="s">
        <v>592</v>
      </c>
      <c r="F178" s="171">
        <v>305</v>
      </c>
      <c r="G178" s="170"/>
      <c r="H178" s="170">
        <v>375</v>
      </c>
      <c r="I178" s="172">
        <v>375</v>
      </c>
      <c r="J178" s="173" t="s">
        <v>680</v>
      </c>
      <c r="K178" s="174">
        <f t="shared" si="68"/>
        <v>70</v>
      </c>
      <c r="L178" s="175">
        <f t="shared" si="69"/>
        <v>0.22950819672131148</v>
      </c>
      <c r="M178" s="170" t="s">
        <v>595</v>
      </c>
      <c r="N178" s="176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80</v>
      </c>
      <c r="B179" s="168">
        <v>42739</v>
      </c>
      <c r="C179" s="168"/>
      <c r="D179" s="169" t="s">
        <v>104</v>
      </c>
      <c r="E179" s="170" t="s">
        <v>592</v>
      </c>
      <c r="F179" s="171">
        <v>99.5</v>
      </c>
      <c r="G179" s="170"/>
      <c r="H179" s="170">
        <v>158</v>
      </c>
      <c r="I179" s="172">
        <v>158</v>
      </c>
      <c r="J179" s="173" t="s">
        <v>680</v>
      </c>
      <c r="K179" s="174">
        <f t="shared" si="68"/>
        <v>58.5</v>
      </c>
      <c r="L179" s="175">
        <f t="shared" si="69"/>
        <v>0.5879396984924623</v>
      </c>
      <c r="M179" s="170" t="s">
        <v>595</v>
      </c>
      <c r="N179" s="176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81</v>
      </c>
      <c r="B180" s="168">
        <v>42739</v>
      </c>
      <c r="C180" s="168"/>
      <c r="D180" s="169" t="s">
        <v>104</v>
      </c>
      <c r="E180" s="170" t="s">
        <v>592</v>
      </c>
      <c r="F180" s="171">
        <v>99.5</v>
      </c>
      <c r="G180" s="170"/>
      <c r="H180" s="170">
        <v>158</v>
      </c>
      <c r="I180" s="172">
        <v>158</v>
      </c>
      <c r="J180" s="173" t="s">
        <v>680</v>
      </c>
      <c r="K180" s="174">
        <v>58.5</v>
      </c>
      <c r="L180" s="175">
        <v>0.58793969849246197</v>
      </c>
      <c r="M180" s="170" t="s">
        <v>595</v>
      </c>
      <c r="N180" s="176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82</v>
      </c>
      <c r="B181" s="168">
        <v>42786</v>
      </c>
      <c r="C181" s="168"/>
      <c r="D181" s="169" t="s">
        <v>210</v>
      </c>
      <c r="E181" s="170" t="s">
        <v>592</v>
      </c>
      <c r="F181" s="171">
        <v>140.5</v>
      </c>
      <c r="G181" s="170"/>
      <c r="H181" s="170">
        <v>220</v>
      </c>
      <c r="I181" s="172">
        <v>220</v>
      </c>
      <c r="J181" s="173" t="s">
        <v>680</v>
      </c>
      <c r="K181" s="174">
        <f>H181-F181</f>
        <v>79.5</v>
      </c>
      <c r="L181" s="175">
        <f>K181/F181</f>
        <v>0.5658362989323843</v>
      </c>
      <c r="M181" s="170" t="s">
        <v>595</v>
      </c>
      <c r="N181" s="176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83</v>
      </c>
      <c r="B182" s="168">
        <v>42786</v>
      </c>
      <c r="C182" s="168"/>
      <c r="D182" s="169" t="s">
        <v>735</v>
      </c>
      <c r="E182" s="170" t="s">
        <v>592</v>
      </c>
      <c r="F182" s="171">
        <v>202.5</v>
      </c>
      <c r="G182" s="170"/>
      <c r="H182" s="170">
        <v>234</v>
      </c>
      <c r="I182" s="172">
        <v>234</v>
      </c>
      <c r="J182" s="173" t="s">
        <v>680</v>
      </c>
      <c r="K182" s="174">
        <v>31.5</v>
      </c>
      <c r="L182" s="175">
        <v>0.155555555555556</v>
      </c>
      <c r="M182" s="170" t="s">
        <v>595</v>
      </c>
      <c r="N182" s="176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84</v>
      </c>
      <c r="B183" s="168">
        <v>42818</v>
      </c>
      <c r="C183" s="168"/>
      <c r="D183" s="169" t="s">
        <v>736</v>
      </c>
      <c r="E183" s="170" t="s">
        <v>592</v>
      </c>
      <c r="F183" s="171">
        <v>300.5</v>
      </c>
      <c r="G183" s="170"/>
      <c r="H183" s="170">
        <v>417.5</v>
      </c>
      <c r="I183" s="172">
        <v>420</v>
      </c>
      <c r="J183" s="173" t="s">
        <v>737</v>
      </c>
      <c r="K183" s="174">
        <f>H183-F183</f>
        <v>117</v>
      </c>
      <c r="L183" s="175">
        <f>K183/F183</f>
        <v>0.38935108153078202</v>
      </c>
      <c r="M183" s="170" t="s">
        <v>595</v>
      </c>
      <c r="N183" s="176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85</v>
      </c>
      <c r="B184" s="168">
        <v>42818</v>
      </c>
      <c r="C184" s="168"/>
      <c r="D184" s="169" t="s">
        <v>710</v>
      </c>
      <c r="E184" s="170" t="s">
        <v>592</v>
      </c>
      <c r="F184" s="171">
        <v>850</v>
      </c>
      <c r="G184" s="170"/>
      <c r="H184" s="170">
        <v>1042.5</v>
      </c>
      <c r="I184" s="172">
        <v>1023</v>
      </c>
      <c r="J184" s="173" t="s">
        <v>738</v>
      </c>
      <c r="K184" s="174">
        <v>192.5</v>
      </c>
      <c r="L184" s="175">
        <v>0.22647058823529401</v>
      </c>
      <c r="M184" s="170" t="s">
        <v>595</v>
      </c>
      <c r="N184" s="176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86</v>
      </c>
      <c r="B185" s="168">
        <v>42830</v>
      </c>
      <c r="C185" s="168"/>
      <c r="D185" s="169" t="s">
        <v>496</v>
      </c>
      <c r="E185" s="170" t="s">
        <v>592</v>
      </c>
      <c r="F185" s="171">
        <v>785</v>
      </c>
      <c r="G185" s="170"/>
      <c r="H185" s="170">
        <v>930</v>
      </c>
      <c r="I185" s="172">
        <v>920</v>
      </c>
      <c r="J185" s="173" t="s">
        <v>739</v>
      </c>
      <c r="K185" s="174">
        <f>H185-F185</f>
        <v>145</v>
      </c>
      <c r="L185" s="175">
        <f>K185/F185</f>
        <v>0.18471337579617833</v>
      </c>
      <c r="M185" s="170" t="s">
        <v>595</v>
      </c>
      <c r="N185" s="176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87</v>
      </c>
      <c r="B186" s="178">
        <v>42831</v>
      </c>
      <c r="C186" s="178"/>
      <c r="D186" s="179" t="s">
        <v>740</v>
      </c>
      <c r="E186" s="180" t="s">
        <v>592</v>
      </c>
      <c r="F186" s="181">
        <v>40</v>
      </c>
      <c r="G186" s="181"/>
      <c r="H186" s="182">
        <v>13.1</v>
      </c>
      <c r="I186" s="182">
        <v>60</v>
      </c>
      <c r="J186" s="183" t="s">
        <v>741</v>
      </c>
      <c r="K186" s="184">
        <v>-26.9</v>
      </c>
      <c r="L186" s="185">
        <v>-0.67249999999999999</v>
      </c>
      <c r="M186" s="181" t="s">
        <v>605</v>
      </c>
      <c r="N186" s="178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88</v>
      </c>
      <c r="B187" s="168">
        <v>42837</v>
      </c>
      <c r="C187" s="168"/>
      <c r="D187" s="169" t="s">
        <v>102</v>
      </c>
      <c r="E187" s="170" t="s">
        <v>592</v>
      </c>
      <c r="F187" s="171">
        <v>289.5</v>
      </c>
      <c r="G187" s="170"/>
      <c r="H187" s="170">
        <v>354</v>
      </c>
      <c r="I187" s="172">
        <v>360</v>
      </c>
      <c r="J187" s="173" t="s">
        <v>742</v>
      </c>
      <c r="K187" s="174">
        <f t="shared" ref="K187:K195" si="70">H187-F187</f>
        <v>64.5</v>
      </c>
      <c r="L187" s="175">
        <f t="shared" ref="L187:L195" si="71">K187/F187</f>
        <v>0.22279792746113988</v>
      </c>
      <c r="M187" s="170" t="s">
        <v>595</v>
      </c>
      <c r="N187" s="176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89</v>
      </c>
      <c r="B188" s="168">
        <v>42845</v>
      </c>
      <c r="C188" s="168"/>
      <c r="D188" s="169" t="s">
        <v>436</v>
      </c>
      <c r="E188" s="170" t="s">
        <v>592</v>
      </c>
      <c r="F188" s="171">
        <v>700</v>
      </c>
      <c r="G188" s="170"/>
      <c r="H188" s="170">
        <v>840</v>
      </c>
      <c r="I188" s="172">
        <v>840</v>
      </c>
      <c r="J188" s="173" t="s">
        <v>743</v>
      </c>
      <c r="K188" s="174">
        <f t="shared" si="70"/>
        <v>140</v>
      </c>
      <c r="L188" s="175">
        <f t="shared" si="71"/>
        <v>0.2</v>
      </c>
      <c r="M188" s="170" t="s">
        <v>595</v>
      </c>
      <c r="N188" s="176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90</v>
      </c>
      <c r="B189" s="168">
        <v>42887</v>
      </c>
      <c r="C189" s="168"/>
      <c r="D189" s="169" t="s">
        <v>744</v>
      </c>
      <c r="E189" s="170" t="s">
        <v>592</v>
      </c>
      <c r="F189" s="171">
        <v>130</v>
      </c>
      <c r="G189" s="170"/>
      <c r="H189" s="170">
        <v>144.25</v>
      </c>
      <c r="I189" s="172">
        <v>170</v>
      </c>
      <c r="J189" s="173" t="s">
        <v>745</v>
      </c>
      <c r="K189" s="174">
        <f t="shared" si="70"/>
        <v>14.25</v>
      </c>
      <c r="L189" s="175">
        <f t="shared" si="71"/>
        <v>0.10961538461538461</v>
      </c>
      <c r="M189" s="170" t="s">
        <v>595</v>
      </c>
      <c r="N189" s="176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91</v>
      </c>
      <c r="B190" s="168">
        <v>42901</v>
      </c>
      <c r="C190" s="168"/>
      <c r="D190" s="169" t="s">
        <v>746</v>
      </c>
      <c r="E190" s="170" t="s">
        <v>592</v>
      </c>
      <c r="F190" s="171">
        <v>214.5</v>
      </c>
      <c r="G190" s="170"/>
      <c r="H190" s="170">
        <v>262</v>
      </c>
      <c r="I190" s="172">
        <v>262</v>
      </c>
      <c r="J190" s="173" t="s">
        <v>615</v>
      </c>
      <c r="K190" s="174">
        <f t="shared" si="70"/>
        <v>47.5</v>
      </c>
      <c r="L190" s="175">
        <f t="shared" si="71"/>
        <v>0.22144522144522144</v>
      </c>
      <c r="M190" s="170" t="s">
        <v>595</v>
      </c>
      <c r="N190" s="176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92</v>
      </c>
      <c r="B191" s="199">
        <v>42933</v>
      </c>
      <c r="C191" s="199"/>
      <c r="D191" s="200" t="s">
        <v>747</v>
      </c>
      <c r="E191" s="201" t="s">
        <v>592</v>
      </c>
      <c r="F191" s="202">
        <v>370</v>
      </c>
      <c r="G191" s="201"/>
      <c r="H191" s="201">
        <v>447.5</v>
      </c>
      <c r="I191" s="203">
        <v>450</v>
      </c>
      <c r="J191" s="204" t="s">
        <v>680</v>
      </c>
      <c r="K191" s="174">
        <f t="shared" si="70"/>
        <v>77.5</v>
      </c>
      <c r="L191" s="205">
        <f t="shared" si="71"/>
        <v>0.20945945945945946</v>
      </c>
      <c r="M191" s="201" t="s">
        <v>595</v>
      </c>
      <c r="N191" s="206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93</v>
      </c>
      <c r="B192" s="199">
        <v>42943</v>
      </c>
      <c r="C192" s="199"/>
      <c r="D192" s="200" t="s">
        <v>208</v>
      </c>
      <c r="E192" s="201" t="s">
        <v>592</v>
      </c>
      <c r="F192" s="202">
        <v>657.5</v>
      </c>
      <c r="G192" s="201"/>
      <c r="H192" s="201">
        <v>825</v>
      </c>
      <c r="I192" s="203">
        <v>820</v>
      </c>
      <c r="J192" s="204" t="s">
        <v>680</v>
      </c>
      <c r="K192" s="174">
        <f t="shared" si="70"/>
        <v>167.5</v>
      </c>
      <c r="L192" s="205">
        <f t="shared" si="71"/>
        <v>0.25475285171102663</v>
      </c>
      <c r="M192" s="201" t="s">
        <v>595</v>
      </c>
      <c r="N192" s="206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94</v>
      </c>
      <c r="B193" s="168">
        <v>42964</v>
      </c>
      <c r="C193" s="168"/>
      <c r="D193" s="169" t="s">
        <v>384</v>
      </c>
      <c r="E193" s="170" t="s">
        <v>592</v>
      </c>
      <c r="F193" s="171">
        <v>605</v>
      </c>
      <c r="G193" s="170"/>
      <c r="H193" s="170">
        <v>750</v>
      </c>
      <c r="I193" s="172">
        <v>750</v>
      </c>
      <c r="J193" s="173" t="s">
        <v>739</v>
      </c>
      <c r="K193" s="174">
        <f t="shared" si="70"/>
        <v>145</v>
      </c>
      <c r="L193" s="175">
        <f t="shared" si="71"/>
        <v>0.23966942148760331</v>
      </c>
      <c r="M193" s="170" t="s">
        <v>595</v>
      </c>
      <c r="N193" s="176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95</v>
      </c>
      <c r="B194" s="178">
        <v>42979</v>
      </c>
      <c r="C194" s="178"/>
      <c r="D194" s="186" t="s">
        <v>748</v>
      </c>
      <c r="E194" s="181" t="s">
        <v>592</v>
      </c>
      <c r="F194" s="181">
        <v>255</v>
      </c>
      <c r="G194" s="182"/>
      <c r="H194" s="182">
        <v>217.25</v>
      </c>
      <c r="I194" s="182">
        <v>320</v>
      </c>
      <c r="J194" s="183" t="s">
        <v>749</v>
      </c>
      <c r="K194" s="184">
        <f t="shared" si="70"/>
        <v>-37.75</v>
      </c>
      <c r="L194" s="187">
        <f t="shared" si="71"/>
        <v>-0.14803921568627451</v>
      </c>
      <c r="M194" s="181" t="s">
        <v>605</v>
      </c>
      <c r="N194" s="178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96</v>
      </c>
      <c r="B195" s="168">
        <v>42997</v>
      </c>
      <c r="C195" s="168"/>
      <c r="D195" s="169" t="s">
        <v>750</v>
      </c>
      <c r="E195" s="170" t="s">
        <v>592</v>
      </c>
      <c r="F195" s="171">
        <v>215</v>
      </c>
      <c r="G195" s="170"/>
      <c r="H195" s="170">
        <v>258</v>
      </c>
      <c r="I195" s="172">
        <v>258</v>
      </c>
      <c r="J195" s="173" t="s">
        <v>680</v>
      </c>
      <c r="K195" s="174">
        <f t="shared" si="70"/>
        <v>43</v>
      </c>
      <c r="L195" s="175">
        <f t="shared" si="71"/>
        <v>0.2</v>
      </c>
      <c r="M195" s="170" t="s">
        <v>595</v>
      </c>
      <c r="N195" s="176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97</v>
      </c>
      <c r="B196" s="168">
        <v>42997</v>
      </c>
      <c r="C196" s="168"/>
      <c r="D196" s="169" t="s">
        <v>750</v>
      </c>
      <c r="E196" s="170" t="s">
        <v>592</v>
      </c>
      <c r="F196" s="171">
        <v>215</v>
      </c>
      <c r="G196" s="170"/>
      <c r="H196" s="170">
        <v>258</v>
      </c>
      <c r="I196" s="172">
        <v>258</v>
      </c>
      <c r="J196" s="204" t="s">
        <v>680</v>
      </c>
      <c r="K196" s="174">
        <v>43</v>
      </c>
      <c r="L196" s="175">
        <v>0.2</v>
      </c>
      <c r="M196" s="170" t="s">
        <v>595</v>
      </c>
      <c r="N196" s="176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98</v>
      </c>
      <c r="B197" s="199">
        <v>42998</v>
      </c>
      <c r="C197" s="199"/>
      <c r="D197" s="200" t="s">
        <v>751</v>
      </c>
      <c r="E197" s="201" t="s">
        <v>592</v>
      </c>
      <c r="F197" s="171">
        <v>75</v>
      </c>
      <c r="G197" s="201"/>
      <c r="H197" s="201">
        <v>90</v>
      </c>
      <c r="I197" s="203">
        <v>90</v>
      </c>
      <c r="J197" s="173" t="s">
        <v>752</v>
      </c>
      <c r="K197" s="174">
        <f t="shared" ref="K197:K202" si="72">H197-F197</f>
        <v>15</v>
      </c>
      <c r="L197" s="175">
        <f t="shared" ref="L197:L202" si="73">K197/F197</f>
        <v>0.2</v>
      </c>
      <c r="M197" s="170" t="s">
        <v>595</v>
      </c>
      <c r="N197" s="176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99</v>
      </c>
      <c r="B198" s="199">
        <v>43011</v>
      </c>
      <c r="C198" s="199"/>
      <c r="D198" s="200" t="s">
        <v>753</v>
      </c>
      <c r="E198" s="201" t="s">
        <v>592</v>
      </c>
      <c r="F198" s="202">
        <v>315</v>
      </c>
      <c r="G198" s="201"/>
      <c r="H198" s="201">
        <v>392</v>
      </c>
      <c r="I198" s="203">
        <v>384</v>
      </c>
      <c r="J198" s="204" t="s">
        <v>754</v>
      </c>
      <c r="K198" s="174">
        <f t="shared" si="72"/>
        <v>77</v>
      </c>
      <c r="L198" s="205">
        <f t="shared" si="73"/>
        <v>0.24444444444444444</v>
      </c>
      <c r="M198" s="201" t="s">
        <v>595</v>
      </c>
      <c r="N198" s="206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100</v>
      </c>
      <c r="B199" s="199">
        <v>43013</v>
      </c>
      <c r="C199" s="199"/>
      <c r="D199" s="200" t="s">
        <v>469</v>
      </c>
      <c r="E199" s="201" t="s">
        <v>592</v>
      </c>
      <c r="F199" s="202">
        <v>145</v>
      </c>
      <c r="G199" s="201"/>
      <c r="H199" s="201">
        <v>179</v>
      </c>
      <c r="I199" s="203">
        <v>180</v>
      </c>
      <c r="J199" s="204" t="s">
        <v>755</v>
      </c>
      <c r="K199" s="174">
        <f t="shared" si="72"/>
        <v>34</v>
      </c>
      <c r="L199" s="205">
        <f t="shared" si="73"/>
        <v>0.23448275862068965</v>
      </c>
      <c r="M199" s="201" t="s">
        <v>595</v>
      </c>
      <c r="N199" s="206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101</v>
      </c>
      <c r="B200" s="199">
        <v>43014</v>
      </c>
      <c r="C200" s="199"/>
      <c r="D200" s="200" t="s">
        <v>359</v>
      </c>
      <c r="E200" s="201" t="s">
        <v>592</v>
      </c>
      <c r="F200" s="202">
        <v>256</v>
      </c>
      <c r="G200" s="201"/>
      <c r="H200" s="201">
        <v>323</v>
      </c>
      <c r="I200" s="203">
        <v>320</v>
      </c>
      <c r="J200" s="204" t="s">
        <v>680</v>
      </c>
      <c r="K200" s="174">
        <f t="shared" si="72"/>
        <v>67</v>
      </c>
      <c r="L200" s="205">
        <f t="shared" si="73"/>
        <v>0.26171875</v>
      </c>
      <c r="M200" s="201" t="s">
        <v>595</v>
      </c>
      <c r="N200" s="206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102</v>
      </c>
      <c r="B201" s="199">
        <v>43017</v>
      </c>
      <c r="C201" s="199"/>
      <c r="D201" s="200" t="s">
        <v>373</v>
      </c>
      <c r="E201" s="201" t="s">
        <v>592</v>
      </c>
      <c r="F201" s="202">
        <v>137.5</v>
      </c>
      <c r="G201" s="201"/>
      <c r="H201" s="201">
        <v>184</v>
      </c>
      <c r="I201" s="203">
        <v>183</v>
      </c>
      <c r="J201" s="204" t="s">
        <v>756</v>
      </c>
      <c r="K201" s="174">
        <f t="shared" si="72"/>
        <v>46.5</v>
      </c>
      <c r="L201" s="205">
        <f t="shared" si="73"/>
        <v>0.33818181818181819</v>
      </c>
      <c r="M201" s="201" t="s">
        <v>595</v>
      </c>
      <c r="N201" s="206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103</v>
      </c>
      <c r="B202" s="199">
        <v>43018</v>
      </c>
      <c r="C202" s="199"/>
      <c r="D202" s="200" t="s">
        <v>757</v>
      </c>
      <c r="E202" s="201" t="s">
        <v>592</v>
      </c>
      <c r="F202" s="202">
        <v>125.5</v>
      </c>
      <c r="G202" s="201"/>
      <c r="H202" s="201">
        <v>158</v>
      </c>
      <c r="I202" s="203">
        <v>155</v>
      </c>
      <c r="J202" s="204" t="s">
        <v>758</v>
      </c>
      <c r="K202" s="174">
        <f t="shared" si="72"/>
        <v>32.5</v>
      </c>
      <c r="L202" s="205">
        <f t="shared" si="73"/>
        <v>0.25896414342629481</v>
      </c>
      <c r="M202" s="201" t="s">
        <v>595</v>
      </c>
      <c r="N202" s="206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104</v>
      </c>
      <c r="B203" s="199">
        <v>43018</v>
      </c>
      <c r="C203" s="199"/>
      <c r="D203" s="200" t="s">
        <v>759</v>
      </c>
      <c r="E203" s="201" t="s">
        <v>592</v>
      </c>
      <c r="F203" s="202">
        <v>895</v>
      </c>
      <c r="G203" s="201"/>
      <c r="H203" s="201">
        <v>1122.5</v>
      </c>
      <c r="I203" s="203">
        <v>1078</v>
      </c>
      <c r="J203" s="204" t="s">
        <v>760</v>
      </c>
      <c r="K203" s="174">
        <v>227.5</v>
      </c>
      <c r="L203" s="205">
        <v>0.25418994413407803</v>
      </c>
      <c r="M203" s="201" t="s">
        <v>595</v>
      </c>
      <c r="N203" s="206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105</v>
      </c>
      <c r="B204" s="199">
        <v>43020</v>
      </c>
      <c r="C204" s="199"/>
      <c r="D204" s="200" t="s">
        <v>368</v>
      </c>
      <c r="E204" s="201" t="s">
        <v>592</v>
      </c>
      <c r="F204" s="202">
        <v>525</v>
      </c>
      <c r="G204" s="201"/>
      <c r="H204" s="201">
        <v>629</v>
      </c>
      <c r="I204" s="203">
        <v>629</v>
      </c>
      <c r="J204" s="204" t="s">
        <v>680</v>
      </c>
      <c r="K204" s="174">
        <v>104</v>
      </c>
      <c r="L204" s="205">
        <v>0.19809523809523799</v>
      </c>
      <c r="M204" s="201" t="s">
        <v>595</v>
      </c>
      <c r="N204" s="206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106</v>
      </c>
      <c r="B205" s="199">
        <v>43046</v>
      </c>
      <c r="C205" s="199"/>
      <c r="D205" s="200" t="s">
        <v>409</v>
      </c>
      <c r="E205" s="201" t="s">
        <v>592</v>
      </c>
      <c r="F205" s="202">
        <v>740</v>
      </c>
      <c r="G205" s="201"/>
      <c r="H205" s="201">
        <v>892.5</v>
      </c>
      <c r="I205" s="203">
        <v>900</v>
      </c>
      <c r="J205" s="204" t="s">
        <v>761</v>
      </c>
      <c r="K205" s="174">
        <f t="shared" ref="K205:K207" si="74">H205-F205</f>
        <v>152.5</v>
      </c>
      <c r="L205" s="205">
        <f t="shared" ref="L205:L207" si="75">K205/F205</f>
        <v>0.20608108108108109</v>
      </c>
      <c r="M205" s="201" t="s">
        <v>595</v>
      </c>
      <c r="N205" s="206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107</v>
      </c>
      <c r="B206" s="168">
        <v>43073</v>
      </c>
      <c r="C206" s="168"/>
      <c r="D206" s="169" t="s">
        <v>762</v>
      </c>
      <c r="E206" s="170" t="s">
        <v>592</v>
      </c>
      <c r="F206" s="171">
        <v>118.5</v>
      </c>
      <c r="G206" s="170"/>
      <c r="H206" s="170">
        <v>143.5</v>
      </c>
      <c r="I206" s="172">
        <v>145</v>
      </c>
      <c r="J206" s="173" t="s">
        <v>763</v>
      </c>
      <c r="K206" s="174">
        <f t="shared" si="74"/>
        <v>25</v>
      </c>
      <c r="L206" s="175">
        <f t="shared" si="75"/>
        <v>0.2109704641350211</v>
      </c>
      <c r="M206" s="170" t="s">
        <v>595</v>
      </c>
      <c r="N206" s="176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7">
        <v>108</v>
      </c>
      <c r="B207" s="178">
        <v>43090</v>
      </c>
      <c r="C207" s="178"/>
      <c r="D207" s="179" t="s">
        <v>441</v>
      </c>
      <c r="E207" s="180" t="s">
        <v>592</v>
      </c>
      <c r="F207" s="181">
        <v>715</v>
      </c>
      <c r="G207" s="181"/>
      <c r="H207" s="182">
        <v>500</v>
      </c>
      <c r="I207" s="182">
        <v>872</v>
      </c>
      <c r="J207" s="183" t="s">
        <v>764</v>
      </c>
      <c r="K207" s="184">
        <f t="shared" si="74"/>
        <v>-215</v>
      </c>
      <c r="L207" s="185">
        <f t="shared" si="75"/>
        <v>-0.30069930069930068</v>
      </c>
      <c r="M207" s="181" t="s">
        <v>605</v>
      </c>
      <c r="N207" s="178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109</v>
      </c>
      <c r="B208" s="168">
        <v>43098</v>
      </c>
      <c r="C208" s="168"/>
      <c r="D208" s="169" t="s">
        <v>753</v>
      </c>
      <c r="E208" s="170" t="s">
        <v>592</v>
      </c>
      <c r="F208" s="171">
        <v>435</v>
      </c>
      <c r="G208" s="170"/>
      <c r="H208" s="170">
        <v>542.5</v>
      </c>
      <c r="I208" s="172">
        <v>539</v>
      </c>
      <c r="J208" s="173" t="s">
        <v>680</v>
      </c>
      <c r="K208" s="174">
        <v>107.5</v>
      </c>
      <c r="L208" s="175">
        <v>0.247126436781609</v>
      </c>
      <c r="M208" s="170" t="s">
        <v>595</v>
      </c>
      <c r="N208" s="176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110</v>
      </c>
      <c r="B209" s="168">
        <v>43098</v>
      </c>
      <c r="C209" s="168"/>
      <c r="D209" s="169" t="s">
        <v>561</v>
      </c>
      <c r="E209" s="170" t="s">
        <v>592</v>
      </c>
      <c r="F209" s="171">
        <v>885</v>
      </c>
      <c r="G209" s="170"/>
      <c r="H209" s="170">
        <v>1090</v>
      </c>
      <c r="I209" s="172">
        <v>1084</v>
      </c>
      <c r="J209" s="173" t="s">
        <v>680</v>
      </c>
      <c r="K209" s="174">
        <v>205</v>
      </c>
      <c r="L209" s="175">
        <v>0.23163841807909599</v>
      </c>
      <c r="M209" s="170" t="s">
        <v>595</v>
      </c>
      <c r="N209" s="176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7">
        <v>111</v>
      </c>
      <c r="B210" s="208">
        <v>43192</v>
      </c>
      <c r="C210" s="208"/>
      <c r="D210" s="186" t="s">
        <v>765</v>
      </c>
      <c r="E210" s="181" t="s">
        <v>592</v>
      </c>
      <c r="F210" s="209">
        <v>478.5</v>
      </c>
      <c r="G210" s="181"/>
      <c r="H210" s="181">
        <v>442</v>
      </c>
      <c r="I210" s="182">
        <v>613</v>
      </c>
      <c r="J210" s="183" t="s">
        <v>766</v>
      </c>
      <c r="K210" s="184">
        <f t="shared" ref="K210:K213" si="76">H210-F210</f>
        <v>-36.5</v>
      </c>
      <c r="L210" s="185">
        <f t="shared" ref="L210:L213" si="77">K210/F210</f>
        <v>-7.6280041797283177E-2</v>
      </c>
      <c r="M210" s="181" t="s">
        <v>605</v>
      </c>
      <c r="N210" s="178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7">
        <v>112</v>
      </c>
      <c r="B211" s="178">
        <v>43194</v>
      </c>
      <c r="C211" s="178"/>
      <c r="D211" s="179" t="s">
        <v>767</v>
      </c>
      <c r="E211" s="180" t="s">
        <v>592</v>
      </c>
      <c r="F211" s="181">
        <f>141.5-7.3</f>
        <v>134.19999999999999</v>
      </c>
      <c r="G211" s="181"/>
      <c r="H211" s="182">
        <v>77</v>
      </c>
      <c r="I211" s="182">
        <v>180</v>
      </c>
      <c r="J211" s="183" t="s">
        <v>768</v>
      </c>
      <c r="K211" s="184">
        <f t="shared" si="76"/>
        <v>-57.199999999999989</v>
      </c>
      <c r="L211" s="185">
        <f t="shared" si="77"/>
        <v>-0.42622950819672129</v>
      </c>
      <c r="M211" s="181" t="s">
        <v>605</v>
      </c>
      <c r="N211" s="178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7">
        <v>113</v>
      </c>
      <c r="B212" s="178">
        <v>43209</v>
      </c>
      <c r="C212" s="178"/>
      <c r="D212" s="179" t="s">
        <v>769</v>
      </c>
      <c r="E212" s="180" t="s">
        <v>592</v>
      </c>
      <c r="F212" s="181">
        <v>430</v>
      </c>
      <c r="G212" s="181"/>
      <c r="H212" s="182">
        <v>220</v>
      </c>
      <c r="I212" s="182">
        <v>537</v>
      </c>
      <c r="J212" s="183" t="s">
        <v>770</v>
      </c>
      <c r="K212" s="184">
        <f t="shared" si="76"/>
        <v>-210</v>
      </c>
      <c r="L212" s="185">
        <f t="shared" si="77"/>
        <v>-0.48837209302325579</v>
      </c>
      <c r="M212" s="181" t="s">
        <v>605</v>
      </c>
      <c r="N212" s="178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114</v>
      </c>
      <c r="B213" s="199">
        <v>43220</v>
      </c>
      <c r="C213" s="199"/>
      <c r="D213" s="200" t="s">
        <v>771</v>
      </c>
      <c r="E213" s="201" t="s">
        <v>592</v>
      </c>
      <c r="F213" s="201">
        <v>153.5</v>
      </c>
      <c r="G213" s="201"/>
      <c r="H213" s="201">
        <v>196</v>
      </c>
      <c r="I213" s="203">
        <v>196</v>
      </c>
      <c r="J213" s="173" t="s">
        <v>772</v>
      </c>
      <c r="K213" s="174">
        <f t="shared" si="76"/>
        <v>42.5</v>
      </c>
      <c r="L213" s="175">
        <f t="shared" si="77"/>
        <v>0.27687296416938112</v>
      </c>
      <c r="M213" s="170" t="s">
        <v>595</v>
      </c>
      <c r="N213" s="176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7">
        <v>115</v>
      </c>
      <c r="B214" s="178">
        <v>43306</v>
      </c>
      <c r="C214" s="178"/>
      <c r="D214" s="179" t="s">
        <v>740</v>
      </c>
      <c r="E214" s="180" t="s">
        <v>592</v>
      </c>
      <c r="F214" s="181">
        <v>27.5</v>
      </c>
      <c r="G214" s="181"/>
      <c r="H214" s="182">
        <v>13.1</v>
      </c>
      <c r="I214" s="182">
        <v>60</v>
      </c>
      <c r="J214" s="183" t="s">
        <v>773</v>
      </c>
      <c r="K214" s="184">
        <v>-14.4</v>
      </c>
      <c r="L214" s="185">
        <v>-0.52363636363636401</v>
      </c>
      <c r="M214" s="181" t="s">
        <v>605</v>
      </c>
      <c r="N214" s="178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7">
        <v>116</v>
      </c>
      <c r="B215" s="208">
        <v>43318</v>
      </c>
      <c r="C215" s="208"/>
      <c r="D215" s="186" t="s">
        <v>774</v>
      </c>
      <c r="E215" s="181" t="s">
        <v>592</v>
      </c>
      <c r="F215" s="181">
        <v>148.5</v>
      </c>
      <c r="G215" s="181"/>
      <c r="H215" s="181">
        <v>102</v>
      </c>
      <c r="I215" s="182">
        <v>182</v>
      </c>
      <c r="J215" s="183" t="s">
        <v>775</v>
      </c>
      <c r="K215" s="184">
        <f>H215-F215</f>
        <v>-46.5</v>
      </c>
      <c r="L215" s="185">
        <f>K215/F215</f>
        <v>-0.31313131313131315</v>
      </c>
      <c r="M215" s="181" t="s">
        <v>605</v>
      </c>
      <c r="N215" s="178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117</v>
      </c>
      <c r="B216" s="168">
        <v>43335</v>
      </c>
      <c r="C216" s="168"/>
      <c r="D216" s="169" t="s">
        <v>776</v>
      </c>
      <c r="E216" s="170" t="s">
        <v>592</v>
      </c>
      <c r="F216" s="201">
        <v>285</v>
      </c>
      <c r="G216" s="170"/>
      <c r="H216" s="170">
        <v>355</v>
      </c>
      <c r="I216" s="172">
        <v>364</v>
      </c>
      <c r="J216" s="173" t="s">
        <v>777</v>
      </c>
      <c r="K216" s="174">
        <v>70</v>
      </c>
      <c r="L216" s="175">
        <v>0.24561403508771901</v>
      </c>
      <c r="M216" s="170" t="s">
        <v>595</v>
      </c>
      <c r="N216" s="176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118</v>
      </c>
      <c r="B217" s="168">
        <v>43341</v>
      </c>
      <c r="C217" s="168"/>
      <c r="D217" s="169" t="s">
        <v>399</v>
      </c>
      <c r="E217" s="170" t="s">
        <v>592</v>
      </c>
      <c r="F217" s="201">
        <v>525</v>
      </c>
      <c r="G217" s="170"/>
      <c r="H217" s="170">
        <v>585</v>
      </c>
      <c r="I217" s="172">
        <v>635</v>
      </c>
      <c r="J217" s="173" t="s">
        <v>778</v>
      </c>
      <c r="K217" s="174">
        <f t="shared" ref="K217:K268" si="78">H217-F217</f>
        <v>60</v>
      </c>
      <c r="L217" s="175">
        <f t="shared" ref="L217:L268" si="79">K217/F217</f>
        <v>0.11428571428571428</v>
      </c>
      <c r="M217" s="170" t="s">
        <v>595</v>
      </c>
      <c r="N217" s="176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119</v>
      </c>
      <c r="B218" s="168">
        <v>43395</v>
      </c>
      <c r="C218" s="168"/>
      <c r="D218" s="169" t="s">
        <v>384</v>
      </c>
      <c r="E218" s="170" t="s">
        <v>592</v>
      </c>
      <c r="F218" s="201">
        <v>475</v>
      </c>
      <c r="G218" s="170"/>
      <c r="H218" s="170">
        <v>574</v>
      </c>
      <c r="I218" s="172">
        <v>570</v>
      </c>
      <c r="J218" s="173" t="s">
        <v>680</v>
      </c>
      <c r="K218" s="174">
        <f t="shared" si="78"/>
        <v>99</v>
      </c>
      <c r="L218" s="175">
        <f t="shared" si="79"/>
        <v>0.20842105263157895</v>
      </c>
      <c r="M218" s="170" t="s">
        <v>595</v>
      </c>
      <c r="N218" s="176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120</v>
      </c>
      <c r="B219" s="199">
        <v>43397</v>
      </c>
      <c r="C219" s="199"/>
      <c r="D219" s="200" t="s">
        <v>779</v>
      </c>
      <c r="E219" s="201" t="s">
        <v>592</v>
      </c>
      <c r="F219" s="201">
        <v>707.5</v>
      </c>
      <c r="G219" s="201"/>
      <c r="H219" s="201">
        <v>872</v>
      </c>
      <c r="I219" s="203">
        <v>872</v>
      </c>
      <c r="J219" s="204" t="s">
        <v>680</v>
      </c>
      <c r="K219" s="174">
        <f t="shared" si="78"/>
        <v>164.5</v>
      </c>
      <c r="L219" s="205">
        <f t="shared" si="79"/>
        <v>0.23250883392226149</v>
      </c>
      <c r="M219" s="201" t="s">
        <v>595</v>
      </c>
      <c r="N219" s="206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121</v>
      </c>
      <c r="B220" s="199">
        <v>43398</v>
      </c>
      <c r="C220" s="199"/>
      <c r="D220" s="200" t="s">
        <v>780</v>
      </c>
      <c r="E220" s="201" t="s">
        <v>592</v>
      </c>
      <c r="F220" s="201">
        <v>162</v>
      </c>
      <c r="G220" s="201"/>
      <c r="H220" s="201">
        <v>204</v>
      </c>
      <c r="I220" s="203">
        <v>209</v>
      </c>
      <c r="J220" s="204" t="s">
        <v>781</v>
      </c>
      <c r="K220" s="174">
        <f t="shared" si="78"/>
        <v>42</v>
      </c>
      <c r="L220" s="205">
        <f t="shared" si="79"/>
        <v>0.25925925925925924</v>
      </c>
      <c r="M220" s="201" t="s">
        <v>595</v>
      </c>
      <c r="N220" s="206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122</v>
      </c>
      <c r="B221" s="199">
        <v>43399</v>
      </c>
      <c r="C221" s="199"/>
      <c r="D221" s="200" t="s">
        <v>489</v>
      </c>
      <c r="E221" s="201" t="s">
        <v>592</v>
      </c>
      <c r="F221" s="201">
        <v>240</v>
      </c>
      <c r="G221" s="201"/>
      <c r="H221" s="201">
        <v>297</v>
      </c>
      <c r="I221" s="203">
        <v>297</v>
      </c>
      <c r="J221" s="204" t="s">
        <v>680</v>
      </c>
      <c r="K221" s="210">
        <f t="shared" si="78"/>
        <v>57</v>
      </c>
      <c r="L221" s="205">
        <f t="shared" si="79"/>
        <v>0.23749999999999999</v>
      </c>
      <c r="M221" s="201" t="s">
        <v>595</v>
      </c>
      <c r="N221" s="206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123</v>
      </c>
      <c r="B222" s="168">
        <v>43439</v>
      </c>
      <c r="C222" s="168"/>
      <c r="D222" s="169" t="s">
        <v>782</v>
      </c>
      <c r="E222" s="170" t="s">
        <v>592</v>
      </c>
      <c r="F222" s="170">
        <v>202.5</v>
      </c>
      <c r="G222" s="170"/>
      <c r="H222" s="170">
        <v>255</v>
      </c>
      <c r="I222" s="172">
        <v>252</v>
      </c>
      <c r="J222" s="173" t="s">
        <v>680</v>
      </c>
      <c r="K222" s="174">
        <f t="shared" si="78"/>
        <v>52.5</v>
      </c>
      <c r="L222" s="175">
        <f t="shared" si="79"/>
        <v>0.25925925925925924</v>
      </c>
      <c r="M222" s="170" t="s">
        <v>595</v>
      </c>
      <c r="N222" s="176">
        <v>43542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124</v>
      </c>
      <c r="B223" s="199">
        <v>43465</v>
      </c>
      <c r="C223" s="168"/>
      <c r="D223" s="200" t="s">
        <v>159</v>
      </c>
      <c r="E223" s="201" t="s">
        <v>592</v>
      </c>
      <c r="F223" s="201">
        <v>710</v>
      </c>
      <c r="G223" s="201"/>
      <c r="H223" s="201">
        <v>866</v>
      </c>
      <c r="I223" s="203">
        <v>866</v>
      </c>
      <c r="J223" s="204" t="s">
        <v>680</v>
      </c>
      <c r="K223" s="174">
        <f t="shared" si="78"/>
        <v>156</v>
      </c>
      <c r="L223" s="175">
        <f t="shared" si="79"/>
        <v>0.21971830985915494</v>
      </c>
      <c r="M223" s="170" t="s">
        <v>595</v>
      </c>
      <c r="N223" s="176">
        <v>43553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125</v>
      </c>
      <c r="B224" s="199">
        <v>43522</v>
      </c>
      <c r="C224" s="199"/>
      <c r="D224" s="200" t="s">
        <v>174</v>
      </c>
      <c r="E224" s="201" t="s">
        <v>592</v>
      </c>
      <c r="F224" s="201">
        <v>337.25</v>
      </c>
      <c r="G224" s="201"/>
      <c r="H224" s="201">
        <v>398.5</v>
      </c>
      <c r="I224" s="203">
        <v>411</v>
      </c>
      <c r="J224" s="173" t="s">
        <v>784</v>
      </c>
      <c r="K224" s="174">
        <f t="shared" si="78"/>
        <v>61.25</v>
      </c>
      <c r="L224" s="175">
        <f t="shared" si="79"/>
        <v>0.1816160118606375</v>
      </c>
      <c r="M224" s="170" t="s">
        <v>595</v>
      </c>
      <c r="N224" s="176">
        <v>43760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126</v>
      </c>
      <c r="B225" s="212">
        <v>43559</v>
      </c>
      <c r="C225" s="212"/>
      <c r="D225" s="213" t="s">
        <v>785</v>
      </c>
      <c r="E225" s="214" t="s">
        <v>592</v>
      </c>
      <c r="F225" s="214">
        <v>130</v>
      </c>
      <c r="G225" s="214"/>
      <c r="H225" s="214">
        <v>65</v>
      </c>
      <c r="I225" s="215">
        <v>158</v>
      </c>
      <c r="J225" s="183" t="s">
        <v>786</v>
      </c>
      <c r="K225" s="184">
        <f t="shared" si="78"/>
        <v>-65</v>
      </c>
      <c r="L225" s="185">
        <f t="shared" si="79"/>
        <v>-0.5</v>
      </c>
      <c r="M225" s="181" t="s">
        <v>605</v>
      </c>
      <c r="N225" s="178">
        <v>43726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127</v>
      </c>
      <c r="B226" s="199">
        <v>43017</v>
      </c>
      <c r="C226" s="199"/>
      <c r="D226" s="200" t="s">
        <v>210</v>
      </c>
      <c r="E226" s="201" t="s">
        <v>592</v>
      </c>
      <c r="F226" s="201">
        <v>141.5</v>
      </c>
      <c r="G226" s="201"/>
      <c r="H226" s="201">
        <v>183.5</v>
      </c>
      <c r="I226" s="203">
        <v>210</v>
      </c>
      <c r="J226" s="173" t="s">
        <v>781</v>
      </c>
      <c r="K226" s="174">
        <f t="shared" si="78"/>
        <v>42</v>
      </c>
      <c r="L226" s="175">
        <f t="shared" si="79"/>
        <v>0.29681978798586572</v>
      </c>
      <c r="M226" s="170" t="s">
        <v>595</v>
      </c>
      <c r="N226" s="176">
        <v>43042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1">
        <v>128</v>
      </c>
      <c r="B227" s="212">
        <v>43074</v>
      </c>
      <c r="C227" s="212"/>
      <c r="D227" s="213" t="s">
        <v>788</v>
      </c>
      <c r="E227" s="214" t="s">
        <v>592</v>
      </c>
      <c r="F227" s="209">
        <v>172</v>
      </c>
      <c r="G227" s="214"/>
      <c r="H227" s="214">
        <v>155.25</v>
      </c>
      <c r="I227" s="215">
        <v>230</v>
      </c>
      <c r="J227" s="183" t="s">
        <v>789</v>
      </c>
      <c r="K227" s="184">
        <f t="shared" si="78"/>
        <v>-16.75</v>
      </c>
      <c r="L227" s="185">
        <f t="shared" si="79"/>
        <v>-9.7383720930232565E-2</v>
      </c>
      <c r="M227" s="181" t="s">
        <v>605</v>
      </c>
      <c r="N227" s="178">
        <v>43787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129</v>
      </c>
      <c r="B228" s="199">
        <v>43398</v>
      </c>
      <c r="C228" s="199"/>
      <c r="D228" s="200" t="s">
        <v>120</v>
      </c>
      <c r="E228" s="201" t="s">
        <v>592</v>
      </c>
      <c r="F228" s="201">
        <v>698.5</v>
      </c>
      <c r="G228" s="201"/>
      <c r="H228" s="201">
        <v>890</v>
      </c>
      <c r="I228" s="203">
        <v>890</v>
      </c>
      <c r="J228" s="173" t="s">
        <v>790</v>
      </c>
      <c r="K228" s="174">
        <f t="shared" si="78"/>
        <v>191.5</v>
      </c>
      <c r="L228" s="175">
        <f t="shared" si="79"/>
        <v>0.27415891195418757</v>
      </c>
      <c r="M228" s="170" t="s">
        <v>595</v>
      </c>
      <c r="N228" s="176">
        <v>44328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130</v>
      </c>
      <c r="B229" s="199">
        <v>42877</v>
      </c>
      <c r="C229" s="199"/>
      <c r="D229" s="200" t="s">
        <v>791</v>
      </c>
      <c r="E229" s="201" t="s">
        <v>592</v>
      </c>
      <c r="F229" s="201">
        <v>127.6</v>
      </c>
      <c r="G229" s="201"/>
      <c r="H229" s="201">
        <v>138</v>
      </c>
      <c r="I229" s="203">
        <v>190</v>
      </c>
      <c r="J229" s="173" t="s">
        <v>792</v>
      </c>
      <c r="K229" s="174">
        <f t="shared" si="78"/>
        <v>10.400000000000006</v>
      </c>
      <c r="L229" s="175">
        <f t="shared" si="79"/>
        <v>8.1504702194357417E-2</v>
      </c>
      <c r="M229" s="170" t="s">
        <v>595</v>
      </c>
      <c r="N229" s="176">
        <v>43774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131</v>
      </c>
      <c r="B230" s="199">
        <v>43158</v>
      </c>
      <c r="C230" s="199"/>
      <c r="D230" s="200" t="s">
        <v>793</v>
      </c>
      <c r="E230" s="201" t="s">
        <v>592</v>
      </c>
      <c r="F230" s="201">
        <v>317</v>
      </c>
      <c r="G230" s="201"/>
      <c r="H230" s="201">
        <v>382.5</v>
      </c>
      <c r="I230" s="203">
        <v>398</v>
      </c>
      <c r="J230" s="173" t="s">
        <v>794</v>
      </c>
      <c r="K230" s="174">
        <f t="shared" si="78"/>
        <v>65.5</v>
      </c>
      <c r="L230" s="175">
        <f t="shared" si="79"/>
        <v>0.20662460567823343</v>
      </c>
      <c r="M230" s="170" t="s">
        <v>595</v>
      </c>
      <c r="N230" s="176">
        <v>44238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1">
        <v>132</v>
      </c>
      <c r="B231" s="212">
        <v>43164</v>
      </c>
      <c r="C231" s="212"/>
      <c r="D231" s="213" t="s">
        <v>166</v>
      </c>
      <c r="E231" s="214" t="s">
        <v>592</v>
      </c>
      <c r="F231" s="209">
        <f>510-14.4</f>
        <v>495.6</v>
      </c>
      <c r="G231" s="214"/>
      <c r="H231" s="214">
        <v>350</v>
      </c>
      <c r="I231" s="215">
        <v>672</v>
      </c>
      <c r="J231" s="183" t="s">
        <v>795</v>
      </c>
      <c r="K231" s="184">
        <f t="shared" si="78"/>
        <v>-145.60000000000002</v>
      </c>
      <c r="L231" s="185">
        <f t="shared" si="79"/>
        <v>-0.29378531073446329</v>
      </c>
      <c r="M231" s="181" t="s">
        <v>605</v>
      </c>
      <c r="N231" s="178">
        <v>43887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1">
        <v>133</v>
      </c>
      <c r="B232" s="212">
        <v>43237</v>
      </c>
      <c r="C232" s="212"/>
      <c r="D232" s="213" t="s">
        <v>796</v>
      </c>
      <c r="E232" s="214" t="s">
        <v>592</v>
      </c>
      <c r="F232" s="209">
        <v>230.3</v>
      </c>
      <c r="G232" s="214"/>
      <c r="H232" s="214">
        <v>102.5</v>
      </c>
      <c r="I232" s="215">
        <v>348</v>
      </c>
      <c r="J232" s="183" t="s">
        <v>797</v>
      </c>
      <c r="K232" s="184">
        <f t="shared" si="78"/>
        <v>-127.80000000000001</v>
      </c>
      <c r="L232" s="185">
        <f t="shared" si="79"/>
        <v>-0.55492835432045162</v>
      </c>
      <c r="M232" s="181" t="s">
        <v>605</v>
      </c>
      <c r="N232" s="178">
        <v>43896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134</v>
      </c>
      <c r="B233" s="199">
        <v>43258</v>
      </c>
      <c r="C233" s="199"/>
      <c r="D233" s="200" t="s">
        <v>445</v>
      </c>
      <c r="E233" s="201" t="s">
        <v>592</v>
      </c>
      <c r="F233" s="201">
        <f>342.5-5.1</f>
        <v>337.4</v>
      </c>
      <c r="G233" s="201"/>
      <c r="H233" s="201">
        <v>412.5</v>
      </c>
      <c r="I233" s="203">
        <v>439</v>
      </c>
      <c r="J233" s="173" t="s">
        <v>798</v>
      </c>
      <c r="K233" s="174">
        <f t="shared" si="78"/>
        <v>75.100000000000023</v>
      </c>
      <c r="L233" s="175">
        <f t="shared" si="79"/>
        <v>0.22258446947243635</v>
      </c>
      <c r="M233" s="170" t="s">
        <v>595</v>
      </c>
      <c r="N233" s="176">
        <v>44230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135</v>
      </c>
      <c r="B234" s="191">
        <v>43285</v>
      </c>
      <c r="C234" s="191"/>
      <c r="D234" s="192" t="s">
        <v>58</v>
      </c>
      <c r="E234" s="193" t="s">
        <v>592</v>
      </c>
      <c r="F234" s="193">
        <f>127.5-5.53</f>
        <v>121.97</v>
      </c>
      <c r="G234" s="194"/>
      <c r="H234" s="194">
        <v>122.5</v>
      </c>
      <c r="I234" s="194">
        <v>170</v>
      </c>
      <c r="J234" s="195" t="s">
        <v>799</v>
      </c>
      <c r="K234" s="196">
        <f t="shared" si="78"/>
        <v>0.53000000000000114</v>
      </c>
      <c r="L234" s="197">
        <f t="shared" si="79"/>
        <v>4.3453308190538747E-3</v>
      </c>
      <c r="M234" s="193" t="s">
        <v>613</v>
      </c>
      <c r="N234" s="191">
        <v>44431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1">
        <v>136</v>
      </c>
      <c r="B235" s="212">
        <v>43294</v>
      </c>
      <c r="C235" s="212"/>
      <c r="D235" s="213" t="s">
        <v>800</v>
      </c>
      <c r="E235" s="214" t="s">
        <v>592</v>
      </c>
      <c r="F235" s="209">
        <v>46.5</v>
      </c>
      <c r="G235" s="214"/>
      <c r="H235" s="214">
        <v>17</v>
      </c>
      <c r="I235" s="215">
        <v>59</v>
      </c>
      <c r="J235" s="183" t="s">
        <v>801</v>
      </c>
      <c r="K235" s="184">
        <f t="shared" si="78"/>
        <v>-29.5</v>
      </c>
      <c r="L235" s="185">
        <f t="shared" si="79"/>
        <v>-0.63440860215053763</v>
      </c>
      <c r="M235" s="181" t="s">
        <v>605</v>
      </c>
      <c r="N235" s="178">
        <v>43887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137</v>
      </c>
      <c r="B236" s="199">
        <v>43396</v>
      </c>
      <c r="C236" s="199"/>
      <c r="D236" s="200" t="s">
        <v>428</v>
      </c>
      <c r="E236" s="201" t="s">
        <v>592</v>
      </c>
      <c r="F236" s="201">
        <v>156.5</v>
      </c>
      <c r="G236" s="201"/>
      <c r="H236" s="201">
        <v>207.5</v>
      </c>
      <c r="I236" s="203">
        <v>191</v>
      </c>
      <c r="J236" s="173" t="s">
        <v>680</v>
      </c>
      <c r="K236" s="174">
        <f t="shared" si="78"/>
        <v>51</v>
      </c>
      <c r="L236" s="175">
        <f t="shared" si="79"/>
        <v>0.32587859424920129</v>
      </c>
      <c r="M236" s="170" t="s">
        <v>595</v>
      </c>
      <c r="N236" s="176">
        <v>44369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138</v>
      </c>
      <c r="B237" s="199">
        <v>43439</v>
      </c>
      <c r="C237" s="199"/>
      <c r="D237" s="200" t="s">
        <v>347</v>
      </c>
      <c r="E237" s="201" t="s">
        <v>592</v>
      </c>
      <c r="F237" s="201">
        <v>259.5</v>
      </c>
      <c r="G237" s="201"/>
      <c r="H237" s="201">
        <v>320</v>
      </c>
      <c r="I237" s="203">
        <v>320</v>
      </c>
      <c r="J237" s="173" t="s">
        <v>680</v>
      </c>
      <c r="K237" s="174">
        <f t="shared" si="78"/>
        <v>60.5</v>
      </c>
      <c r="L237" s="175">
        <f t="shared" si="79"/>
        <v>0.23314065510597304</v>
      </c>
      <c r="M237" s="170" t="s">
        <v>595</v>
      </c>
      <c r="N237" s="176">
        <v>44323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1">
        <v>139</v>
      </c>
      <c r="B238" s="212">
        <v>43439</v>
      </c>
      <c r="C238" s="212"/>
      <c r="D238" s="213" t="s">
        <v>802</v>
      </c>
      <c r="E238" s="214" t="s">
        <v>592</v>
      </c>
      <c r="F238" s="214">
        <v>715</v>
      </c>
      <c r="G238" s="214"/>
      <c r="H238" s="214">
        <v>445</v>
      </c>
      <c r="I238" s="215">
        <v>840</v>
      </c>
      <c r="J238" s="183" t="s">
        <v>803</v>
      </c>
      <c r="K238" s="184">
        <f t="shared" si="78"/>
        <v>-270</v>
      </c>
      <c r="L238" s="185">
        <f t="shared" si="79"/>
        <v>-0.3776223776223776</v>
      </c>
      <c r="M238" s="181" t="s">
        <v>605</v>
      </c>
      <c r="N238" s="178">
        <v>43800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140</v>
      </c>
      <c r="B239" s="199">
        <v>43469</v>
      </c>
      <c r="C239" s="199"/>
      <c r="D239" s="200" t="s">
        <v>180</v>
      </c>
      <c r="E239" s="201" t="s">
        <v>592</v>
      </c>
      <c r="F239" s="201">
        <v>875</v>
      </c>
      <c r="G239" s="201"/>
      <c r="H239" s="201">
        <v>1165</v>
      </c>
      <c r="I239" s="203">
        <v>1185</v>
      </c>
      <c r="J239" s="173" t="s">
        <v>804</v>
      </c>
      <c r="K239" s="174">
        <f t="shared" si="78"/>
        <v>290</v>
      </c>
      <c r="L239" s="175">
        <f t="shared" si="79"/>
        <v>0.33142857142857141</v>
      </c>
      <c r="M239" s="170" t="s">
        <v>595</v>
      </c>
      <c r="N239" s="176">
        <v>43847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141</v>
      </c>
      <c r="B240" s="199">
        <v>43559</v>
      </c>
      <c r="C240" s="199"/>
      <c r="D240" s="200" t="s">
        <v>365</v>
      </c>
      <c r="E240" s="201" t="s">
        <v>592</v>
      </c>
      <c r="F240" s="201">
        <f>387-14.63</f>
        <v>372.37</v>
      </c>
      <c r="G240" s="201"/>
      <c r="H240" s="201">
        <v>490</v>
      </c>
      <c r="I240" s="203">
        <v>490</v>
      </c>
      <c r="J240" s="173" t="s">
        <v>680</v>
      </c>
      <c r="K240" s="174">
        <f t="shared" si="78"/>
        <v>117.63</v>
      </c>
      <c r="L240" s="175">
        <f t="shared" si="79"/>
        <v>0.31589548030185027</v>
      </c>
      <c r="M240" s="170" t="s">
        <v>595</v>
      </c>
      <c r="N240" s="176">
        <v>43850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1">
        <v>142</v>
      </c>
      <c r="B241" s="212">
        <v>43578</v>
      </c>
      <c r="C241" s="212"/>
      <c r="D241" s="213" t="s">
        <v>805</v>
      </c>
      <c r="E241" s="214" t="s">
        <v>604</v>
      </c>
      <c r="F241" s="214">
        <v>220</v>
      </c>
      <c r="G241" s="214"/>
      <c r="H241" s="214">
        <v>127.5</v>
      </c>
      <c r="I241" s="215">
        <v>284</v>
      </c>
      <c r="J241" s="183" t="s">
        <v>806</v>
      </c>
      <c r="K241" s="184">
        <f t="shared" si="78"/>
        <v>-92.5</v>
      </c>
      <c r="L241" s="185">
        <f t="shared" si="79"/>
        <v>-0.42045454545454547</v>
      </c>
      <c r="M241" s="181" t="s">
        <v>605</v>
      </c>
      <c r="N241" s="178">
        <v>43896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143</v>
      </c>
      <c r="B242" s="199">
        <v>43622</v>
      </c>
      <c r="C242" s="199"/>
      <c r="D242" s="200" t="s">
        <v>490</v>
      </c>
      <c r="E242" s="201" t="s">
        <v>604</v>
      </c>
      <c r="F242" s="201">
        <v>332.8</v>
      </c>
      <c r="G242" s="201"/>
      <c r="H242" s="201">
        <v>405</v>
      </c>
      <c r="I242" s="203">
        <v>419</v>
      </c>
      <c r="J242" s="173" t="s">
        <v>807</v>
      </c>
      <c r="K242" s="174">
        <f t="shared" si="78"/>
        <v>72.199999999999989</v>
      </c>
      <c r="L242" s="175">
        <f t="shared" si="79"/>
        <v>0.21694711538461534</v>
      </c>
      <c r="M242" s="170" t="s">
        <v>595</v>
      </c>
      <c r="N242" s="176">
        <v>43860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144</v>
      </c>
      <c r="B243" s="191">
        <v>43641</v>
      </c>
      <c r="C243" s="191"/>
      <c r="D243" s="192" t="s">
        <v>172</v>
      </c>
      <c r="E243" s="193" t="s">
        <v>592</v>
      </c>
      <c r="F243" s="193">
        <v>386</v>
      </c>
      <c r="G243" s="194"/>
      <c r="H243" s="194">
        <v>395</v>
      </c>
      <c r="I243" s="194">
        <v>452</v>
      </c>
      <c r="J243" s="195" t="s">
        <v>808</v>
      </c>
      <c r="K243" s="196">
        <f t="shared" si="78"/>
        <v>9</v>
      </c>
      <c r="L243" s="197">
        <f t="shared" si="79"/>
        <v>2.3316062176165803E-2</v>
      </c>
      <c r="M243" s="193" t="s">
        <v>613</v>
      </c>
      <c r="N243" s="191">
        <v>43868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145</v>
      </c>
      <c r="B244" s="191">
        <v>43707</v>
      </c>
      <c r="C244" s="191"/>
      <c r="D244" s="192" t="s">
        <v>146</v>
      </c>
      <c r="E244" s="193" t="s">
        <v>592</v>
      </c>
      <c r="F244" s="193">
        <v>137.5</v>
      </c>
      <c r="G244" s="194"/>
      <c r="H244" s="194">
        <v>138.5</v>
      </c>
      <c r="I244" s="194">
        <v>190</v>
      </c>
      <c r="J244" s="195" t="s">
        <v>809</v>
      </c>
      <c r="K244" s="196">
        <f t="shared" si="78"/>
        <v>1</v>
      </c>
      <c r="L244" s="197">
        <f t="shared" si="79"/>
        <v>7.2727272727272727E-3</v>
      </c>
      <c r="M244" s="193" t="s">
        <v>613</v>
      </c>
      <c r="N244" s="191">
        <v>44432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146</v>
      </c>
      <c r="B245" s="199">
        <v>43731</v>
      </c>
      <c r="C245" s="199"/>
      <c r="D245" s="200" t="s">
        <v>438</v>
      </c>
      <c r="E245" s="201" t="s">
        <v>592</v>
      </c>
      <c r="F245" s="201">
        <v>235</v>
      </c>
      <c r="G245" s="201"/>
      <c r="H245" s="201">
        <v>295</v>
      </c>
      <c r="I245" s="203">
        <v>296</v>
      </c>
      <c r="J245" s="173" t="s">
        <v>810</v>
      </c>
      <c r="K245" s="174">
        <f t="shared" si="78"/>
        <v>60</v>
      </c>
      <c r="L245" s="175">
        <f t="shared" si="79"/>
        <v>0.25531914893617019</v>
      </c>
      <c r="M245" s="170" t="s">
        <v>595</v>
      </c>
      <c r="N245" s="176">
        <v>43844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147</v>
      </c>
      <c r="B246" s="199">
        <v>43752</v>
      </c>
      <c r="C246" s="199"/>
      <c r="D246" s="200" t="s">
        <v>811</v>
      </c>
      <c r="E246" s="201" t="s">
        <v>592</v>
      </c>
      <c r="F246" s="201">
        <v>277.5</v>
      </c>
      <c r="G246" s="201"/>
      <c r="H246" s="201">
        <v>333</v>
      </c>
      <c r="I246" s="203">
        <v>333</v>
      </c>
      <c r="J246" s="173" t="s">
        <v>812</v>
      </c>
      <c r="K246" s="174">
        <f t="shared" si="78"/>
        <v>55.5</v>
      </c>
      <c r="L246" s="175">
        <f t="shared" si="79"/>
        <v>0.2</v>
      </c>
      <c r="M246" s="170" t="s">
        <v>595</v>
      </c>
      <c r="N246" s="176">
        <v>43846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148</v>
      </c>
      <c r="B247" s="199">
        <v>43752</v>
      </c>
      <c r="C247" s="199"/>
      <c r="D247" s="200" t="s">
        <v>813</v>
      </c>
      <c r="E247" s="201" t="s">
        <v>592</v>
      </c>
      <c r="F247" s="201">
        <v>930</v>
      </c>
      <c r="G247" s="201"/>
      <c r="H247" s="201">
        <v>1165</v>
      </c>
      <c r="I247" s="203">
        <v>1200</v>
      </c>
      <c r="J247" s="173" t="s">
        <v>814</v>
      </c>
      <c r="K247" s="174">
        <f t="shared" si="78"/>
        <v>235</v>
      </c>
      <c r="L247" s="175">
        <f t="shared" si="79"/>
        <v>0.25268817204301075</v>
      </c>
      <c r="M247" s="170" t="s">
        <v>595</v>
      </c>
      <c r="N247" s="176">
        <v>43847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149</v>
      </c>
      <c r="B248" s="199">
        <v>43753</v>
      </c>
      <c r="C248" s="199"/>
      <c r="D248" s="200" t="s">
        <v>815</v>
      </c>
      <c r="E248" s="201" t="s">
        <v>592</v>
      </c>
      <c r="F248" s="171">
        <v>111</v>
      </c>
      <c r="G248" s="201"/>
      <c r="H248" s="201">
        <v>141</v>
      </c>
      <c r="I248" s="203">
        <v>141</v>
      </c>
      <c r="J248" s="173" t="s">
        <v>816</v>
      </c>
      <c r="K248" s="174">
        <f t="shared" si="78"/>
        <v>30</v>
      </c>
      <c r="L248" s="175">
        <f t="shared" si="79"/>
        <v>0.27027027027027029</v>
      </c>
      <c r="M248" s="170" t="s">
        <v>595</v>
      </c>
      <c r="N248" s="176">
        <v>44328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150</v>
      </c>
      <c r="B249" s="199">
        <v>43753</v>
      </c>
      <c r="C249" s="199"/>
      <c r="D249" s="200" t="s">
        <v>817</v>
      </c>
      <c r="E249" s="201" t="s">
        <v>592</v>
      </c>
      <c r="F249" s="171">
        <v>296</v>
      </c>
      <c r="G249" s="201"/>
      <c r="H249" s="201">
        <v>370</v>
      </c>
      <c r="I249" s="203">
        <v>370</v>
      </c>
      <c r="J249" s="173" t="s">
        <v>680</v>
      </c>
      <c r="K249" s="174">
        <f t="shared" si="78"/>
        <v>74</v>
      </c>
      <c r="L249" s="175">
        <f t="shared" si="79"/>
        <v>0.25</v>
      </c>
      <c r="M249" s="170" t="s">
        <v>595</v>
      </c>
      <c r="N249" s="176">
        <v>43853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151</v>
      </c>
      <c r="B250" s="199">
        <v>43754</v>
      </c>
      <c r="C250" s="199"/>
      <c r="D250" s="200" t="s">
        <v>818</v>
      </c>
      <c r="E250" s="201" t="s">
        <v>592</v>
      </c>
      <c r="F250" s="171">
        <v>300</v>
      </c>
      <c r="G250" s="201"/>
      <c r="H250" s="201">
        <v>382.5</v>
      </c>
      <c r="I250" s="203">
        <v>344</v>
      </c>
      <c r="J250" s="173" t="s">
        <v>819</v>
      </c>
      <c r="K250" s="174">
        <f t="shared" si="78"/>
        <v>82.5</v>
      </c>
      <c r="L250" s="175">
        <f t="shared" si="79"/>
        <v>0.27500000000000002</v>
      </c>
      <c r="M250" s="170" t="s">
        <v>595</v>
      </c>
      <c r="N250" s="176">
        <v>44238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152</v>
      </c>
      <c r="B251" s="199">
        <v>43832</v>
      </c>
      <c r="C251" s="199"/>
      <c r="D251" s="200" t="s">
        <v>820</v>
      </c>
      <c r="E251" s="201" t="s">
        <v>592</v>
      </c>
      <c r="F251" s="171">
        <v>495</v>
      </c>
      <c r="G251" s="201"/>
      <c r="H251" s="201">
        <v>595</v>
      </c>
      <c r="I251" s="203">
        <v>590</v>
      </c>
      <c r="J251" s="173" t="s">
        <v>616</v>
      </c>
      <c r="K251" s="174">
        <f t="shared" si="78"/>
        <v>100</v>
      </c>
      <c r="L251" s="175">
        <f t="shared" si="79"/>
        <v>0.20202020202020202</v>
      </c>
      <c r="M251" s="170" t="s">
        <v>595</v>
      </c>
      <c r="N251" s="176">
        <v>44589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153</v>
      </c>
      <c r="B252" s="199">
        <v>43966</v>
      </c>
      <c r="C252" s="199"/>
      <c r="D252" s="200" t="s">
        <v>76</v>
      </c>
      <c r="E252" s="201" t="s">
        <v>592</v>
      </c>
      <c r="F252" s="171">
        <v>67.5</v>
      </c>
      <c r="G252" s="201"/>
      <c r="H252" s="201">
        <v>86</v>
      </c>
      <c r="I252" s="203">
        <v>86</v>
      </c>
      <c r="J252" s="173" t="s">
        <v>821</v>
      </c>
      <c r="K252" s="174">
        <f t="shared" si="78"/>
        <v>18.5</v>
      </c>
      <c r="L252" s="175">
        <f t="shared" si="79"/>
        <v>0.27407407407407408</v>
      </c>
      <c r="M252" s="170" t="s">
        <v>595</v>
      </c>
      <c r="N252" s="176">
        <v>44008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154</v>
      </c>
      <c r="B253" s="199">
        <v>44035</v>
      </c>
      <c r="C253" s="199"/>
      <c r="D253" s="200" t="s">
        <v>489</v>
      </c>
      <c r="E253" s="201" t="s">
        <v>592</v>
      </c>
      <c r="F253" s="171">
        <v>231</v>
      </c>
      <c r="G253" s="201"/>
      <c r="H253" s="201">
        <v>281</v>
      </c>
      <c r="I253" s="203">
        <v>281</v>
      </c>
      <c r="J253" s="173" t="s">
        <v>680</v>
      </c>
      <c r="K253" s="174">
        <f t="shared" si="78"/>
        <v>50</v>
      </c>
      <c r="L253" s="175">
        <f t="shared" si="79"/>
        <v>0.21645021645021645</v>
      </c>
      <c r="M253" s="170" t="s">
        <v>595</v>
      </c>
      <c r="N253" s="176">
        <v>44358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155</v>
      </c>
      <c r="B254" s="199">
        <v>44092</v>
      </c>
      <c r="C254" s="199"/>
      <c r="D254" s="200" t="s">
        <v>144</v>
      </c>
      <c r="E254" s="201" t="s">
        <v>592</v>
      </c>
      <c r="F254" s="201">
        <v>206</v>
      </c>
      <c r="G254" s="201"/>
      <c r="H254" s="201">
        <v>248</v>
      </c>
      <c r="I254" s="203">
        <v>248</v>
      </c>
      <c r="J254" s="173" t="s">
        <v>680</v>
      </c>
      <c r="K254" s="174">
        <f t="shared" si="78"/>
        <v>42</v>
      </c>
      <c r="L254" s="175">
        <f t="shared" si="79"/>
        <v>0.20388349514563106</v>
      </c>
      <c r="M254" s="170" t="s">
        <v>595</v>
      </c>
      <c r="N254" s="176">
        <v>44214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156</v>
      </c>
      <c r="B255" s="199">
        <v>44140</v>
      </c>
      <c r="C255" s="199"/>
      <c r="D255" s="200" t="s">
        <v>144</v>
      </c>
      <c r="E255" s="201" t="s">
        <v>592</v>
      </c>
      <c r="F255" s="201">
        <v>182.5</v>
      </c>
      <c r="G255" s="201"/>
      <c r="H255" s="201">
        <v>248</v>
      </c>
      <c r="I255" s="203">
        <v>248</v>
      </c>
      <c r="J255" s="173" t="s">
        <v>680</v>
      </c>
      <c r="K255" s="174">
        <f t="shared" si="78"/>
        <v>65.5</v>
      </c>
      <c r="L255" s="175">
        <f t="shared" si="79"/>
        <v>0.35890410958904112</v>
      </c>
      <c r="M255" s="170" t="s">
        <v>595</v>
      </c>
      <c r="N255" s="176">
        <v>44214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157</v>
      </c>
      <c r="B256" s="199">
        <v>44140</v>
      </c>
      <c r="C256" s="199"/>
      <c r="D256" s="200" t="s">
        <v>347</v>
      </c>
      <c r="E256" s="201" t="s">
        <v>592</v>
      </c>
      <c r="F256" s="201">
        <v>247.5</v>
      </c>
      <c r="G256" s="201"/>
      <c r="H256" s="201">
        <v>320</v>
      </c>
      <c r="I256" s="203">
        <v>320</v>
      </c>
      <c r="J256" s="173" t="s">
        <v>680</v>
      </c>
      <c r="K256" s="174">
        <f t="shared" si="78"/>
        <v>72.5</v>
      </c>
      <c r="L256" s="175">
        <f t="shared" si="79"/>
        <v>0.29292929292929293</v>
      </c>
      <c r="M256" s="170" t="s">
        <v>595</v>
      </c>
      <c r="N256" s="176">
        <v>44323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158</v>
      </c>
      <c r="B257" s="199">
        <v>44140</v>
      </c>
      <c r="C257" s="199"/>
      <c r="D257" s="200" t="s">
        <v>203</v>
      </c>
      <c r="E257" s="201" t="s">
        <v>592</v>
      </c>
      <c r="F257" s="171">
        <v>925</v>
      </c>
      <c r="G257" s="201"/>
      <c r="H257" s="201">
        <v>1095</v>
      </c>
      <c r="I257" s="203">
        <v>1093</v>
      </c>
      <c r="J257" s="173" t="s">
        <v>822</v>
      </c>
      <c r="K257" s="174">
        <f t="shared" si="78"/>
        <v>170</v>
      </c>
      <c r="L257" s="175">
        <f t="shared" si="79"/>
        <v>0.18378378378378379</v>
      </c>
      <c r="M257" s="170" t="s">
        <v>595</v>
      </c>
      <c r="N257" s="176">
        <v>44201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159</v>
      </c>
      <c r="B258" s="199">
        <v>44140</v>
      </c>
      <c r="C258" s="199"/>
      <c r="D258" s="200" t="s">
        <v>365</v>
      </c>
      <c r="E258" s="201" t="s">
        <v>592</v>
      </c>
      <c r="F258" s="171">
        <v>332.5</v>
      </c>
      <c r="G258" s="201"/>
      <c r="H258" s="201">
        <v>393</v>
      </c>
      <c r="I258" s="203">
        <v>406</v>
      </c>
      <c r="J258" s="173" t="s">
        <v>823</v>
      </c>
      <c r="K258" s="174">
        <f t="shared" si="78"/>
        <v>60.5</v>
      </c>
      <c r="L258" s="175">
        <f t="shared" si="79"/>
        <v>0.18195488721804512</v>
      </c>
      <c r="M258" s="170" t="s">
        <v>595</v>
      </c>
      <c r="N258" s="176">
        <v>44256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160</v>
      </c>
      <c r="B259" s="199">
        <v>44141</v>
      </c>
      <c r="C259" s="199"/>
      <c r="D259" s="200" t="s">
        <v>489</v>
      </c>
      <c r="E259" s="201" t="s">
        <v>592</v>
      </c>
      <c r="F259" s="171">
        <v>231</v>
      </c>
      <c r="G259" s="201"/>
      <c r="H259" s="201">
        <v>281</v>
      </c>
      <c r="I259" s="203">
        <v>281</v>
      </c>
      <c r="J259" s="173" t="s">
        <v>680</v>
      </c>
      <c r="K259" s="174">
        <f t="shared" si="78"/>
        <v>50</v>
      </c>
      <c r="L259" s="175">
        <f t="shared" si="79"/>
        <v>0.21645021645021645</v>
      </c>
      <c r="M259" s="170" t="s">
        <v>595</v>
      </c>
      <c r="N259" s="176">
        <v>44358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161</v>
      </c>
      <c r="B260" s="199">
        <v>44187</v>
      </c>
      <c r="C260" s="199"/>
      <c r="D260" s="200" t="s">
        <v>824</v>
      </c>
      <c r="E260" s="201" t="s">
        <v>592</v>
      </c>
      <c r="F260" s="171">
        <v>190</v>
      </c>
      <c r="G260" s="201"/>
      <c r="H260" s="201">
        <v>239</v>
      </c>
      <c r="I260" s="203">
        <v>239</v>
      </c>
      <c r="J260" s="173" t="s">
        <v>825</v>
      </c>
      <c r="K260" s="174">
        <f t="shared" si="78"/>
        <v>49</v>
      </c>
      <c r="L260" s="175">
        <f t="shared" si="79"/>
        <v>0.25789473684210529</v>
      </c>
      <c r="M260" s="170" t="s">
        <v>595</v>
      </c>
      <c r="N260" s="176">
        <v>44844</v>
      </c>
      <c r="O260" s="1"/>
      <c r="P260" s="1"/>
      <c r="Q260" s="1"/>
      <c r="R260" s="6" t="s">
        <v>787</v>
      </c>
    </row>
    <row r="261" spans="1:26" ht="12.75" customHeight="1">
      <c r="A261" s="198">
        <v>162</v>
      </c>
      <c r="B261" s="199">
        <v>44258</v>
      </c>
      <c r="C261" s="199"/>
      <c r="D261" s="200" t="s">
        <v>820</v>
      </c>
      <c r="E261" s="201" t="s">
        <v>592</v>
      </c>
      <c r="F261" s="171">
        <v>495</v>
      </c>
      <c r="G261" s="201"/>
      <c r="H261" s="201">
        <v>595</v>
      </c>
      <c r="I261" s="203">
        <v>590</v>
      </c>
      <c r="J261" s="173" t="s">
        <v>616</v>
      </c>
      <c r="K261" s="174">
        <f t="shared" si="78"/>
        <v>100</v>
      </c>
      <c r="L261" s="175">
        <f t="shared" si="79"/>
        <v>0.20202020202020202</v>
      </c>
      <c r="M261" s="170" t="s">
        <v>595</v>
      </c>
      <c r="N261" s="176">
        <v>44589</v>
      </c>
      <c r="O261" s="1"/>
      <c r="P261" s="1"/>
      <c r="R261" s="6" t="s">
        <v>787</v>
      </c>
    </row>
    <row r="262" spans="1:26" ht="12.75" customHeight="1">
      <c r="A262" s="198">
        <v>163</v>
      </c>
      <c r="B262" s="199">
        <v>44274</v>
      </c>
      <c r="C262" s="199"/>
      <c r="D262" s="200" t="s">
        <v>365</v>
      </c>
      <c r="E262" s="201" t="s">
        <v>592</v>
      </c>
      <c r="F262" s="171">
        <v>355</v>
      </c>
      <c r="G262" s="201"/>
      <c r="H262" s="201">
        <v>422.5</v>
      </c>
      <c r="I262" s="203">
        <v>420</v>
      </c>
      <c r="J262" s="173" t="s">
        <v>826</v>
      </c>
      <c r="K262" s="174">
        <f t="shared" si="78"/>
        <v>67.5</v>
      </c>
      <c r="L262" s="175">
        <f t="shared" si="79"/>
        <v>0.19014084507042253</v>
      </c>
      <c r="M262" s="170" t="s">
        <v>595</v>
      </c>
      <c r="N262" s="176">
        <v>44361</v>
      </c>
      <c r="O262" s="1"/>
      <c r="R262" s="21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164</v>
      </c>
      <c r="B263" s="199">
        <v>44295</v>
      </c>
      <c r="C263" s="199"/>
      <c r="D263" s="200" t="s">
        <v>327</v>
      </c>
      <c r="E263" s="201" t="s">
        <v>592</v>
      </c>
      <c r="F263" s="171">
        <v>555</v>
      </c>
      <c r="G263" s="201"/>
      <c r="H263" s="201">
        <v>663</v>
      </c>
      <c r="I263" s="203">
        <v>663</v>
      </c>
      <c r="J263" s="173" t="s">
        <v>827</v>
      </c>
      <c r="K263" s="174">
        <f t="shared" si="78"/>
        <v>108</v>
      </c>
      <c r="L263" s="175">
        <f t="shared" si="79"/>
        <v>0.19459459459459461</v>
      </c>
      <c r="M263" s="170" t="s">
        <v>595</v>
      </c>
      <c r="N263" s="176">
        <v>44321</v>
      </c>
      <c r="O263" s="1"/>
      <c r="P263" s="1"/>
      <c r="Q263" s="1"/>
      <c r="R263" s="216" t="s">
        <v>787</v>
      </c>
    </row>
    <row r="264" spans="1:26" ht="12.75" customHeight="1">
      <c r="A264" s="198">
        <v>165</v>
      </c>
      <c r="B264" s="199">
        <v>44308</v>
      </c>
      <c r="C264" s="199"/>
      <c r="D264" s="200" t="s">
        <v>791</v>
      </c>
      <c r="E264" s="201" t="s">
        <v>592</v>
      </c>
      <c r="F264" s="171">
        <v>126.5</v>
      </c>
      <c r="G264" s="201"/>
      <c r="H264" s="201">
        <v>155</v>
      </c>
      <c r="I264" s="203">
        <v>155</v>
      </c>
      <c r="J264" s="173" t="s">
        <v>680</v>
      </c>
      <c r="K264" s="174">
        <f t="shared" si="78"/>
        <v>28.5</v>
      </c>
      <c r="L264" s="175">
        <f t="shared" si="79"/>
        <v>0.22529644268774704</v>
      </c>
      <c r="M264" s="170" t="s">
        <v>595</v>
      </c>
      <c r="N264" s="176">
        <v>44362</v>
      </c>
      <c r="O264" s="1"/>
      <c r="R264" s="216" t="s">
        <v>787</v>
      </c>
    </row>
    <row r="265" spans="1:26" ht="12.75" customHeight="1">
      <c r="A265" s="177">
        <v>166</v>
      </c>
      <c r="B265" s="208">
        <v>44368</v>
      </c>
      <c r="C265" s="208"/>
      <c r="D265" s="179" t="s">
        <v>828</v>
      </c>
      <c r="E265" s="181" t="s">
        <v>592</v>
      </c>
      <c r="F265" s="209">
        <v>287.5</v>
      </c>
      <c r="G265" s="181"/>
      <c r="H265" s="181">
        <v>245</v>
      </c>
      <c r="I265" s="182">
        <v>344</v>
      </c>
      <c r="J265" s="183" t="s">
        <v>829</v>
      </c>
      <c r="K265" s="184">
        <f t="shared" si="78"/>
        <v>-42.5</v>
      </c>
      <c r="L265" s="185">
        <f t="shared" si="79"/>
        <v>-0.14782608695652175</v>
      </c>
      <c r="M265" s="181" t="s">
        <v>605</v>
      </c>
      <c r="N265" s="178">
        <v>44508</v>
      </c>
      <c r="O265" s="1"/>
      <c r="R265" s="216" t="s">
        <v>787</v>
      </c>
    </row>
    <row r="266" spans="1:26" ht="12.75" customHeight="1">
      <c r="A266" s="198">
        <v>167</v>
      </c>
      <c r="B266" s="199">
        <v>44368</v>
      </c>
      <c r="C266" s="199"/>
      <c r="D266" s="200" t="s">
        <v>489</v>
      </c>
      <c r="E266" s="201" t="s">
        <v>592</v>
      </c>
      <c r="F266" s="171">
        <v>241</v>
      </c>
      <c r="G266" s="201"/>
      <c r="H266" s="201">
        <v>298</v>
      </c>
      <c r="I266" s="203">
        <v>320</v>
      </c>
      <c r="J266" s="173" t="s">
        <v>680</v>
      </c>
      <c r="K266" s="174">
        <f t="shared" si="78"/>
        <v>57</v>
      </c>
      <c r="L266" s="175">
        <f t="shared" si="79"/>
        <v>0.23651452282157676</v>
      </c>
      <c r="M266" s="170" t="s">
        <v>595</v>
      </c>
      <c r="N266" s="176">
        <v>44802</v>
      </c>
      <c r="O266" s="41"/>
      <c r="R266" s="216" t="s">
        <v>787</v>
      </c>
    </row>
    <row r="267" spans="1:26" ht="12.75" customHeight="1">
      <c r="A267" s="198">
        <v>168</v>
      </c>
      <c r="B267" s="199">
        <v>44406</v>
      </c>
      <c r="C267" s="199"/>
      <c r="D267" s="200" t="s">
        <v>791</v>
      </c>
      <c r="E267" s="201" t="s">
        <v>592</v>
      </c>
      <c r="F267" s="171">
        <v>162.5</v>
      </c>
      <c r="G267" s="201"/>
      <c r="H267" s="201">
        <v>200</v>
      </c>
      <c r="I267" s="203">
        <v>200</v>
      </c>
      <c r="J267" s="173" t="s">
        <v>680</v>
      </c>
      <c r="K267" s="174">
        <f t="shared" si="78"/>
        <v>37.5</v>
      </c>
      <c r="L267" s="175">
        <f t="shared" si="79"/>
        <v>0.23076923076923078</v>
      </c>
      <c r="M267" s="170" t="s">
        <v>595</v>
      </c>
      <c r="N267" s="176">
        <v>44802</v>
      </c>
      <c r="O267" s="1"/>
      <c r="R267" s="216" t="s">
        <v>787</v>
      </c>
    </row>
    <row r="268" spans="1:26" ht="12.75" customHeight="1">
      <c r="A268" s="198">
        <v>169</v>
      </c>
      <c r="B268" s="199">
        <v>44462</v>
      </c>
      <c r="C268" s="199"/>
      <c r="D268" s="200" t="s">
        <v>446</v>
      </c>
      <c r="E268" s="201" t="s">
        <v>592</v>
      </c>
      <c r="F268" s="171">
        <v>1235</v>
      </c>
      <c r="G268" s="201"/>
      <c r="H268" s="201">
        <v>1505</v>
      </c>
      <c r="I268" s="203">
        <v>1500</v>
      </c>
      <c r="J268" s="173" t="s">
        <v>680</v>
      </c>
      <c r="K268" s="174">
        <f t="shared" si="78"/>
        <v>270</v>
      </c>
      <c r="L268" s="175">
        <f t="shared" si="79"/>
        <v>0.21862348178137653</v>
      </c>
      <c r="M268" s="170" t="s">
        <v>595</v>
      </c>
      <c r="N268" s="176">
        <v>44564</v>
      </c>
      <c r="O268" s="1"/>
      <c r="R268" s="216" t="s">
        <v>787</v>
      </c>
    </row>
    <row r="269" spans="1:26" ht="12.75" customHeight="1">
      <c r="A269" s="217">
        <v>170</v>
      </c>
      <c r="B269" s="218">
        <v>44480</v>
      </c>
      <c r="C269" s="218"/>
      <c r="D269" s="219" t="s">
        <v>830</v>
      </c>
      <c r="E269" s="220" t="s">
        <v>592</v>
      </c>
      <c r="F269" s="60">
        <v>58.75</v>
      </c>
      <c r="G269" s="220"/>
      <c r="H269" s="221"/>
      <c r="I269" s="56"/>
      <c r="J269" s="222" t="s">
        <v>593</v>
      </c>
      <c r="K269" s="217"/>
      <c r="L269" s="218"/>
      <c r="M269" s="218"/>
      <c r="N269" s="219"/>
      <c r="O269" s="41"/>
      <c r="R269" s="216" t="s">
        <v>787</v>
      </c>
    </row>
    <row r="270" spans="1:26" ht="12.75" customHeight="1">
      <c r="A270" s="223">
        <v>171</v>
      </c>
      <c r="B270" s="224">
        <v>44481</v>
      </c>
      <c r="C270" s="224"/>
      <c r="D270" s="225" t="s">
        <v>278</v>
      </c>
      <c r="E270" s="56" t="s">
        <v>592</v>
      </c>
      <c r="F270" s="226" t="s">
        <v>831</v>
      </c>
      <c r="G270" s="56"/>
      <c r="H270" s="56"/>
      <c r="I270" s="56">
        <v>380</v>
      </c>
      <c r="J270" s="227" t="s">
        <v>593</v>
      </c>
      <c r="K270" s="223"/>
      <c r="L270" s="224"/>
      <c r="M270" s="224"/>
      <c r="N270" s="225"/>
      <c r="O270" s="41"/>
      <c r="R270" s="216" t="s">
        <v>787</v>
      </c>
    </row>
    <row r="271" spans="1:26" ht="12.75" customHeight="1">
      <c r="A271" s="198">
        <v>172</v>
      </c>
      <c r="B271" s="199">
        <v>44481</v>
      </c>
      <c r="C271" s="199"/>
      <c r="D271" s="200" t="s">
        <v>832</v>
      </c>
      <c r="E271" s="201" t="s">
        <v>592</v>
      </c>
      <c r="F271" s="171">
        <v>45.5</v>
      </c>
      <c r="G271" s="201"/>
      <c r="H271" s="201">
        <v>56.5</v>
      </c>
      <c r="I271" s="203">
        <v>56</v>
      </c>
      <c r="J271" s="173" t="s">
        <v>680</v>
      </c>
      <c r="K271" s="174">
        <f t="shared" ref="K271:K272" si="80">H271-F271</f>
        <v>11</v>
      </c>
      <c r="L271" s="175">
        <f t="shared" ref="L271:L272" si="81">K271/F271</f>
        <v>0.24175824175824176</v>
      </c>
      <c r="M271" s="170" t="s">
        <v>595</v>
      </c>
      <c r="N271" s="176">
        <v>44881</v>
      </c>
      <c r="O271" s="41"/>
      <c r="R271" s="216"/>
    </row>
    <row r="272" spans="1:26" ht="12.75" customHeight="1">
      <c r="A272" s="198">
        <v>173</v>
      </c>
      <c r="B272" s="199">
        <v>44551</v>
      </c>
      <c r="C272" s="199"/>
      <c r="D272" s="200" t="s">
        <v>131</v>
      </c>
      <c r="E272" s="201" t="s">
        <v>592</v>
      </c>
      <c r="F272" s="171">
        <v>2300</v>
      </c>
      <c r="G272" s="201"/>
      <c r="H272" s="201">
        <f>(2820+2200)/2</f>
        <v>2510</v>
      </c>
      <c r="I272" s="203">
        <v>3000</v>
      </c>
      <c r="J272" s="173" t="s">
        <v>833</v>
      </c>
      <c r="K272" s="174">
        <f t="shared" si="80"/>
        <v>210</v>
      </c>
      <c r="L272" s="175">
        <f t="shared" si="81"/>
        <v>9.1304347826086957E-2</v>
      </c>
      <c r="M272" s="170" t="s">
        <v>595</v>
      </c>
      <c r="N272" s="176">
        <v>44649</v>
      </c>
      <c r="O272" s="1"/>
      <c r="R272" s="216"/>
    </row>
    <row r="273" spans="1:38" ht="12.75" customHeight="1">
      <c r="A273" s="198">
        <v>174</v>
      </c>
      <c r="B273" s="199">
        <v>44606</v>
      </c>
      <c r="C273" s="199"/>
      <c r="D273" s="200" t="s">
        <v>436</v>
      </c>
      <c r="E273" s="201" t="s">
        <v>592</v>
      </c>
      <c r="F273" s="171">
        <v>635</v>
      </c>
      <c r="G273" s="201"/>
      <c r="H273" s="201">
        <v>700</v>
      </c>
      <c r="I273" s="203">
        <v>764</v>
      </c>
      <c r="J273" s="173" t="s">
        <v>877</v>
      </c>
      <c r="K273" s="174">
        <f t="shared" ref="K273" si="82">H273-F273</f>
        <v>65</v>
      </c>
      <c r="L273" s="175">
        <f t="shared" ref="L273" si="83">K273/F273</f>
        <v>0.10236220472440945</v>
      </c>
      <c r="M273" s="170" t="s">
        <v>595</v>
      </c>
      <c r="N273" s="176">
        <v>45159</v>
      </c>
      <c r="O273" s="41"/>
      <c r="R273" s="216"/>
    </row>
    <row r="274" spans="1:38" ht="12.75" customHeight="1">
      <c r="A274" s="198">
        <v>175</v>
      </c>
      <c r="B274" s="199">
        <v>44613</v>
      </c>
      <c r="C274" s="199"/>
      <c r="D274" s="200" t="s">
        <v>446</v>
      </c>
      <c r="E274" s="201" t="s">
        <v>592</v>
      </c>
      <c r="F274" s="171">
        <v>1255</v>
      </c>
      <c r="G274" s="201"/>
      <c r="H274" s="201">
        <v>1515</v>
      </c>
      <c r="I274" s="203">
        <v>1510</v>
      </c>
      <c r="J274" s="173" t="s">
        <v>680</v>
      </c>
      <c r="K274" s="174">
        <f>H274-F274</f>
        <v>260</v>
      </c>
      <c r="L274" s="175">
        <f>K274/F274</f>
        <v>0.20717131474103587</v>
      </c>
      <c r="M274" s="170" t="s">
        <v>595</v>
      </c>
      <c r="N274" s="176">
        <v>44834</v>
      </c>
      <c r="O274" s="41"/>
      <c r="R274" s="216"/>
    </row>
    <row r="275" spans="1:38" ht="12.75" customHeight="1">
      <c r="A275">
        <v>176</v>
      </c>
      <c r="B275" s="224">
        <v>44670</v>
      </c>
      <c r="C275" s="224"/>
      <c r="D275" s="58" t="s">
        <v>552</v>
      </c>
      <c r="E275" s="228" t="s">
        <v>592</v>
      </c>
      <c r="F275" s="56" t="s">
        <v>834</v>
      </c>
      <c r="G275" s="56"/>
      <c r="H275" s="56"/>
      <c r="I275" s="56">
        <v>553</v>
      </c>
      <c r="J275" s="56" t="s">
        <v>593</v>
      </c>
      <c r="K275" s="56"/>
      <c r="L275" s="56"/>
      <c r="M275" s="56"/>
      <c r="N275" s="56"/>
      <c r="O275" s="41"/>
      <c r="R275" s="216"/>
    </row>
    <row r="276" spans="1:38" ht="12.75" customHeight="1">
      <c r="A276" s="198">
        <v>177</v>
      </c>
      <c r="B276" s="199">
        <v>44746</v>
      </c>
      <c r="C276" s="199"/>
      <c r="D276" s="200" t="s">
        <v>835</v>
      </c>
      <c r="E276" s="201" t="s">
        <v>592</v>
      </c>
      <c r="F276" s="171">
        <v>207.5</v>
      </c>
      <c r="G276" s="201"/>
      <c r="H276" s="201">
        <v>254</v>
      </c>
      <c r="I276" s="203">
        <v>254</v>
      </c>
      <c r="J276" s="173" t="s">
        <v>680</v>
      </c>
      <c r="K276" s="174">
        <f t="shared" ref="K276:K278" si="84">H276-F276</f>
        <v>46.5</v>
      </c>
      <c r="L276" s="175">
        <f t="shared" ref="L276:L278" si="85">K276/F276</f>
        <v>0.22409638554216868</v>
      </c>
      <c r="M276" s="170" t="s">
        <v>595</v>
      </c>
      <c r="N276" s="176">
        <v>44792</v>
      </c>
      <c r="O276" s="1"/>
      <c r="R276" s="216"/>
    </row>
    <row r="277" spans="1:38" ht="12.75" customHeight="1">
      <c r="A277" s="198">
        <v>178</v>
      </c>
      <c r="B277" s="199">
        <v>44775</v>
      </c>
      <c r="C277" s="199"/>
      <c r="D277" s="200" t="s">
        <v>491</v>
      </c>
      <c r="E277" s="201" t="s">
        <v>592</v>
      </c>
      <c r="F277" s="171">
        <v>31.25</v>
      </c>
      <c r="G277" s="201"/>
      <c r="H277" s="201">
        <v>38.75</v>
      </c>
      <c r="I277" s="203">
        <v>38</v>
      </c>
      <c r="J277" s="173" t="s">
        <v>680</v>
      </c>
      <c r="K277" s="174">
        <f t="shared" si="84"/>
        <v>7.5</v>
      </c>
      <c r="L277" s="175">
        <f t="shared" si="85"/>
        <v>0.24</v>
      </c>
      <c r="M277" s="170" t="s">
        <v>595</v>
      </c>
      <c r="N277" s="176">
        <v>44844</v>
      </c>
      <c r="O277" s="41"/>
      <c r="R277" s="60"/>
    </row>
    <row r="278" spans="1:38" ht="12.75" customHeight="1">
      <c r="A278" s="198">
        <v>179</v>
      </c>
      <c r="B278" s="199">
        <v>44841</v>
      </c>
      <c r="C278" s="199"/>
      <c r="D278" s="200" t="s">
        <v>836</v>
      </c>
      <c r="E278" s="201" t="s">
        <v>592</v>
      </c>
      <c r="F278" s="171">
        <v>665</v>
      </c>
      <c r="G278" s="201"/>
      <c r="H278" s="201">
        <v>807.5</v>
      </c>
      <c r="I278" s="203">
        <v>840</v>
      </c>
      <c r="J278" s="173" t="s">
        <v>833</v>
      </c>
      <c r="K278" s="174">
        <f t="shared" si="84"/>
        <v>142.5</v>
      </c>
      <c r="L278" s="175">
        <f t="shared" si="85"/>
        <v>0.21428571428571427</v>
      </c>
      <c r="M278" s="170" t="s">
        <v>595</v>
      </c>
      <c r="N278" s="176">
        <v>45097</v>
      </c>
      <c r="O278" s="41"/>
      <c r="R278" s="60"/>
    </row>
    <row r="279" spans="1:38" ht="12.75" customHeight="1">
      <c r="A279" s="198">
        <v>180</v>
      </c>
      <c r="B279" s="199">
        <v>44844</v>
      </c>
      <c r="C279" s="199"/>
      <c r="D279" s="200" t="s">
        <v>438</v>
      </c>
      <c r="E279" s="201" t="s">
        <v>592</v>
      </c>
      <c r="F279" s="171">
        <v>227.5</v>
      </c>
      <c r="G279" s="201"/>
      <c r="H279" s="201">
        <v>270</v>
      </c>
      <c r="I279" s="203">
        <v>291</v>
      </c>
      <c r="J279" s="173" t="s">
        <v>879</v>
      </c>
      <c r="K279" s="174">
        <f t="shared" ref="K279" si="86">H279-F279</f>
        <v>42.5</v>
      </c>
      <c r="L279" s="175">
        <f t="shared" ref="L279" si="87">K279/F279</f>
        <v>0.18681318681318682</v>
      </c>
      <c r="M279" s="170" t="s">
        <v>595</v>
      </c>
      <c r="N279" s="176">
        <v>45160</v>
      </c>
      <c r="O279" s="41"/>
      <c r="Q279" s="41"/>
      <c r="R279" s="60"/>
    </row>
    <row r="280" spans="1:38" ht="12.75" customHeight="1">
      <c r="A280" s="198">
        <v>181</v>
      </c>
      <c r="B280" s="199">
        <v>44845</v>
      </c>
      <c r="C280" s="199"/>
      <c r="D280" s="200" t="s">
        <v>436</v>
      </c>
      <c r="E280" s="201" t="s">
        <v>592</v>
      </c>
      <c r="F280" s="171">
        <v>555</v>
      </c>
      <c r="G280" s="201"/>
      <c r="H280" s="201">
        <v>700</v>
      </c>
      <c r="I280" s="203">
        <v>765</v>
      </c>
      <c r="J280" s="173" t="s">
        <v>878</v>
      </c>
      <c r="K280" s="174">
        <f t="shared" ref="K280" si="88">H280-F280</f>
        <v>145</v>
      </c>
      <c r="L280" s="175">
        <f t="shared" ref="L280" si="89">K280/F280</f>
        <v>0.26126126126126126</v>
      </c>
      <c r="M280" s="170" t="s">
        <v>595</v>
      </c>
      <c r="N280" s="176">
        <v>45159</v>
      </c>
      <c r="O280" s="41"/>
      <c r="Q280" s="41"/>
      <c r="R280" s="60"/>
    </row>
    <row r="281" spans="1:38" ht="12.75" customHeight="1">
      <c r="A281" s="198">
        <v>182</v>
      </c>
      <c r="B281" s="199">
        <v>44981</v>
      </c>
      <c r="C281" s="199"/>
      <c r="D281" s="200" t="s">
        <v>453</v>
      </c>
      <c r="E281" s="201" t="s">
        <v>592</v>
      </c>
      <c r="F281" s="171">
        <v>1675</v>
      </c>
      <c r="G281" s="201"/>
      <c r="H281" s="201">
        <v>2080</v>
      </c>
      <c r="I281" s="203">
        <v>2080</v>
      </c>
      <c r="J281" s="173" t="s">
        <v>680</v>
      </c>
      <c r="K281" s="174">
        <f>H281-F281</f>
        <v>405</v>
      </c>
      <c r="L281" s="175">
        <f>K281/F281</f>
        <v>0.2417910447761194</v>
      </c>
      <c r="M281" s="170" t="s">
        <v>595</v>
      </c>
      <c r="N281" s="176">
        <v>45119</v>
      </c>
      <c r="O281" s="41"/>
      <c r="R281" s="60" t="s">
        <v>871</v>
      </c>
    </row>
    <row r="282" spans="1:38" ht="12.75" customHeight="1">
      <c r="A282" s="198">
        <v>183</v>
      </c>
      <c r="B282" s="199">
        <v>44986</v>
      </c>
      <c r="C282" s="199"/>
      <c r="D282" s="200" t="s">
        <v>491</v>
      </c>
      <c r="E282" s="201" t="s">
        <v>592</v>
      </c>
      <c r="F282" s="171">
        <v>57.5</v>
      </c>
      <c r="G282" s="201"/>
      <c r="H282" s="201">
        <v>120</v>
      </c>
      <c r="I282" s="203">
        <v>120</v>
      </c>
      <c r="J282" s="173" t="s">
        <v>680</v>
      </c>
      <c r="K282" s="174">
        <f>H282-F282</f>
        <v>62.5</v>
      </c>
      <c r="L282" s="175">
        <f>K282/F282</f>
        <v>1.0869565217391304</v>
      </c>
      <c r="M282" s="170" t="s">
        <v>595</v>
      </c>
      <c r="N282" s="176">
        <v>45049</v>
      </c>
      <c r="O282" s="41"/>
      <c r="R282" s="60" t="s">
        <v>871</v>
      </c>
    </row>
    <row r="283" spans="1:38" ht="12.75" customHeight="1">
      <c r="A283" s="198">
        <v>184</v>
      </c>
      <c r="B283" s="199">
        <v>45008</v>
      </c>
      <c r="C283" s="199"/>
      <c r="D283" s="200" t="s">
        <v>508</v>
      </c>
      <c r="E283" s="201" t="s">
        <v>592</v>
      </c>
      <c r="F283" s="171">
        <v>2765</v>
      </c>
      <c r="G283" s="201"/>
      <c r="H283" s="201">
        <v>3547.5</v>
      </c>
      <c r="I283" s="203">
        <v>3523</v>
      </c>
      <c r="J283" s="173" t="s">
        <v>680</v>
      </c>
      <c r="K283" s="174">
        <f>H283-F283</f>
        <v>782.5</v>
      </c>
      <c r="L283" s="175">
        <f>K283/F283</f>
        <v>0.28300180831826399</v>
      </c>
      <c r="M283" s="170" t="s">
        <v>595</v>
      </c>
      <c r="N283" s="176">
        <v>45177</v>
      </c>
      <c r="O283" s="41"/>
      <c r="R283" s="60" t="s">
        <v>871</v>
      </c>
    </row>
    <row r="284" spans="1:38" ht="12.75" customHeight="1">
      <c r="A284" s="198">
        <v>185</v>
      </c>
      <c r="B284" s="199">
        <v>45027</v>
      </c>
      <c r="C284" s="199"/>
      <c r="D284" s="200" t="s">
        <v>837</v>
      </c>
      <c r="E284" s="201" t="s">
        <v>592</v>
      </c>
      <c r="F284" s="171">
        <v>460</v>
      </c>
      <c r="G284" s="201"/>
      <c r="H284" s="201">
        <v>825</v>
      </c>
      <c r="I284" s="203">
        <v>810</v>
      </c>
      <c r="J284" s="173" t="s">
        <v>680</v>
      </c>
      <c r="K284" s="174">
        <f>H284-F284</f>
        <v>365</v>
      </c>
      <c r="L284" s="175">
        <f>K284/F284</f>
        <v>0.79347826086956519</v>
      </c>
      <c r="M284" s="170" t="s">
        <v>595</v>
      </c>
      <c r="N284" s="176">
        <v>45155</v>
      </c>
      <c r="O284" s="41"/>
      <c r="R284" s="60" t="s">
        <v>871</v>
      </c>
    </row>
    <row r="285" spans="1:38" ht="12.75" customHeight="1">
      <c r="A285" s="223">
        <v>186</v>
      </c>
      <c r="B285" s="224">
        <v>45050</v>
      </c>
      <c r="C285" s="58"/>
      <c r="D285" s="58" t="s">
        <v>42</v>
      </c>
      <c r="E285" s="228" t="s">
        <v>592</v>
      </c>
      <c r="F285" s="56" t="s">
        <v>838</v>
      </c>
      <c r="G285" s="56"/>
      <c r="H285" s="56"/>
      <c r="I285" s="56">
        <v>5040</v>
      </c>
      <c r="J285" s="56" t="s">
        <v>593</v>
      </c>
      <c r="K285" s="56"/>
      <c r="L285" s="56"/>
      <c r="M285" s="56"/>
      <c r="N285" s="56"/>
      <c r="O285" s="41"/>
      <c r="R285" s="60" t="s">
        <v>871</v>
      </c>
    </row>
    <row r="286" spans="1:38" ht="12.75" customHeight="1">
      <c r="A286" s="198">
        <v>187</v>
      </c>
      <c r="B286" s="199">
        <v>45075</v>
      </c>
      <c r="C286" s="199"/>
      <c r="D286" s="200" t="s">
        <v>839</v>
      </c>
      <c r="E286" s="201" t="s">
        <v>592</v>
      </c>
      <c r="F286" s="171">
        <v>585</v>
      </c>
      <c r="G286" s="201"/>
      <c r="H286" s="201">
        <v>732</v>
      </c>
      <c r="I286" s="203">
        <v>732</v>
      </c>
      <c r="J286" s="173" t="s">
        <v>680</v>
      </c>
      <c r="K286" s="174">
        <f>H286-F286</f>
        <v>147</v>
      </c>
      <c r="L286" s="175">
        <f>K286/F286</f>
        <v>0.25128205128205128</v>
      </c>
      <c r="M286" s="170" t="s">
        <v>595</v>
      </c>
      <c r="N286" s="176">
        <v>45152</v>
      </c>
      <c r="O286" s="41"/>
      <c r="Q286" s="41"/>
      <c r="R286" s="60" t="s">
        <v>871</v>
      </c>
      <c r="T286" s="41"/>
      <c r="V286" s="41"/>
      <c r="W286" s="60"/>
      <c r="Y286" s="41"/>
      <c r="AA286" s="41"/>
      <c r="AB286" s="60"/>
      <c r="AD286" s="41"/>
      <c r="AF286" s="41"/>
      <c r="AG286" s="60"/>
      <c r="AI286" s="41"/>
      <c r="AK286" s="41"/>
      <c r="AL286" s="60"/>
    </row>
    <row r="287" spans="1:38" ht="12.75" customHeight="1">
      <c r="A287" s="223">
        <v>188</v>
      </c>
      <c r="B287" s="224">
        <v>45078</v>
      </c>
      <c r="C287" s="58"/>
      <c r="D287" s="58" t="s">
        <v>540</v>
      </c>
      <c r="E287" s="228" t="s">
        <v>592</v>
      </c>
      <c r="F287" s="56" t="s">
        <v>840</v>
      </c>
      <c r="G287" s="56"/>
      <c r="H287" s="56"/>
      <c r="I287" s="56">
        <v>4300</v>
      </c>
      <c r="J287" s="56" t="s">
        <v>593</v>
      </c>
      <c r="K287" s="56"/>
      <c r="L287" s="56"/>
      <c r="M287" s="56"/>
      <c r="N287" s="56"/>
      <c r="O287" s="41"/>
      <c r="Q287" s="41"/>
      <c r="R287" s="60" t="s">
        <v>871</v>
      </c>
      <c r="T287" s="41"/>
      <c r="V287" s="41"/>
      <c r="W287" s="60"/>
      <c r="Y287" s="41"/>
      <c r="AA287" s="41"/>
      <c r="AB287" s="60"/>
      <c r="AD287" s="41"/>
      <c r="AF287" s="41"/>
      <c r="AG287" s="60"/>
      <c r="AI287" s="41"/>
      <c r="AK287" s="41"/>
      <c r="AL287" s="60"/>
    </row>
    <row r="288" spans="1:38" ht="12.75" customHeight="1">
      <c r="A288" s="223">
        <v>189</v>
      </c>
      <c r="B288" s="224">
        <v>45103</v>
      </c>
      <c r="C288" s="58"/>
      <c r="D288" s="58" t="s">
        <v>865</v>
      </c>
      <c r="E288" s="228" t="s">
        <v>592</v>
      </c>
      <c r="F288" s="56" t="s">
        <v>660</v>
      </c>
      <c r="G288" s="56"/>
      <c r="H288" s="56"/>
      <c r="I288" s="56">
        <v>383</v>
      </c>
      <c r="J288" s="56" t="s">
        <v>593</v>
      </c>
      <c r="K288" s="56"/>
      <c r="L288" s="56"/>
      <c r="M288" s="56"/>
      <c r="N288" s="56"/>
      <c r="O288" s="41"/>
      <c r="Q288" s="41"/>
      <c r="R288" s="60" t="s">
        <v>871</v>
      </c>
      <c r="T288" s="41"/>
      <c r="V288" s="41"/>
      <c r="W288" s="60"/>
      <c r="Y288" s="41"/>
      <c r="AA288" s="41"/>
      <c r="AB288" s="60"/>
      <c r="AD288" s="41"/>
      <c r="AF288" s="41"/>
      <c r="AG288" s="60"/>
      <c r="AI288" s="41"/>
      <c r="AK288" s="41"/>
      <c r="AL288" s="60"/>
    </row>
    <row r="289" spans="1:38" ht="12.75" customHeight="1">
      <c r="A289" s="198">
        <v>190</v>
      </c>
      <c r="B289" s="199">
        <v>45120</v>
      </c>
      <c r="C289" s="199"/>
      <c r="D289" s="200" t="s">
        <v>539</v>
      </c>
      <c r="E289" s="201" t="s">
        <v>592</v>
      </c>
      <c r="F289" s="171">
        <v>2312.5</v>
      </c>
      <c r="G289" s="201"/>
      <c r="H289" s="201">
        <v>2935</v>
      </c>
      <c r="I289" s="203">
        <v>2935</v>
      </c>
      <c r="J289" s="173" t="s">
        <v>680</v>
      </c>
      <c r="K289" s="174">
        <f>H289-F289</f>
        <v>622.5</v>
      </c>
      <c r="L289" s="175">
        <f>K289/F289</f>
        <v>0.26918918918918922</v>
      </c>
      <c r="M289" s="170" t="s">
        <v>595</v>
      </c>
      <c r="N289" s="176">
        <v>45177</v>
      </c>
      <c r="O289" s="41"/>
      <c r="Q289" s="41"/>
      <c r="R289" s="60" t="s">
        <v>871</v>
      </c>
      <c r="T289" s="41"/>
      <c r="V289" s="41"/>
      <c r="W289" s="60"/>
      <c r="Y289" s="41"/>
      <c r="AA289" s="41"/>
      <c r="AB289" s="60"/>
      <c r="AD289" s="41"/>
      <c r="AF289" s="41"/>
      <c r="AG289" s="60"/>
      <c r="AI289" s="41"/>
      <c r="AK289" s="41"/>
      <c r="AL289" s="60"/>
    </row>
    <row r="290" spans="1:38" ht="12.75" customHeight="1">
      <c r="A290" s="198">
        <v>191</v>
      </c>
      <c r="B290" s="199">
        <v>45125</v>
      </c>
      <c r="C290" s="199"/>
      <c r="D290" s="200" t="s">
        <v>203</v>
      </c>
      <c r="E290" s="201" t="s">
        <v>592</v>
      </c>
      <c r="F290" s="171">
        <v>3980</v>
      </c>
      <c r="G290" s="201"/>
      <c r="H290" s="201">
        <v>4895</v>
      </c>
      <c r="I290" s="203">
        <v>4895</v>
      </c>
      <c r="J290" s="173" t="s">
        <v>680</v>
      </c>
      <c r="K290" s="174">
        <f>H290-F290</f>
        <v>915</v>
      </c>
      <c r="L290" s="175">
        <f>K290/F290</f>
        <v>0.22989949748743718</v>
      </c>
      <c r="M290" s="170" t="s">
        <v>595</v>
      </c>
      <c r="N290" s="176">
        <v>45155</v>
      </c>
      <c r="O290" s="41"/>
      <c r="R290" s="60" t="s">
        <v>871</v>
      </c>
      <c r="T290" s="41"/>
      <c r="W290" s="60"/>
      <c r="Y290" s="41"/>
      <c r="AB290" s="60"/>
      <c r="AD290" s="41"/>
      <c r="AG290" s="60"/>
      <c r="AI290" s="41"/>
      <c r="AL290" s="60"/>
    </row>
    <row r="291" spans="1:38" ht="12.75" customHeight="1">
      <c r="A291" s="198">
        <v>192</v>
      </c>
      <c r="B291" s="199">
        <v>45145</v>
      </c>
      <c r="C291" s="199"/>
      <c r="D291" s="200" t="s">
        <v>873</v>
      </c>
      <c r="E291" s="201" t="s">
        <v>592</v>
      </c>
      <c r="F291" s="171">
        <v>565</v>
      </c>
      <c r="G291" s="201"/>
      <c r="H291" s="201">
        <v>725</v>
      </c>
      <c r="I291" s="203">
        <v>725</v>
      </c>
      <c r="J291" s="173" t="s">
        <v>680</v>
      </c>
      <c r="K291" s="174">
        <f>H291-F291</f>
        <v>160</v>
      </c>
      <c r="L291" s="175">
        <f>K291/F291</f>
        <v>0.2831858407079646</v>
      </c>
      <c r="M291" s="170" t="s">
        <v>595</v>
      </c>
      <c r="N291" s="176">
        <v>45169</v>
      </c>
      <c r="O291" s="41"/>
      <c r="R291" s="60" t="s">
        <v>871</v>
      </c>
      <c r="T291" s="41"/>
      <c r="W291" s="60"/>
      <c r="Y291" s="41"/>
      <c r="AB291" s="60"/>
      <c r="AD291" s="41"/>
      <c r="AG291" s="60"/>
      <c r="AI291" s="41"/>
      <c r="AL291" s="60"/>
    </row>
    <row r="292" spans="1:38" ht="12.75" customHeight="1">
      <c r="A292" s="223">
        <v>193</v>
      </c>
      <c r="B292" s="224">
        <v>45167</v>
      </c>
      <c r="C292" s="58"/>
      <c r="D292" s="58" t="s">
        <v>883</v>
      </c>
      <c r="E292" s="228" t="s">
        <v>592</v>
      </c>
      <c r="F292" s="56" t="s">
        <v>884</v>
      </c>
      <c r="G292" s="56"/>
      <c r="H292" s="56"/>
      <c r="I292" s="56">
        <v>950</v>
      </c>
      <c r="J292" s="56" t="s">
        <v>593</v>
      </c>
      <c r="K292" s="56"/>
      <c r="L292" s="56"/>
      <c r="M292" s="56"/>
      <c r="N292" s="56"/>
      <c r="O292" s="41"/>
      <c r="R292" s="60" t="s">
        <v>871</v>
      </c>
      <c r="T292" s="41"/>
      <c r="W292" s="60"/>
      <c r="Y292" s="41"/>
      <c r="AB292" s="60"/>
      <c r="AD292" s="41"/>
      <c r="AG292" s="60"/>
      <c r="AI292" s="41"/>
      <c r="AL292" s="60"/>
    </row>
    <row r="293" spans="1:38" ht="12.75" customHeight="1">
      <c r="A293" s="223"/>
      <c r="B293" s="224"/>
      <c r="C293" s="58"/>
      <c r="D293" s="58"/>
      <c r="E293" s="228"/>
      <c r="F293" s="56"/>
      <c r="G293" s="56"/>
      <c r="H293" s="56"/>
      <c r="I293" s="56"/>
      <c r="J293" s="56"/>
      <c r="K293" s="56"/>
      <c r="L293" s="56"/>
      <c r="M293" s="56"/>
      <c r="N293" s="56"/>
      <c r="O293" s="41"/>
      <c r="R293" s="60"/>
      <c r="T293" s="41"/>
      <c r="W293" s="60"/>
      <c r="Y293" s="41"/>
      <c r="AB293" s="60"/>
      <c r="AD293" s="41"/>
      <c r="AG293" s="60"/>
      <c r="AI293" s="41"/>
      <c r="AL293" s="60"/>
    </row>
    <row r="294" spans="1:38" ht="12.75" customHeight="1">
      <c r="A294" s="58"/>
      <c r="B294" s="58"/>
      <c r="C294" s="58"/>
      <c r="D294" s="58"/>
      <c r="E294" s="58"/>
      <c r="F294" s="56"/>
      <c r="G294" s="56"/>
      <c r="H294" s="56"/>
      <c r="I294" s="56"/>
      <c r="J294" s="31"/>
      <c r="K294" s="56"/>
      <c r="L294" s="56"/>
      <c r="M294" s="56"/>
      <c r="N294" s="58"/>
      <c r="O294" s="41"/>
      <c r="R294" s="60"/>
      <c r="T294" s="41"/>
      <c r="W294" s="60"/>
      <c r="Y294" s="41"/>
      <c r="AB294" s="60"/>
      <c r="AD294" s="41"/>
      <c r="AG294" s="60"/>
      <c r="AI294" s="41"/>
      <c r="AL294" s="60"/>
    </row>
    <row r="295" spans="1:38" ht="12.75" customHeight="1">
      <c r="B295" s="229" t="s">
        <v>841</v>
      </c>
      <c r="F295" s="60"/>
      <c r="G295" s="60"/>
      <c r="H295" s="60"/>
      <c r="I295" s="60"/>
      <c r="J295" s="41"/>
      <c r="K295" s="60"/>
      <c r="L295" s="60"/>
      <c r="M295" s="60"/>
      <c r="O295" s="41"/>
      <c r="R295" s="60"/>
      <c r="T295" s="41"/>
      <c r="W295" s="60"/>
      <c r="Y295" s="41"/>
      <c r="AB295" s="60"/>
      <c r="AD295" s="41"/>
      <c r="AG295" s="60"/>
      <c r="AI295" s="41"/>
      <c r="AL295" s="60"/>
    </row>
    <row r="296" spans="1:38" ht="12.75" customHeight="1">
      <c r="A296" s="230"/>
      <c r="F296" s="60"/>
      <c r="G296" s="60"/>
      <c r="H296" s="60"/>
      <c r="I296" s="60"/>
      <c r="J296" s="41"/>
      <c r="K296" s="60"/>
      <c r="L296" s="60"/>
      <c r="M296" s="60"/>
      <c r="O296" s="41"/>
      <c r="R296" s="60"/>
      <c r="T296" s="41"/>
      <c r="W296" s="60"/>
      <c r="Y296" s="41"/>
      <c r="AB296" s="60"/>
      <c r="AD296" s="41"/>
      <c r="AG296" s="60"/>
      <c r="AI296" s="41"/>
      <c r="AL296" s="60"/>
    </row>
    <row r="297" spans="1:38" ht="12.75" customHeight="1">
      <c r="A297" s="230"/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1:38" ht="12.75" customHeight="1">
      <c r="A298" s="56"/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1:3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1:3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1:3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1:3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1:3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1:3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</sheetData>
  <autoFilter ref="R1:R294"/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75" formula="1"/>
    <ignoredError sqref="F67:F68 F69:F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2023-09-13T02:44:45Z</dcterms:modified>
</cp:coreProperties>
</file>