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F&amp;O)'!$R$1:$R$307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6"/>
  <c r="K22"/>
  <c r="L46"/>
  <c r="K46"/>
  <c r="L45"/>
  <c r="M45" s="1"/>
  <c r="K45"/>
  <c r="L77"/>
  <c r="M77" s="1"/>
  <c r="K77"/>
  <c r="L78"/>
  <c r="M78" s="1"/>
  <c r="K78"/>
  <c r="L67"/>
  <c r="K67"/>
  <c r="M67" s="1"/>
  <c r="L74"/>
  <c r="K74"/>
  <c r="L75"/>
  <c r="K75"/>
  <c r="L38"/>
  <c r="K38"/>
  <c r="M38" s="1"/>
  <c r="M46" l="1"/>
  <c r="M22"/>
  <c r="M75"/>
  <c r="M74"/>
  <c r="K100"/>
  <c r="M100" s="1"/>
  <c r="L68"/>
  <c r="K68"/>
  <c r="L73"/>
  <c r="K73"/>
  <c r="M73" s="1"/>
  <c r="L11"/>
  <c r="K11"/>
  <c r="L20"/>
  <c r="K20"/>
  <c r="M20" s="1"/>
  <c r="L72"/>
  <c r="K72"/>
  <c r="K99"/>
  <c r="M99" s="1"/>
  <c r="L71"/>
  <c r="K71"/>
  <c r="L70"/>
  <c r="K70"/>
  <c r="L69"/>
  <c r="K69"/>
  <c r="L42"/>
  <c r="K42"/>
  <c r="M42" s="1"/>
  <c r="L66"/>
  <c r="K66"/>
  <c r="L41"/>
  <c r="K41"/>
  <c r="L40"/>
  <c r="K40"/>
  <c r="L61"/>
  <c r="K61"/>
  <c r="L62"/>
  <c r="K62"/>
  <c r="K98"/>
  <c r="M98" s="1"/>
  <c r="K94"/>
  <c r="M94" s="1"/>
  <c r="K97"/>
  <c r="M97" s="1"/>
  <c r="K65"/>
  <c r="L65"/>
  <c r="L63"/>
  <c r="K63"/>
  <c r="L64"/>
  <c r="K64"/>
  <c r="L18"/>
  <c r="K18"/>
  <c r="K96"/>
  <c r="M96" s="1"/>
  <c r="K95"/>
  <c r="M95" s="1"/>
  <c r="L17"/>
  <c r="K17"/>
  <c r="M17" s="1"/>
  <c r="L16"/>
  <c r="K16"/>
  <c r="L59"/>
  <c r="K59"/>
  <c r="K93"/>
  <c r="M93" s="1"/>
  <c r="L37"/>
  <c r="K37"/>
  <c r="L36"/>
  <c r="K36"/>
  <c r="M68" l="1"/>
  <c r="M71"/>
  <c r="M11"/>
  <c r="M41"/>
  <c r="M72"/>
  <c r="M70"/>
  <c r="M69"/>
  <c r="M40"/>
  <c r="M66"/>
  <c r="M37"/>
  <c r="M16"/>
  <c r="M61"/>
  <c r="M62"/>
  <c r="M36"/>
  <c r="M63"/>
  <c r="M64"/>
  <c r="M59"/>
  <c r="M65"/>
  <c r="M18"/>
  <c r="L60"/>
  <c r="K60"/>
  <c r="K92"/>
  <c r="M92" s="1"/>
  <c r="K91"/>
  <c r="M91" s="1"/>
  <c r="K90"/>
  <c r="M90" s="1"/>
  <c r="L58"/>
  <c r="K58"/>
  <c r="L57"/>
  <c r="K57"/>
  <c r="K289"/>
  <c r="L289" s="1"/>
  <c r="L12"/>
  <c r="K12"/>
  <c r="L14"/>
  <c r="K14"/>
  <c r="M60" l="1"/>
  <c r="M57"/>
  <c r="M58"/>
  <c r="M12"/>
  <c r="M14"/>
  <c r="K299" l="1"/>
  <c r="L299" s="1"/>
  <c r="L10"/>
  <c r="K10"/>
  <c r="M10" l="1"/>
  <c r="H295" l="1"/>
  <c r="K295" l="1"/>
  <c r="L295" s="1"/>
  <c r="K284"/>
  <c r="L284" s="1"/>
  <c r="K274"/>
  <c r="L274" s="1"/>
  <c r="K290" l="1"/>
  <c r="L290" s="1"/>
  <c r="K291" l="1"/>
  <c r="L291" s="1"/>
  <c r="K288" l="1"/>
  <c r="L288" s="1"/>
  <c r="K267"/>
  <c r="L267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F263"/>
  <c r="K263" s="1"/>
  <c r="L263" s="1"/>
  <c r="K262"/>
  <c r="L262" s="1"/>
  <c r="K261"/>
  <c r="L261" s="1"/>
  <c r="K260"/>
  <c r="L260" s="1"/>
  <c r="K259"/>
  <c r="L259" s="1"/>
  <c r="K258"/>
  <c r="L258" s="1"/>
  <c r="F257"/>
  <c r="K257" s="1"/>
  <c r="L257" s="1"/>
  <c r="F256"/>
  <c r="K256" s="1"/>
  <c r="L256" s="1"/>
  <c r="K255"/>
  <c r="L255" s="1"/>
  <c r="F254"/>
  <c r="K254" s="1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5"/>
  <c r="L235" s="1"/>
  <c r="F234"/>
  <c r="K234" s="1"/>
  <c r="L234" s="1"/>
  <c r="K233"/>
  <c r="L233" s="1"/>
  <c r="K230"/>
  <c r="L230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4"/>
  <c r="L204" s="1"/>
  <c r="K202"/>
  <c r="L202" s="1"/>
  <c r="K201"/>
  <c r="L201" s="1"/>
  <c r="K200"/>
  <c r="L200" s="1"/>
  <c r="K198"/>
  <c r="L198" s="1"/>
  <c r="K197"/>
  <c r="L197" s="1"/>
  <c r="K196"/>
  <c r="L196" s="1"/>
  <c r="K195"/>
  <c r="K194"/>
  <c r="L194" s="1"/>
  <c r="K193"/>
  <c r="L193" s="1"/>
  <c r="K191"/>
  <c r="L191" s="1"/>
  <c r="K190"/>
  <c r="L190" s="1"/>
  <c r="K189"/>
  <c r="L189" s="1"/>
  <c r="K188"/>
  <c r="L188" s="1"/>
  <c r="K187"/>
  <c r="L187" s="1"/>
  <c r="F186"/>
  <c r="K186" s="1"/>
  <c r="L186" s="1"/>
  <c r="H185"/>
  <c r="K185" s="1"/>
  <c r="L185" s="1"/>
  <c r="K182"/>
  <c r="L182" s="1"/>
  <c r="K181"/>
  <c r="L181" s="1"/>
  <c r="K180"/>
  <c r="L180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F150"/>
  <c r="K150" s="1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M7"/>
  <c r="D7" i="5"/>
  <c r="K6" i="4"/>
  <c r="K6" i="3"/>
  <c r="L6" i="2"/>
</calcChain>
</file>

<file path=xl/sharedStrings.xml><?xml version="1.0" encoding="utf-8"?>
<sst xmlns="http://schemas.openxmlformats.org/spreadsheetml/2006/main" count="3335" uniqueCount="1238">
  <si>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</si>
  <si>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</si>
  <si>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</si>
  <si>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</si>
  <si>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</si>
  <si>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</si>
  <si>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</si>
  <si>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</si>
  <si>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</si>
  <si>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</si>
  <si>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</si>
  <si>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</si>
  <si>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</si>
  <si>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</si>
  <si>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</si>
  <si>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</si>
  <si>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</si>
  <si>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</si>
  <si>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</si>
  <si>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</si>
  <si>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</si>
  <si>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</si>
  <si>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</si>
  <si>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</si>
  <si>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</si>
  <si>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</si>
  <si>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</si>
  <si>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</si>
  <si>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</si>
  <si>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</si>
  <si>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</si>
  <si>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</si>
  <si>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</si>
  <si>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</si>
  <si>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</si>
  <si>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</si>
  <si>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</si>
  <si>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</si>
  <si>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</si>
  <si>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</si>
  <si>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</si>
  <si>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</si>
  <si>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</si>
  <si>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</si>
  <si>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</si>
  <si>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</si>
  <si>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</si>
  <si>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</si>
  <si>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</si>
  <si>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</si>
  <si>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</si>
  <si>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</si>
  <si>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</si>
  <si>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</si>
  <si>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</si>
  <si>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</si>
  <si>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</si>
  <si>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</si>
  <si>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</si>
  <si>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</si>
  <si>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</si>
  <si>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</si>
  <si>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</si>
  <si>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</si>
  <si>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</si>
  <si>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</si>
  <si>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</si>
  <si>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</si>
  <si>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</si>
  <si>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</si>
  <si>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</si>
  <si>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</si>
  <si>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</si>
  <si>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</si>
  <si>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</si>
  <si>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</si>
  <si>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</si>
  <si>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</si>
  <si>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</si>
  <si>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</si>
  <si>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</si>
  <si>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</si>
  <si>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</si>
  <si>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</si>
  <si>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</si>
  <si>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</si>
  <si>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</si>
  <si>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</si>
  <si>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</si>
  <si>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</si>
  <si>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</si>
  <si>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</si>
  <si>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</si>
  <si>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</si>
  <si>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</si>
  <si>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</si>
  <si>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</si>
  <si>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</si>
  <si>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</si>
  <si>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</si>
  <si>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</si>
  <si>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</si>
  <si>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</si>
  <si>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</si>
  <si>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</si>
  <si>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</si>
  <si>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</si>
  <si>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</si>
  <si>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</si>
  <si>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</si>
  <si>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</si>
  <si>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</si>
  <si>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</si>
  <si>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</si>
  <si>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</si>
  <si>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</si>
  <si>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</si>
  <si>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</si>
  <si>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</si>
  <si>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</si>
  <si>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</si>
  <si>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</si>
  <si>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</si>
  <si>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</si>
  <si>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</si>
  <si>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</si>
  <si>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</si>
  <si>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</si>
  <si>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</si>
  <si>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</si>
  <si>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</si>
  <si>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</si>
  <si>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</si>
  <si>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</si>
  <si>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</si>
  <si>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</si>
  <si>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</si>
  <si>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</si>
  <si>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</si>
  <si>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</si>
  <si>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</si>
  <si>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</si>
  <si>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</si>
  <si>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</si>
  <si>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</si>
  <si>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</si>
  <si>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</si>
  <si>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</si>
  <si>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</si>
  <si>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</si>
  <si>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</si>
  <si>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</si>
  <si>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</si>
  <si>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</si>
  <si>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</si>
  <si>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</si>
  <si>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</si>
  <si>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</si>
  <si>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</si>
  <si>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</si>
  <si>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</si>
  <si>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</si>
  <si>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</si>
  <si>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</si>
  <si>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</si>
  <si>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</si>
  <si>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</si>
  <si>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</si>
  <si>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</si>
  <si>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</si>
  <si>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</si>
  <si>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</si>
  <si>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</si>
  <si>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</si>
  <si>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</si>
  <si>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</si>
  <si>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</si>
  <si>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</si>
  <si>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</si>
  <si>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</si>
  <si>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</si>
  <si>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</si>
  <si>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</si>
  <si>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</si>
  <si>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</si>
  <si>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</si>
  <si>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</si>
  <si>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</si>
  <si>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</si>
  <si>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</si>
  <si>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</si>
  <si>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</si>
  <si>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</si>
  <si>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</si>
  <si>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</si>
  <si>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</si>
  <si>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</si>
  <si>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</si>
  <si>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</si>
  <si>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</si>
  <si>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</si>
  <si>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</si>
  <si>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</si>
  <si>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</si>
  <si>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</si>
  <si>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</si>
  <si>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</si>
  <si>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</si>
  <si>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</si>
  <si>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</si>
  <si>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</si>
  <si>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</si>
  <si>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</si>
  <si>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</si>
  <si>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</si>
  <si>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</si>
  <si>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</si>
  <si>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</si>
  <si>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</si>
  <si>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</si>
  <si>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</si>
  <si>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</si>
  <si>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</si>
  <si>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</si>
  <si>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</si>
  <si>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</si>
  <si>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</si>
  <si>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</si>
  <si>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</si>
  <si>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</si>
  <si>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</si>
  <si>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</si>
  <si>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</si>
  <si>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</si>
  <si>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</si>
  <si>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</si>
  <si>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</si>
  <si>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</si>
  <si>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</si>
  <si>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</si>
  <si>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</si>
  <si>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</si>
  <si>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</si>
  <si>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</si>
  <si>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</si>
  <si>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</si>
  <si>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</si>
  <si>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</si>
  <si>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</si>
  <si>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</si>
  <si>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</si>
  <si>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</si>
  <si>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</si>
  <si>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</si>
  <si>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</si>
  <si>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</si>
  <si>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</si>
  <si>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</si>
  <si>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</si>
  <si>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</si>
  <si>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</si>
  <si>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</si>
  <si>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</si>
  <si>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</si>
  <si>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</si>
  <si>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</si>
  <si>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</si>
  <si>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</si>
  <si>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</si>
  <si>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</si>
  <si>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</si>
  <si>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</si>
  <si>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</si>
  <si>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</si>
  <si>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</si>
  <si>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</si>
  <si>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</si>
  <si>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</si>
  <si>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</si>
  <si>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</si>
  <si>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</si>
  <si>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</si>
  <si>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</si>
  <si>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</si>
  <si>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</si>
  <si>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</si>
  <si>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</si>
  <si>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</si>
  <si>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</si>
  <si>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</si>
  <si>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</si>
  <si>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</si>
  <si>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</si>
  <si>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</si>
  <si>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</si>
  <si>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</si>
  <si>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</si>
  <si>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</si>
  <si>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</si>
  <si>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</si>
  <si>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</si>
  <si>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</si>
  <si>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</si>
  <si>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</si>
  <si>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</si>
  <si>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</si>
  <si>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</si>
  <si>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</si>
  <si>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</si>
  <si>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</si>
  <si>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</si>
  <si>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</si>
  <si>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</si>
  <si>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</si>
  <si>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</si>
  <si>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</si>
  <si>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</si>
  <si>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</si>
  <si>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</si>
  <si>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</si>
  <si>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</si>
  <si>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</si>
  <si>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</si>
  <si>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</si>
  <si>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</si>
  <si>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</si>
  <si>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</si>
  <si>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</si>
  <si>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</si>
  <si>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</si>
  <si>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</si>
  <si>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</si>
  <si>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</si>
  <si>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</si>
  <si>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</si>
  <si>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</si>
  <si>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</si>
  <si>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</si>
  <si>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</si>
  <si>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</si>
  <si>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</si>
  <si>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</si>
  <si>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</si>
  <si>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</si>
  <si>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</si>
  <si>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</si>
  <si>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</si>
  <si>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</si>
  <si>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</si>
  <si>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</si>
  <si>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</si>
  <si>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</si>
  <si>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</si>
  <si>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</si>
  <si>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</si>
  <si>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</si>
  <si>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</si>
  <si>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</si>
  <si>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</si>
  <si>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</si>
  <si>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</si>
  <si>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</si>
  <si>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</si>
  <si>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</si>
  <si>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</si>
  <si>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</si>
  <si>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</si>
  <si>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</si>
  <si>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</si>
  <si>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</si>
  <si>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</si>
  <si>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</si>
  <si>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</si>
  <si>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</si>
  <si>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</si>
  <si>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</si>
  <si>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</si>
  <si>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</si>
  <si>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</si>
  <si>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</si>
  <si>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</si>
  <si>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</si>
  <si>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</si>
  <si>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</si>
  <si>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</si>
  <si>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</si>
  <si>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</si>
  <si>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</si>
  <si>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</si>
  <si>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</si>
  <si>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</si>
  <si>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</si>
  <si>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</si>
  <si>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</si>
  <si>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</si>
  <si>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</si>
  <si>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</si>
  <si>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</si>
  <si>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</si>
  <si>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</si>
  <si>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</si>
  <si>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</si>
  <si>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</si>
  <si>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</si>
  <si>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</si>
  <si>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</si>
  <si>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</si>
  <si>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</si>
  <si>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</si>
  <si>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</si>
  <si>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</si>
  <si>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</si>
  <si>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</si>
  <si>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</si>
  <si>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</si>
  <si>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</si>
  <si>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</si>
  <si>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</si>
  <si>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</si>
  <si>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</si>
  <si>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</si>
  <si>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</si>
  <si>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</si>
  <si>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</si>
  <si>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</si>
  <si>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</si>
  <si>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</si>
  <si>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</si>
  <si>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</si>
  <si>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</si>
  <si>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</si>
  <si>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</si>
  <si>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</si>
  <si>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</si>
  <si>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</si>
  <si>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</si>
  <si>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</si>
  <si>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</si>
  <si>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</si>
  <si>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</si>
  <si>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</si>
  <si>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</si>
  <si>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</si>
  <si>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</si>
  <si>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</si>
  <si>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</si>
  <si>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</si>
  <si>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</si>
  <si>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</si>
  <si>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</si>
  <si>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</si>
  <si>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</si>
  <si>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</si>
  <si>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</si>
  <si>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</si>
  <si>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</si>
  <si>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</si>
  <si>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</si>
  <si>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</si>
  <si>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</si>
  <si>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</si>
  <si>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</si>
  <si>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</si>
  <si>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</si>
  <si>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</si>
  <si>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</si>
  <si>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</si>
  <si>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</si>
  <si>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</si>
  <si>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</si>
  <si>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</si>
  <si>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</si>
  <si>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</si>
  <si>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</si>
  <si>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</si>
  <si>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</si>
  <si>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</si>
  <si>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</si>
  <si>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</si>
  <si>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</si>
  <si>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</si>
  <si>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</si>
  <si>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</si>
  <si>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</si>
  <si>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</si>
  <si>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</si>
  <si>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</si>
  <si>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</si>
  <si>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</si>
  <si>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</si>
  <si>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</si>
  <si>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</si>
  <si>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</si>
  <si>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</si>
  <si>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</si>
  <si>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</si>
  <si>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</si>
  <si>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</si>
  <si>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</si>
  <si>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</si>
  <si>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</si>
  <si>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</si>
  <si>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</si>
  <si>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</si>
  <si>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</si>
  <si>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</si>
  <si>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</si>
  <si>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</si>
  <si>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</si>
  <si>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</si>
  <si>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</si>
  <si>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</si>
  <si>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</si>
  <si>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</si>
  <si>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</si>
  <si>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</si>
  <si>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</si>
  <si>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</si>
  <si>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</si>
  <si>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</si>
  <si>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</si>
  <si>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</si>
  <si>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</si>
  <si>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</si>
  <si>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</si>
  <si>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</si>
  <si>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</si>
  <si>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</si>
  <si>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</si>
  <si>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</si>
  <si>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</si>
  <si>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</si>
  <si>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</si>
  <si>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</si>
  <si>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</si>
  <si>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</si>
  <si>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</si>
  <si>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</si>
  <si>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</si>
  <si>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</si>
  <si>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</si>
  <si>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</si>
  <si>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</si>
  <si>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</si>
  <si>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</si>
  <si>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</si>
  <si>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</si>
  <si>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</si>
  <si>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</si>
  <si>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</si>
  <si>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</si>
  <si>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</si>
  <si>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</si>
  <si>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</si>
  <si>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</si>
  <si>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</si>
  <si>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</si>
  <si>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</si>
  <si>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</si>
  <si>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</si>
  <si>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</si>
  <si>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</si>
  <si>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</si>
  <si>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</si>
  <si>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</si>
  <si>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</si>
  <si>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</si>
  <si>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</si>
  <si>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</si>
  <si>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</si>
  <si>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</si>
  <si>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</si>
  <si>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</si>
  <si>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</si>
  <si>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</si>
  <si>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</si>
  <si>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</si>
  <si>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</si>
  <si>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</si>
  <si>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</si>
  <si>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</si>
  <si>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</si>
  <si>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</si>
  <si>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</si>
  <si>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</si>
  <si>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</si>
  <si>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</si>
  <si>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</si>
  <si>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</si>
  <si>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</si>
  <si>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</si>
  <si>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</si>
  <si>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</si>
  <si>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</si>
  <si>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</si>
  <si>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</si>
  <si>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</si>
  <si>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</si>
  <si>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</si>
  <si>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</si>
  <si>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</si>
  <si>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</si>
  <si>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</si>
  <si>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</si>
  <si>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</si>
  <si>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</si>
  <si>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</si>
  <si>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</si>
  <si>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</si>
  <si>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</si>
  <si>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</si>
  <si>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</si>
  <si>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</si>
  <si>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</si>
  <si>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</si>
  <si>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</si>
  <si>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</si>
  <si>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</si>
  <si>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</si>
  <si>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</si>
  <si>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</si>
  <si>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</si>
  <si>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</si>
  <si>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</si>
  <si>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</si>
  <si>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</si>
  <si>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</si>
  <si>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</si>
  <si>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</si>
  <si>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</si>
  <si>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</si>
  <si>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</si>
  <si>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</si>
  <si>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</si>
  <si>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</si>
  <si>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</si>
  <si>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</si>
  <si>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</si>
  <si>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</si>
  <si>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</si>
  <si>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</si>
  <si>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</si>
  <si>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</si>
  <si>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</si>
  <si>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</si>
  <si>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</si>
  <si>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</si>
  <si>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</si>
  <si>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</si>
  <si>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</si>
  <si>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</si>
  <si>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</si>
  <si>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</si>
  <si>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</si>
  <si>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</si>
  <si>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</si>
  <si>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</si>
  <si>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</si>
  <si>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</si>
  <si>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</si>
  <si>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</si>
  <si>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</si>
  <si>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</si>
  <si>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</si>
  <si>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</si>
  <si>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</si>
  <si>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</si>
  <si>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</si>
  <si>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</si>
  <si>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</si>
  <si>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</si>
  <si>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</si>
  <si>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</si>
  <si>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</si>
  <si>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</si>
  <si>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</si>
  <si>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</si>
  <si>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</si>
  <si>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</si>
  <si>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</si>
  <si>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</si>
  <si>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</si>
  <si>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</si>
  <si>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</si>
  <si>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</si>
  <si>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</si>
  <si>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</si>
  <si>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</si>
  <si>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</si>
  <si>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</si>
  <si>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</si>
  <si>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</si>
  <si>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</si>
  <si>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</si>
  <si>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</si>
  <si>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</si>
  <si>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</si>
  <si>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</si>
  <si>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</si>
  <si>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</si>
  <si>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</si>
  <si>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</si>
  <si>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</si>
  <si>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</si>
  <si>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</si>
  <si>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</si>
  <si>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</si>
  <si>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</si>
  <si>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</si>
  <si>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</si>
  <si>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</si>
  <si>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</si>
  <si>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</si>
  <si>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</si>
  <si>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</si>
  <si>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</si>
  <si>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</si>
  <si>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</si>
  <si>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</si>
  <si>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</si>
  <si>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</si>
  <si>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</si>
  <si>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</si>
  <si>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</si>
  <si>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</si>
  <si>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</si>
  <si>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</si>
  <si>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</si>
  <si>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</si>
  <si>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</si>
  <si>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</si>
  <si>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</si>
  <si>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</si>
  <si>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</si>
  <si>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</si>
  <si>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</si>
  <si>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</si>
  <si>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</si>
  <si>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</si>
  <si>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</si>
  <si>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</si>
  <si>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</si>
  <si>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</si>
  <si>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</si>
  <si>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</si>
  <si>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</si>
  <si>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</si>
  <si>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</si>
  <si>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</si>
  <si>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</si>
  <si>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</si>
  <si>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</si>
  <si>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</si>
  <si>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</si>
  <si>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</si>
  <si>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</si>
  <si>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</si>
  <si>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</si>
  <si>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</si>
  <si>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</si>
  <si>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</si>
  <si>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</si>
  <si>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</si>
  <si>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</si>
  <si>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</si>
  <si>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</si>
  <si>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</si>
  <si>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</si>
  <si>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</si>
  <si>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</si>
  <si>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</si>
  <si>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</si>
  <si>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</si>
  <si>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</si>
  <si>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</si>
  <si>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</si>
  <si>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</si>
  <si>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</si>
  <si>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</si>
  <si>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</si>
  <si>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</si>
  <si>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</si>
  <si>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</si>
  <si>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</si>
  <si>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</si>
  <si>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</si>
  <si>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</si>
  <si>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</si>
  <si>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</si>
  <si>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</si>
  <si>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</si>
  <si>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</si>
  <si>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</si>
  <si>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</si>
  <si>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</si>
  <si>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</si>
  <si>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</si>
  <si>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</si>
  <si>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</si>
  <si>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</si>
  <si>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</si>
  <si>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</si>
  <si>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</si>
  <si>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</si>
  <si>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</si>
  <si>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</si>
  <si>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</si>
  <si>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</si>
  <si>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</si>
  <si>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</si>
  <si>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</si>
  <si>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</si>
  <si>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</si>
  <si>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</si>
  <si>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</si>
  <si>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</si>
  <si>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</si>
  <si>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</si>
  <si>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</si>
  <si>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</si>
  <si>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</si>
  <si>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</si>
  <si>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</si>
  <si>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</si>
  <si>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</si>
  <si>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</si>
  <si>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</si>
  <si>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</si>
  <si>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</si>
  <si>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</si>
  <si>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</si>
  <si>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</si>
  <si>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</si>
  <si>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</si>
  <si>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</si>
  <si>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</si>
  <si>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</si>
  <si>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</si>
  <si>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</si>
  <si>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</si>
  <si>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</si>
  <si>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</si>
  <si>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</si>
  <si>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</si>
  <si>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</si>
  <si>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</si>
  <si>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</si>
  <si>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</si>
  <si>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</si>
  <si>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</si>
  <si>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</si>
  <si>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</si>
  <si>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</si>
  <si>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</si>
  <si>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</si>
  <si>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</si>
  <si>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</si>
  <si>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</si>
  <si>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</si>
  <si>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</si>
  <si>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</si>
  <si>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</si>
  <si>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</si>
  <si>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</si>
  <si>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</si>
  <si>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</si>
  <si>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</si>
  <si>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</si>
  <si>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Part profit of Rs.77.5/-</t>
  </si>
  <si>
    <t>GRAVITON RESEARCH CAPITAL LLP</t>
  </si>
  <si>
    <t>270-280</t>
  </si>
  <si>
    <t>360-390</t>
  </si>
  <si>
    <t xml:space="preserve">RELIANCE </t>
  </si>
  <si>
    <t>2580-2610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</si>
  <si>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</si>
  <si>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</si>
  <si>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</si>
  <si>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</si>
  <si>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</si>
  <si>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</si>
  <si>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</si>
  <si>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</si>
  <si>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Part profit of Rs.17/-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</si>
  <si>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</si>
  <si>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</si>
  <si>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</si>
  <si>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</si>
  <si>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</si>
  <si>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</si>
  <si>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</si>
  <si>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</si>
  <si>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</si>
  <si>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</si>
  <si>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</si>
  <si>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</si>
  <si>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</si>
  <si>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</si>
  <si>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377-379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</si>
  <si>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</si>
  <si>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</si>
  <si>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</si>
  <si>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</si>
  <si>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</si>
  <si>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</si>
  <si>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</si>
  <si>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</si>
  <si>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</si>
  <si>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210-214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</si>
  <si>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</si>
  <si>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</si>
  <si>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</si>
  <si>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</si>
  <si>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</si>
  <si>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</si>
  <si>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</si>
  <si>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</si>
  <si>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</si>
  <si>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</si>
  <si>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</si>
  <si>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</si>
  <si>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</si>
  <si>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</si>
  <si>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</si>
  <si>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</si>
  <si>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</si>
  <si>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</si>
  <si>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SKSE SECURITIES LTD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</si>
  <si>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</si>
  <si>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</si>
  <si>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</si>
  <si>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</si>
  <si>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</si>
  <si>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</si>
  <si>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</si>
  <si>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</si>
  <si>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</si>
  <si>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</si>
  <si>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</si>
  <si>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</si>
  <si>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MANSI SHARE &amp; STOCK ADVISORS PRIVATE LIMITED</t>
  </si>
  <si>
    <t>DIL</t>
  </si>
  <si>
    <t>Debock Industries Limited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</si>
  <si>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</si>
  <si>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</si>
  <si>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</si>
  <si>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</si>
  <si>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</si>
  <si>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</si>
  <si>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</si>
  <si>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</si>
  <si>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</si>
  <si>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</si>
  <si>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</si>
  <si>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1990-2000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</si>
  <si>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</si>
  <si>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</si>
  <si>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</si>
  <si>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</si>
  <si>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</si>
  <si>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</si>
  <si>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</si>
  <si>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</si>
  <si>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</si>
  <si>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</si>
  <si>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</si>
  <si>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</si>
  <si>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YUGA STOCKS AND COMMODITIES PRIVATE LIMITED  .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</si>
  <si>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</si>
  <si>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</si>
  <si>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</si>
  <si>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</si>
  <si>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</si>
  <si>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</si>
  <si>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</si>
  <si>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</si>
  <si>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70.5-71.5</t>
  </si>
  <si>
    <t>80-82</t>
  </si>
  <si>
    <t>Loss of Rs 6/-</t>
  </si>
  <si>
    <t>CHETAN RASIKLAL SHAH</t>
  </si>
  <si>
    <t>TTIL</t>
  </si>
  <si>
    <t>KALPANA MADHANI SECURITIES PRIVATE LIMITED</t>
  </si>
  <si>
    <t>KORE</t>
  </si>
  <si>
    <t>Jay Jalaram Techno Ltd</t>
  </si>
  <si>
    <t>Profit of Rs.262.5/-</t>
  </si>
  <si>
    <t>Profit of Rs 34/-</t>
  </si>
  <si>
    <t>560-568</t>
  </si>
  <si>
    <t>241-243</t>
  </si>
  <si>
    <t>NNM SECURITIES PVT LTD</t>
  </si>
  <si>
    <t>GUTTIKONDA VARA LAKSHMI</t>
  </si>
  <si>
    <t>SW CAPITAL PRIVATE LIMITED</t>
  </si>
  <si>
    <t>2050-2150</t>
  </si>
  <si>
    <t>1400-1430</t>
  </si>
  <si>
    <t>1550-1650</t>
  </si>
  <si>
    <t>190-193</t>
  </si>
  <si>
    <t>205-215</t>
  </si>
  <si>
    <t>ACC SEPT FUT</t>
  </si>
  <si>
    <t>2360-2320</t>
  </si>
  <si>
    <t>Loss of Rs 45/-</t>
  </si>
  <si>
    <t>Profit of Rs 5.5/-</t>
  </si>
  <si>
    <t>2590-2600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</si>
  <si>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</si>
  <si>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</si>
  <si>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</si>
  <si>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</si>
  <si>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</si>
  <si>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</si>
  <si>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4.70-5.30</t>
  </si>
  <si>
    <t>9-11.0</t>
  </si>
  <si>
    <t>AMARAJABAT 555 CE SEP</t>
  </si>
  <si>
    <t>AMARAJABAT 570 CE SEP</t>
  </si>
  <si>
    <t>12-13.0</t>
  </si>
  <si>
    <t>7.50-8.0</t>
  </si>
  <si>
    <t>ALAN SCOTT</t>
  </si>
  <si>
    <t>NEXT ORBIT VENTURES FUND</t>
  </si>
  <si>
    <t>BRANDBUCKT</t>
  </si>
  <si>
    <t>RAJ KUMAR MAJOKA HUF .</t>
  </si>
  <si>
    <t>CSL</t>
  </si>
  <si>
    <t>DDIL</t>
  </si>
  <si>
    <t>PRAKASH RIKHABCHAND SOLANKI</t>
  </si>
  <si>
    <t>NATURAL</t>
  </si>
  <si>
    <t>RIPALBEN DHARMIKKUMAR PARIKH</t>
  </si>
  <si>
    <t>OLATECH</t>
  </si>
  <si>
    <t>ORIBEVER</t>
  </si>
  <si>
    <t>KABRA LAXMIKANT RAMPRASAD HUF</t>
  </si>
  <si>
    <t>PROFINC</t>
  </si>
  <si>
    <t>ROLCOEN</t>
  </si>
  <si>
    <t>SCANDENT</t>
  </si>
  <si>
    <t>SEVENHILL</t>
  </si>
  <si>
    <t>AJAY RAMESHCHANDRA VAKHARIA</t>
  </si>
  <si>
    <t>AKASH</t>
  </si>
  <si>
    <t>Akash Infra-Projects Ltd</t>
  </si>
  <si>
    <t>VINEY PARKASH AGARWAL</t>
  </si>
  <si>
    <t>MUTHOOTCAP</t>
  </si>
  <si>
    <t>Muthoot Cap Serv Ltd</t>
  </si>
  <si>
    <t>L7 HITECH PRIVATE LIMITED</t>
  </si>
  <si>
    <t>ANTGRAPHIC</t>
  </si>
  <si>
    <t>Antarctica Graphics Ltd</t>
  </si>
  <si>
    <t>JEBY JOSEPH</t>
  </si>
  <si>
    <t>ELEVATION  CAPITAL VI FII HOLDINGS LIMITED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</si>
  <si>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</si>
  <si>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</si>
  <si>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</si>
  <si>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</si>
  <si>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</si>
  <si>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</si>
  <si>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</si>
  <si>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</si>
  <si>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3365-3375</t>
  </si>
  <si>
    <t>3450-3500</t>
  </si>
  <si>
    <t>AMARAJABAT SEPT FUT</t>
  </si>
  <si>
    <t>547-549</t>
  </si>
  <si>
    <t>565-575</t>
  </si>
  <si>
    <t>958-960</t>
  </si>
  <si>
    <t>980-990</t>
  </si>
  <si>
    <t>797-801</t>
  </si>
  <si>
    <t>830-850</t>
  </si>
  <si>
    <t>1750-1770</t>
  </si>
  <si>
    <t>NIFTY 17900 PE 15 SEP</t>
  </si>
  <si>
    <t>52-56</t>
  </si>
  <si>
    <t>50-52</t>
  </si>
  <si>
    <t>65-70</t>
  </si>
  <si>
    <t>AXISBANK 820 CE SEP</t>
  </si>
  <si>
    <t>11-12.0</t>
  </si>
  <si>
    <t>17-22</t>
  </si>
  <si>
    <t>BHARTIARTL 790 CE SEP</t>
  </si>
  <si>
    <t>18-22</t>
  </si>
  <si>
    <t>Part profit of Rs.80/-</t>
  </si>
  <si>
    <t>ACROW</t>
  </si>
  <si>
    <t>GUTTIKONDA RAJASEKHAR</t>
  </si>
  <si>
    <t>AKASHDEEP</t>
  </si>
  <si>
    <t>PRAMOD KUMAR RAJPUT</t>
  </si>
  <si>
    <t>AMIORG</t>
  </si>
  <si>
    <t>SHITAL NARESHBHAI PATEL</t>
  </si>
  <si>
    <t>PARUL CHETANKUMAR VAGHASIA</t>
  </si>
  <si>
    <t>VIRENDRA NATH MISHRA</t>
  </si>
  <si>
    <t>KIRANBEN GIRISHBHAI CHOVATIA</t>
  </si>
  <si>
    <t>PLUTUS WEALTH MANAGEMENT LLP</t>
  </si>
  <si>
    <t>SMALL CAP WORLD FUND INC</t>
  </si>
  <si>
    <t>BPTEX</t>
  </si>
  <si>
    <t>LEELAMMATHENUMKALJOSEPH</t>
  </si>
  <si>
    <t>RAJESH AMBIKAPRATAPSINGH THAKUR</t>
  </si>
  <si>
    <t>CHEMOPH</t>
  </si>
  <si>
    <t>DIVYA KANDA</t>
  </si>
  <si>
    <t>SUSHIL KUMAR RATHI HUF</t>
  </si>
  <si>
    <t>DCMFINSERV</t>
  </si>
  <si>
    <t>PRITHVI FINMART PRIVATE LIMITED</t>
  </si>
  <si>
    <t>DIBYENDU BRAHMACHARY</t>
  </si>
  <si>
    <t>SHAIBAL GHOSH</t>
  </si>
  <si>
    <t>DECIPHER</t>
  </si>
  <si>
    <t>BP EQUITIES PVT. LTD.</t>
  </si>
  <si>
    <t>JANAKIRAM AJJARAPU</t>
  </si>
  <si>
    <t>ELLORATRAD</t>
  </si>
  <si>
    <t>ALPESHBHAI RASIKLAL SHAH</t>
  </si>
  <si>
    <t>JIGYASA CHADHA</t>
  </si>
  <si>
    <t>EPBIO</t>
  </si>
  <si>
    <t>TALIB ZAFAR</t>
  </si>
  <si>
    <t>SHILPA KABRA</t>
  </si>
  <si>
    <t>MANOJ AGARWAL</t>
  </si>
  <si>
    <t>ADHEESH KABRA</t>
  </si>
  <si>
    <t>KAMAL KUMAR KABRA HUF</t>
  </si>
  <si>
    <t>SANJAY POPATLAL JAIN</t>
  </si>
  <si>
    <t>SS CORPORATE SECURITIES LIMITED</t>
  </si>
  <si>
    <t>ARYAMAN BROKING LIMITED</t>
  </si>
  <si>
    <t>ETT</t>
  </si>
  <si>
    <t>SATVINDER KAUR</t>
  </si>
  <si>
    <t>CHINTA DEBI</t>
  </si>
  <si>
    <t>SETHI SANDEEP</t>
  </si>
  <si>
    <t>ARORA SANJAY</t>
  </si>
  <si>
    <t>GOBLIN</t>
  </si>
  <si>
    <t>GOENKA BUSINESS AND FINANCE LIMITED</t>
  </si>
  <si>
    <t>AMEET VIPIN GALA</t>
  </si>
  <si>
    <t>VIJETA BROKING INDIA PRIVATE LIMITED</t>
  </si>
  <si>
    <t>HARIAAPL</t>
  </si>
  <si>
    <t>BP COMTRADE PRIVATE LIMITED</t>
  </si>
  <si>
    <t>HARLETH</t>
  </si>
  <si>
    <t>AVNI SOHIL SANGHVI</t>
  </si>
  <si>
    <t>NARVEER YADAV</t>
  </si>
  <si>
    <t>ABRDN (MAURITIUS HOLDINGS)2006 LIMITED</t>
  </si>
  <si>
    <t>INTENTECH</t>
  </si>
  <si>
    <t>KRISHNA AWTAR KABRA</t>
  </si>
  <si>
    <t>JETMALL</t>
  </si>
  <si>
    <t>RAM KUMAR SHEOKAND</t>
  </si>
  <si>
    <t>MINID</t>
  </si>
  <si>
    <t>DINESH C SHAH</t>
  </si>
  <si>
    <t>NAVKAR</t>
  </si>
  <si>
    <t>PARIMAL JASWANTRAI MEHTA</t>
  </si>
  <si>
    <t>NATHABHAI BHIKHABHAI PATEL HUF</t>
  </si>
  <si>
    <t>BARBHAYA RAJENDRAKUMAR RASIKLAL</t>
  </si>
  <si>
    <t>ORIENTTR</t>
  </si>
  <si>
    <t>SHIVIKA DHIR .</t>
  </si>
  <si>
    <t>UMESHWAR SECURITIES PRIVATE LIMITED</t>
  </si>
  <si>
    <t>KULINSHANTILALVORA</t>
  </si>
  <si>
    <t>RHETAN</t>
  </si>
  <si>
    <t>KOKILABEN BABUBHAI VANKAR</t>
  </si>
  <si>
    <t>BABUBHAI GOVINDBHAI VANKAR</t>
  </si>
  <si>
    <t>ADESHWARA CEMENT CO PRIVATE LIMITED</t>
  </si>
  <si>
    <t>GEETABEN DHANESHBHAI SONI</t>
  </si>
  <si>
    <t>JYOTSHNA RAJNIKANT BHANSALI</t>
  </si>
  <si>
    <t>RAJNIKANT MAFATLAL BHANSALI</t>
  </si>
  <si>
    <t>FAIRY VISHAL BHANSALI</t>
  </si>
  <si>
    <t>MAFATLAL KALIDAS BHANSALI HUF</t>
  </si>
  <si>
    <t>BHANSALI RAJNIKANT MAFATLAL(HUF)</t>
  </si>
  <si>
    <t>VISHAL RAJNIKANT BHANSALI(HUF)</t>
  </si>
  <si>
    <t>VISHAL RAJNIKANT BHANSALI</t>
  </si>
  <si>
    <t>RIKI RAJNIKANT BHANSALI</t>
  </si>
  <si>
    <t>YASHWANTBHAI A THAKKER</t>
  </si>
  <si>
    <t>RASHMIKANT AMRATLAL THAKKAR</t>
  </si>
  <si>
    <t>CLEAR WATER COMMODITIES PRIVATE LIMITED</t>
  </si>
  <si>
    <t>KCP RETAIL PRIVATE LIMITED</t>
  </si>
  <si>
    <t>NIRAJ HARSUKHLAL SANGHAVI</t>
  </si>
  <si>
    <t>THE ORIENTAL INSURANCE CO LTD</t>
  </si>
  <si>
    <t>SADHNA</t>
  </si>
  <si>
    <t>SAGAR</t>
  </si>
  <si>
    <t>VISHAL KIRIT SHAH</t>
  </si>
  <si>
    <t>SANPA</t>
  </si>
  <si>
    <t>RN RUBESH</t>
  </si>
  <si>
    <t>SELLWIN</t>
  </si>
  <si>
    <t>MANISH KUMAR JAISWAL</t>
  </si>
  <si>
    <t>DEV KUMAR</t>
  </si>
  <si>
    <t>SOFCOM</t>
  </si>
  <si>
    <t>KISHORE MEHTA</t>
  </si>
  <si>
    <t>SOUTHMG</t>
  </si>
  <si>
    <t>GOVINDBHAI LALJIBHAI KAKADIA</t>
  </si>
  <si>
    <t>SPRAYKING</t>
  </si>
  <si>
    <t>INVESTINO VENTURE LLP .</t>
  </si>
  <si>
    <t>SYLPH</t>
  </si>
  <si>
    <t>GHANSHYAM SONI</t>
  </si>
  <si>
    <t>TANGO COMMOSALES LLP</t>
  </si>
  <si>
    <t>THINKINK</t>
  </si>
  <si>
    <t>B B COMMERCIAL LTD</t>
  </si>
  <si>
    <t>ANKIT SINGHVI</t>
  </si>
  <si>
    <t>VEERHEALTH</t>
  </si>
  <si>
    <t>DIPIKABEN DILIPBHAI SHAH</t>
  </si>
  <si>
    <t>RISHABH FINTRADE LIMITED</t>
  </si>
  <si>
    <t>AJOONI</t>
  </si>
  <si>
    <t>Ajooni Biotech Limited</t>
  </si>
  <si>
    <t>QE SECURITIES</t>
  </si>
  <si>
    <t>AMIT BABULAL KHALAS</t>
  </si>
  <si>
    <t>HENSEX SECURITIES PRIVATE LIMITED</t>
  </si>
  <si>
    <t>SHAH KIRTESH BABULAL</t>
  </si>
  <si>
    <t>BHAGYANGR</t>
  </si>
  <si>
    <t>Bhagyanagar India Limited</t>
  </si>
  <si>
    <t>MITTAL RIMPY</t>
  </si>
  <si>
    <t>BLS</t>
  </si>
  <si>
    <t>BLS Intl Servs Ltd</t>
  </si>
  <si>
    <t>CHEMFAB</t>
  </si>
  <si>
    <t>Chemfab Alkalis Limited</t>
  </si>
  <si>
    <t>COFFEEDAY</t>
  </si>
  <si>
    <t>Coffee Day Enterprise Ltd</t>
  </si>
  <si>
    <t>MC JAIN INFOSERVICES PRIVATE LIMITED</t>
  </si>
  <si>
    <t>EIFFL</t>
  </si>
  <si>
    <t>Euro (I) Fresh Foods Ltd</t>
  </si>
  <si>
    <t>M/S. PRARTHANA ENTERPRISES</t>
  </si>
  <si>
    <t>GAYAPROJ</t>
  </si>
  <si>
    <t>Gayatri Projects Ltd</t>
  </si>
  <si>
    <t>CRONY VYAPAR PVT LTD</t>
  </si>
  <si>
    <t>PARTH INFIN BROKERS PVT LTD</t>
  </si>
  <si>
    <t>GODHA</t>
  </si>
  <si>
    <t>Godha Cabcon Insulat Ltd</t>
  </si>
  <si>
    <t>TEJAS TRADEFIN LLP</t>
  </si>
  <si>
    <t>7M DEVELOPERS LLP</t>
  </si>
  <si>
    <t>TOPGAIN FINANCE PRIVATE LIMITED</t>
  </si>
  <si>
    <t>Intense Technologies Ltd</t>
  </si>
  <si>
    <t>BRIJESH JITENDRA PAREKH</t>
  </si>
  <si>
    <t>AVIRAT ENTERPRISE</t>
  </si>
  <si>
    <t>MADANMOHANRAI SHAH</t>
  </si>
  <si>
    <t>LEMERITE</t>
  </si>
  <si>
    <t>Le Merite Exports Limited</t>
  </si>
  <si>
    <t>RIKHAV SECURITIES LIMITED</t>
  </si>
  <si>
    <t>LEXUS</t>
  </si>
  <si>
    <t>Lexus Granito (India) Ltd</t>
  </si>
  <si>
    <t>SAHI TRADING PRIVATE LIMITED .</t>
  </si>
  <si>
    <t>PADMINI VINIYOG PRIVATE LIMITED</t>
  </si>
  <si>
    <t>REFEX</t>
  </si>
  <si>
    <t>Refex Industries Limited</t>
  </si>
  <si>
    <t>SANGINITA</t>
  </si>
  <si>
    <t>Sanginita Chemicals Limit</t>
  </si>
  <si>
    <t>MATALIA STOCK BROKING PRIVATE LIMITED</t>
  </si>
  <si>
    <t>SURAJ PANCHAL</t>
  </si>
  <si>
    <t>SECURCRED</t>
  </si>
  <si>
    <t>SecUR Credentials Limited</t>
  </si>
  <si>
    <t>PARAMOUNT TRADING</t>
  </si>
  <si>
    <t>SUMEETINDS</t>
  </si>
  <si>
    <t>Sumeet Ind Limited</t>
  </si>
  <si>
    <t>SANU SUNNY</t>
  </si>
  <si>
    <t>BINISHA AMAR AJMERA</t>
  </si>
  <si>
    <t>AXISCADES</t>
  </si>
  <si>
    <t>AXISCADES Tech Ltd</t>
  </si>
  <si>
    <t>BISHWANATH PRASAD AGRAWAL</t>
  </si>
  <si>
    <t>KISHORE CHUNILAL MEHTA</t>
  </si>
  <si>
    <t>AMIT R AGARWAL</t>
  </si>
  <si>
    <t>SHAH MUKESHKUMAR LAXMICHAND HUF</t>
  </si>
  <si>
    <t>SAINATHKRIPA COMMERCIAL LLP</t>
  </si>
  <si>
    <t>SANGINITA INDUSTRIES LLP</t>
  </si>
  <si>
    <t>ANUSTUP TRADING  PRIVATE LIMITED</t>
  </si>
  <si>
    <t>TOKYOPLAST</t>
  </si>
  <si>
    <t>Tokyo Plast Intl Ltd</t>
  </si>
  <si>
    <t>SHAH PRIYANKA PRAVIN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</si>
</sst>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5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0" fontId="32" fillId="23" borderId="2" xfId="0" applyFont="1" applyFill="1" applyBorder="1" applyAlignment="1">
      <alignment horizontal="center" vertical="center"/>
    </xf>
    <xf numFmtId="2" fontId="32" fillId="23" borderId="2" xfId="0" applyNumberFormat="1" applyFont="1" applyFill="1" applyBorder="1" applyAlignment="1">
      <alignment horizontal="center" vertical="center"/>
    </xf>
    <xf numFmtId="10" fontId="32" fillId="23" borderId="5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65" fontId="31" fillId="0" borderId="23" xfId="0" applyNumberFormat="1" applyFont="1" applyFill="1" applyBorder="1" applyAlignment="1">
      <alignment horizontal="center" vertical="center"/>
    </xf>
    <xf numFmtId="16" fontId="32" fillId="0" borderId="20" xfId="0" applyNumberFormat="1" applyFont="1" applyFill="1" applyBorder="1" applyAlignment="1">
      <alignment horizontal="center" vertical="center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1" fillId="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44818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6" sqref="D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44818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4" t="s">
        <v>16</v>
      </c>
      <c r="B9" s="436" t="s">
        <v>17</v>
      </c>
      <c r="C9" s="436" t="s">
        <v>18</v>
      </c>
      <c r="D9" s="436" t="s">
        <v>19</v>
      </c>
      <c r="E9" s="23" t="s">
        <v>20</v>
      </c>
      <c r="F9" s="23" t="s">
        <v>21</v>
      </c>
      <c r="G9" s="431" t="s">
        <v>22</v>
      </c>
      <c r="H9" s="432"/>
      <c r="I9" s="433"/>
      <c r="J9" s="431" t="s">
        <v>23</v>
      </c>
      <c r="K9" s="432"/>
      <c r="L9" s="433"/>
      <c r="M9" s="23"/>
      <c r="N9" s="24"/>
      <c r="O9" s="24"/>
      <c r="P9" s="24"/>
    </row>
    <row r="10" spans="1:16" ht="59.25" customHeight="1">
      <c r="A10" s="435"/>
      <c r="B10" s="437"/>
      <c r="C10" s="437"/>
      <c r="D10" s="43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18105.5</v>
      </c>
      <c r="F11" s="32">
        <v>18087.166666666668</v>
      </c>
      <c r="G11" s="33">
        <v>18050.983333333337</v>
      </c>
      <c r="H11" s="33">
        <v>17996.466666666671</v>
      </c>
      <c r="I11" s="33">
        <v>17960.28333333334</v>
      </c>
      <c r="J11" s="33">
        <v>18141.683333333334</v>
      </c>
      <c r="K11" s="33">
        <v>18177.866666666661</v>
      </c>
      <c r="L11" s="33">
        <v>18232.383333333331</v>
      </c>
      <c r="M11" s="34">
        <v>18123.349999999999</v>
      </c>
      <c r="N11" s="34">
        <v>18032.650000000001</v>
      </c>
      <c r="O11" s="35">
        <v>14272550</v>
      </c>
      <c r="P11" s="36">
        <v>-1.3133967156439066E-2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40941.4</v>
      </c>
      <c r="F12" s="37">
        <v>40903.566666666673</v>
      </c>
      <c r="G12" s="38">
        <v>40820.833333333343</v>
      </c>
      <c r="H12" s="38">
        <v>40700.26666666667</v>
      </c>
      <c r="I12" s="38">
        <v>40617.53333333334</v>
      </c>
      <c r="J12" s="38">
        <v>41024.133333333346</v>
      </c>
      <c r="K12" s="38">
        <v>41106.866666666669</v>
      </c>
      <c r="L12" s="38">
        <v>41227.433333333349</v>
      </c>
      <c r="M12" s="28">
        <v>40986.300000000003</v>
      </c>
      <c r="N12" s="28">
        <v>40783</v>
      </c>
      <c r="O12" s="39">
        <v>2603225</v>
      </c>
      <c r="P12" s="40">
        <v>4.0021174167515633E-2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18636.55</v>
      </c>
      <c r="F13" s="37">
        <v>18628.516666666666</v>
      </c>
      <c r="G13" s="38">
        <v>18558.033333333333</v>
      </c>
      <c r="H13" s="38">
        <v>18479.516666666666</v>
      </c>
      <c r="I13" s="38">
        <v>18409.033333333333</v>
      </c>
      <c r="J13" s="38">
        <v>18707.033333333333</v>
      </c>
      <c r="K13" s="38">
        <v>18777.516666666663</v>
      </c>
      <c r="L13" s="38">
        <v>18856.033333333333</v>
      </c>
      <c r="M13" s="28">
        <v>18699</v>
      </c>
      <c r="N13" s="28">
        <v>18550</v>
      </c>
      <c r="O13" s="39">
        <v>4360</v>
      </c>
      <c r="P13" s="40">
        <v>-7.6271186440677971E-2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7720</v>
      </c>
      <c r="F14" s="37">
        <v>7720</v>
      </c>
      <c r="G14" s="38">
        <v>7720</v>
      </c>
      <c r="H14" s="38">
        <v>7720</v>
      </c>
      <c r="I14" s="38">
        <v>7720</v>
      </c>
      <c r="J14" s="38">
        <v>7720</v>
      </c>
      <c r="K14" s="38">
        <v>7720</v>
      </c>
      <c r="L14" s="38">
        <v>7720</v>
      </c>
      <c r="M14" s="28">
        <v>7720</v>
      </c>
      <c r="N14" s="28">
        <v>7720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895.8</v>
      </c>
      <c r="F15" s="37">
        <v>898.34999999999991</v>
      </c>
      <c r="G15" s="38">
        <v>890.29999999999984</v>
      </c>
      <c r="H15" s="38">
        <v>884.8</v>
      </c>
      <c r="I15" s="38">
        <v>876.74999999999989</v>
      </c>
      <c r="J15" s="38">
        <v>903.8499999999998</v>
      </c>
      <c r="K15" s="38">
        <v>911.9</v>
      </c>
      <c r="L15" s="38">
        <v>917.39999999999975</v>
      </c>
      <c r="M15" s="28">
        <v>906.4</v>
      </c>
      <c r="N15" s="28">
        <v>892.85</v>
      </c>
      <c r="O15" s="39">
        <v>2955450</v>
      </c>
      <c r="P15" s="40">
        <v>-8.2343626286619162E-2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3373.9</v>
      </c>
      <c r="F16" s="37">
        <v>3391.2666666666664</v>
      </c>
      <c r="G16" s="38">
        <v>3342.6333333333328</v>
      </c>
      <c r="H16" s="38">
        <v>3311.3666666666663</v>
      </c>
      <c r="I16" s="38">
        <v>3262.7333333333327</v>
      </c>
      <c r="J16" s="38">
        <v>3422.5333333333328</v>
      </c>
      <c r="K16" s="38">
        <v>3471.1666666666661</v>
      </c>
      <c r="L16" s="38">
        <v>3502.4333333333329</v>
      </c>
      <c r="M16" s="28">
        <v>3439.9</v>
      </c>
      <c r="N16" s="28">
        <v>3360</v>
      </c>
      <c r="O16" s="39">
        <v>1265750</v>
      </c>
      <c r="P16" s="40">
        <v>5.2817633603659805E-2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18001.55</v>
      </c>
      <c r="F17" s="37">
        <v>18102.116666666665</v>
      </c>
      <c r="G17" s="38">
        <v>17824.933333333331</v>
      </c>
      <c r="H17" s="38">
        <v>17648.316666666666</v>
      </c>
      <c r="I17" s="38">
        <v>17371.133333333331</v>
      </c>
      <c r="J17" s="38">
        <v>18278.73333333333</v>
      </c>
      <c r="K17" s="38">
        <v>18555.916666666664</v>
      </c>
      <c r="L17" s="38">
        <v>18732.533333333329</v>
      </c>
      <c r="M17" s="28">
        <v>18379.3</v>
      </c>
      <c r="N17" s="28">
        <v>17925.5</v>
      </c>
      <c r="O17" s="39">
        <v>62360</v>
      </c>
      <c r="P17" s="40">
        <v>0.14801178203240059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117.9</v>
      </c>
      <c r="F18" s="37">
        <v>118.46666666666665</v>
      </c>
      <c r="G18" s="38">
        <v>116.93333333333331</v>
      </c>
      <c r="H18" s="38">
        <v>115.96666666666665</v>
      </c>
      <c r="I18" s="38">
        <v>114.43333333333331</v>
      </c>
      <c r="J18" s="38">
        <v>119.43333333333331</v>
      </c>
      <c r="K18" s="38">
        <v>120.96666666666664</v>
      </c>
      <c r="L18" s="38">
        <v>121.93333333333331</v>
      </c>
      <c r="M18" s="28">
        <v>120</v>
      </c>
      <c r="N18" s="28">
        <v>117.5</v>
      </c>
      <c r="O18" s="39">
        <v>26492400</v>
      </c>
      <c r="P18" s="40">
        <v>1.2381345439537762E-2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331.2</v>
      </c>
      <c r="F19" s="37">
        <v>331.7</v>
      </c>
      <c r="G19" s="38">
        <v>326.39999999999998</v>
      </c>
      <c r="H19" s="38">
        <v>321.59999999999997</v>
      </c>
      <c r="I19" s="38">
        <v>316.29999999999995</v>
      </c>
      <c r="J19" s="38">
        <v>336.5</v>
      </c>
      <c r="K19" s="38">
        <v>341.80000000000007</v>
      </c>
      <c r="L19" s="38">
        <v>346.6</v>
      </c>
      <c r="M19" s="28">
        <v>337</v>
      </c>
      <c r="N19" s="28">
        <v>326.89999999999998</v>
      </c>
      <c r="O19" s="39">
        <v>10259600</v>
      </c>
      <c r="P19" s="40">
        <v>-4.0383644623927309E-3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2586.65</v>
      </c>
      <c r="F20" s="37">
        <v>2571.15</v>
      </c>
      <c r="G20" s="38">
        <v>2537.5500000000002</v>
      </c>
      <c r="H20" s="38">
        <v>2488.4500000000003</v>
      </c>
      <c r="I20" s="38">
        <v>2454.8500000000004</v>
      </c>
      <c r="J20" s="38">
        <v>2620.25</v>
      </c>
      <c r="K20" s="38">
        <v>2653.8499999999995</v>
      </c>
      <c r="L20" s="38">
        <v>2702.95</v>
      </c>
      <c r="M20" s="28">
        <v>2604.75</v>
      </c>
      <c r="N20" s="28">
        <v>2522.0500000000002</v>
      </c>
      <c r="O20" s="39">
        <v>4469750</v>
      </c>
      <c r="P20" s="40">
        <v>5.4746032682437613E-2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3570.15</v>
      </c>
      <c r="F21" s="37">
        <v>3526.8333333333335</v>
      </c>
      <c r="G21" s="38">
        <v>3475.4666666666672</v>
      </c>
      <c r="H21" s="38">
        <v>3380.7833333333338</v>
      </c>
      <c r="I21" s="38">
        <v>3329.4166666666674</v>
      </c>
      <c r="J21" s="38">
        <v>3621.5166666666669</v>
      </c>
      <c r="K21" s="38">
        <v>3672.8833333333328</v>
      </c>
      <c r="L21" s="38">
        <v>3767.5666666666666</v>
      </c>
      <c r="M21" s="28">
        <v>3578.2</v>
      </c>
      <c r="N21" s="28">
        <v>3432.15</v>
      </c>
      <c r="O21" s="39">
        <v>16911000</v>
      </c>
      <c r="P21" s="40">
        <v>-1.4941022280471821E-2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951.7</v>
      </c>
      <c r="F22" s="37">
        <v>947.88333333333333</v>
      </c>
      <c r="G22" s="38">
        <v>938.81666666666661</v>
      </c>
      <c r="H22" s="38">
        <v>925.93333333333328</v>
      </c>
      <c r="I22" s="38">
        <v>916.86666666666656</v>
      </c>
      <c r="J22" s="38">
        <v>960.76666666666665</v>
      </c>
      <c r="K22" s="38">
        <v>969.83333333333348</v>
      </c>
      <c r="L22" s="38">
        <v>982.7166666666667</v>
      </c>
      <c r="M22" s="28">
        <v>956.95</v>
      </c>
      <c r="N22" s="28">
        <v>935</v>
      </c>
      <c r="O22" s="39">
        <v>72890000</v>
      </c>
      <c r="P22" s="40">
        <v>-7.032779906343125E-3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3211.45</v>
      </c>
      <c r="F23" s="37">
        <v>3213.3000000000006</v>
      </c>
      <c r="G23" s="38">
        <v>3190.9500000000012</v>
      </c>
      <c r="H23" s="38">
        <v>3170.4500000000007</v>
      </c>
      <c r="I23" s="38">
        <v>3148.1000000000013</v>
      </c>
      <c r="J23" s="38">
        <v>3233.8000000000011</v>
      </c>
      <c r="K23" s="38">
        <v>3256.1500000000005</v>
      </c>
      <c r="L23" s="38">
        <v>3276.650000000001</v>
      </c>
      <c r="M23" s="28">
        <v>3235.65</v>
      </c>
      <c r="N23" s="28">
        <v>3192.8</v>
      </c>
      <c r="O23" s="39">
        <v>433200</v>
      </c>
      <c r="P23" s="40">
        <v>-3.9467849223946784E-2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545.95000000000005</v>
      </c>
      <c r="F24" s="37">
        <v>547.43333333333328</v>
      </c>
      <c r="G24" s="38">
        <v>542.71666666666658</v>
      </c>
      <c r="H24" s="38">
        <v>539.48333333333335</v>
      </c>
      <c r="I24" s="38">
        <v>534.76666666666665</v>
      </c>
      <c r="J24" s="38">
        <v>550.66666666666652</v>
      </c>
      <c r="K24" s="38">
        <v>555.38333333333321</v>
      </c>
      <c r="L24" s="38">
        <v>558.61666666666645</v>
      </c>
      <c r="M24" s="28">
        <v>552.15</v>
      </c>
      <c r="N24" s="28">
        <v>544.20000000000005</v>
      </c>
      <c r="O24" s="39">
        <v>6833000</v>
      </c>
      <c r="P24" s="40">
        <v>1.590841510556051E-2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487.75</v>
      </c>
      <c r="F25" s="37">
        <v>484.95</v>
      </c>
      <c r="G25" s="38">
        <v>480.4</v>
      </c>
      <c r="H25" s="38">
        <v>473.05</v>
      </c>
      <c r="I25" s="38">
        <v>468.5</v>
      </c>
      <c r="J25" s="38">
        <v>492.29999999999995</v>
      </c>
      <c r="K25" s="38">
        <v>496.85</v>
      </c>
      <c r="L25" s="38">
        <v>504.19999999999993</v>
      </c>
      <c r="M25" s="28">
        <v>489.5</v>
      </c>
      <c r="N25" s="28">
        <v>477.6</v>
      </c>
      <c r="O25" s="39">
        <v>72135000</v>
      </c>
      <c r="P25" s="40">
        <v>-5.2152317880794705E-2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4508.75</v>
      </c>
      <c r="F26" s="37">
        <v>4507.4333333333334</v>
      </c>
      <c r="G26" s="38">
        <v>4482.8666666666668</v>
      </c>
      <c r="H26" s="38">
        <v>4456.9833333333336</v>
      </c>
      <c r="I26" s="38">
        <v>4432.416666666667</v>
      </c>
      <c r="J26" s="38">
        <v>4533.3166666666666</v>
      </c>
      <c r="K26" s="38">
        <v>4557.8833333333341</v>
      </c>
      <c r="L26" s="38">
        <v>4583.7666666666664</v>
      </c>
      <c r="M26" s="28">
        <v>4532</v>
      </c>
      <c r="N26" s="28">
        <v>4481.55</v>
      </c>
      <c r="O26" s="39">
        <v>1617125</v>
      </c>
      <c r="P26" s="40">
        <v>-2.8389034923019151E-2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280.85000000000002</v>
      </c>
      <c r="F27" s="37">
        <v>282.56666666666666</v>
      </c>
      <c r="G27" s="38">
        <v>278.63333333333333</v>
      </c>
      <c r="H27" s="38">
        <v>276.41666666666669</v>
      </c>
      <c r="I27" s="38">
        <v>272.48333333333335</v>
      </c>
      <c r="J27" s="38">
        <v>284.7833333333333</v>
      </c>
      <c r="K27" s="38">
        <v>288.71666666666658</v>
      </c>
      <c r="L27" s="38">
        <v>290.93333333333328</v>
      </c>
      <c r="M27" s="28">
        <v>286.5</v>
      </c>
      <c r="N27" s="28">
        <v>280.35000000000002</v>
      </c>
      <c r="O27" s="39">
        <v>12950000</v>
      </c>
      <c r="P27" s="40">
        <v>-1.7786036633926201E-2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164.9</v>
      </c>
      <c r="F28" s="37">
        <v>165.60000000000002</v>
      </c>
      <c r="G28" s="38">
        <v>163.90000000000003</v>
      </c>
      <c r="H28" s="38">
        <v>162.9</v>
      </c>
      <c r="I28" s="38">
        <v>161.20000000000002</v>
      </c>
      <c r="J28" s="38">
        <v>166.60000000000005</v>
      </c>
      <c r="K28" s="38">
        <v>168.30000000000004</v>
      </c>
      <c r="L28" s="38">
        <v>169.30000000000007</v>
      </c>
      <c r="M28" s="28">
        <v>167.3</v>
      </c>
      <c r="N28" s="28">
        <v>164.6</v>
      </c>
      <c r="O28" s="39">
        <v>50345000</v>
      </c>
      <c r="P28" s="40">
        <v>1.1858104713094161E-2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3437.9</v>
      </c>
      <c r="F29" s="37">
        <v>3448.2000000000003</v>
      </c>
      <c r="G29" s="38">
        <v>3419.7000000000007</v>
      </c>
      <c r="H29" s="38">
        <v>3401.5000000000005</v>
      </c>
      <c r="I29" s="38">
        <v>3373.0000000000009</v>
      </c>
      <c r="J29" s="38">
        <v>3466.4000000000005</v>
      </c>
      <c r="K29" s="38">
        <v>3494.8999999999996</v>
      </c>
      <c r="L29" s="38">
        <v>3513.1000000000004</v>
      </c>
      <c r="M29" s="28">
        <v>3476.7</v>
      </c>
      <c r="N29" s="28">
        <v>3430</v>
      </c>
      <c r="O29" s="39">
        <v>5524800</v>
      </c>
      <c r="P29" s="40">
        <v>-2.8156811782542777E-3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2455.25</v>
      </c>
      <c r="F30" s="37">
        <v>2481.6666666666665</v>
      </c>
      <c r="G30" s="38">
        <v>2404.9333333333329</v>
      </c>
      <c r="H30" s="38">
        <v>2354.6166666666663</v>
      </c>
      <c r="I30" s="38">
        <v>2277.8833333333328</v>
      </c>
      <c r="J30" s="38">
        <v>2531.9833333333331</v>
      </c>
      <c r="K30" s="38">
        <v>2608.7166666666667</v>
      </c>
      <c r="L30" s="38">
        <v>2659.0333333333333</v>
      </c>
      <c r="M30" s="28">
        <v>2558.4</v>
      </c>
      <c r="N30" s="28">
        <v>2431.35</v>
      </c>
      <c r="O30" s="39">
        <v>1642025</v>
      </c>
      <c r="P30" s="40">
        <v>1.3236042762599695E-2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9765.65</v>
      </c>
      <c r="F31" s="37">
        <v>9767.7666666666664</v>
      </c>
      <c r="G31" s="38">
        <v>9659.1333333333332</v>
      </c>
      <c r="H31" s="38">
        <v>9552.6166666666668</v>
      </c>
      <c r="I31" s="38">
        <v>9443.9833333333336</v>
      </c>
      <c r="J31" s="38">
        <v>9874.2833333333328</v>
      </c>
      <c r="K31" s="38">
        <v>9982.9166666666642</v>
      </c>
      <c r="L31" s="38">
        <v>10089.433333333332</v>
      </c>
      <c r="M31" s="28">
        <v>9876.4</v>
      </c>
      <c r="N31" s="28">
        <v>9661.25</v>
      </c>
      <c r="O31" s="39">
        <v>204600</v>
      </c>
      <c r="P31" s="40">
        <v>-1.658255227108868E-2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676.35</v>
      </c>
      <c r="F32" s="37">
        <v>673.56666666666672</v>
      </c>
      <c r="G32" s="38">
        <v>667.33333333333348</v>
      </c>
      <c r="H32" s="38">
        <v>658.31666666666672</v>
      </c>
      <c r="I32" s="38">
        <v>652.08333333333348</v>
      </c>
      <c r="J32" s="38">
        <v>682.58333333333348</v>
      </c>
      <c r="K32" s="38">
        <v>688.81666666666683</v>
      </c>
      <c r="L32" s="38">
        <v>697.83333333333348</v>
      </c>
      <c r="M32" s="28">
        <v>679.8</v>
      </c>
      <c r="N32" s="28">
        <v>664.55</v>
      </c>
      <c r="O32" s="39">
        <v>6289000</v>
      </c>
      <c r="P32" s="40">
        <v>-5.0860247509809837E-2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555.5</v>
      </c>
      <c r="F33" s="37">
        <v>553.7166666666667</v>
      </c>
      <c r="G33" s="38">
        <v>550.43333333333339</v>
      </c>
      <c r="H33" s="38">
        <v>545.36666666666667</v>
      </c>
      <c r="I33" s="38">
        <v>542.08333333333337</v>
      </c>
      <c r="J33" s="38">
        <v>558.78333333333342</v>
      </c>
      <c r="K33" s="38">
        <v>562.06666666666672</v>
      </c>
      <c r="L33" s="38">
        <v>567.13333333333344</v>
      </c>
      <c r="M33" s="28">
        <v>557</v>
      </c>
      <c r="N33" s="28">
        <v>548.65</v>
      </c>
      <c r="O33" s="39">
        <v>13339000</v>
      </c>
      <c r="P33" s="40">
        <v>2.9996250468691414E-4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805.8</v>
      </c>
      <c r="F34" s="37">
        <v>806.15</v>
      </c>
      <c r="G34" s="38">
        <v>802.75</v>
      </c>
      <c r="H34" s="38">
        <v>799.7</v>
      </c>
      <c r="I34" s="38">
        <v>796.30000000000007</v>
      </c>
      <c r="J34" s="38">
        <v>809.19999999999993</v>
      </c>
      <c r="K34" s="38">
        <v>812.5999999999998</v>
      </c>
      <c r="L34" s="38">
        <v>815.64999999999986</v>
      </c>
      <c r="M34" s="28">
        <v>809.55</v>
      </c>
      <c r="N34" s="28">
        <v>803.1</v>
      </c>
      <c r="O34" s="39">
        <v>41065200</v>
      </c>
      <c r="P34" s="40">
        <v>-5.2181138346489409E-2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3862.45</v>
      </c>
      <c r="F35" s="37">
        <v>3865.65</v>
      </c>
      <c r="G35" s="38">
        <v>3845.8</v>
      </c>
      <c r="H35" s="38">
        <v>3829.15</v>
      </c>
      <c r="I35" s="38">
        <v>3809.3</v>
      </c>
      <c r="J35" s="38">
        <v>3882.3</v>
      </c>
      <c r="K35" s="38">
        <v>3902.1499999999996</v>
      </c>
      <c r="L35" s="38">
        <v>3918.8</v>
      </c>
      <c r="M35" s="28">
        <v>3885.5</v>
      </c>
      <c r="N35" s="28">
        <v>3849</v>
      </c>
      <c r="O35" s="39">
        <v>3210250</v>
      </c>
      <c r="P35" s="40">
        <v>2.3431896070773891E-2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1751.45</v>
      </c>
      <c r="F36" s="37">
        <v>1751.6499999999999</v>
      </c>
      <c r="G36" s="38">
        <v>1721.7999999999997</v>
      </c>
      <c r="H36" s="38">
        <v>1692.1499999999999</v>
      </c>
      <c r="I36" s="38">
        <v>1662.2999999999997</v>
      </c>
      <c r="J36" s="38">
        <v>1781.2999999999997</v>
      </c>
      <c r="K36" s="38">
        <v>1811.1499999999996</v>
      </c>
      <c r="L36" s="38">
        <v>1840.7999999999997</v>
      </c>
      <c r="M36" s="28">
        <v>1781.5</v>
      </c>
      <c r="N36" s="28">
        <v>1722</v>
      </c>
      <c r="O36" s="39">
        <v>10001000</v>
      </c>
      <c r="P36" s="40">
        <v>2.4063075977882448E-2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7425.25</v>
      </c>
      <c r="F37" s="37">
        <v>7415.6500000000005</v>
      </c>
      <c r="G37" s="38">
        <v>7347.6500000000015</v>
      </c>
      <c r="H37" s="38">
        <v>7270.0500000000011</v>
      </c>
      <c r="I37" s="38">
        <v>7202.050000000002</v>
      </c>
      <c r="J37" s="38">
        <v>7493.2500000000009</v>
      </c>
      <c r="K37" s="38">
        <v>7561.2499999999991</v>
      </c>
      <c r="L37" s="38">
        <v>7638.85</v>
      </c>
      <c r="M37" s="28">
        <v>7483.65</v>
      </c>
      <c r="N37" s="28">
        <v>7338.05</v>
      </c>
      <c r="O37" s="39">
        <v>4510500</v>
      </c>
      <c r="P37" s="40">
        <v>-2.091982091982092E-2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2007.4</v>
      </c>
      <c r="F38" s="37">
        <v>2012.8833333333332</v>
      </c>
      <c r="G38" s="38">
        <v>1998.3666666666663</v>
      </c>
      <c r="H38" s="38">
        <v>1989.333333333333</v>
      </c>
      <c r="I38" s="38">
        <v>1974.8166666666662</v>
      </c>
      <c r="J38" s="38">
        <v>2021.9166666666665</v>
      </c>
      <c r="K38" s="38">
        <v>2036.4333333333334</v>
      </c>
      <c r="L38" s="38">
        <v>2045.4666666666667</v>
      </c>
      <c r="M38" s="28">
        <v>2027.4</v>
      </c>
      <c r="N38" s="28">
        <v>2003.85</v>
      </c>
      <c r="O38" s="39">
        <v>2939400</v>
      </c>
      <c r="P38" s="40">
        <v>-2.7480916030534351E-3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377.75</v>
      </c>
      <c r="F39" s="37">
        <v>379.43333333333334</v>
      </c>
      <c r="G39" s="38">
        <v>375.2166666666667</v>
      </c>
      <c r="H39" s="38">
        <v>372.68333333333334</v>
      </c>
      <c r="I39" s="38">
        <v>368.4666666666667</v>
      </c>
      <c r="J39" s="38">
        <v>381.9666666666667</v>
      </c>
      <c r="K39" s="38">
        <v>386.18333333333328</v>
      </c>
      <c r="L39" s="38">
        <v>388.7166666666667</v>
      </c>
      <c r="M39" s="28">
        <v>383.65</v>
      </c>
      <c r="N39" s="28">
        <v>376.9</v>
      </c>
      <c r="O39" s="39">
        <v>7667200</v>
      </c>
      <c r="P39" s="40">
        <v>-2.4979184013322231E-3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299.10000000000002</v>
      </c>
      <c r="F40" s="37">
        <v>295.56666666666666</v>
      </c>
      <c r="G40" s="38">
        <v>290.2833333333333</v>
      </c>
      <c r="H40" s="38">
        <v>281.46666666666664</v>
      </c>
      <c r="I40" s="38">
        <v>276.18333333333328</v>
      </c>
      <c r="J40" s="38">
        <v>304.38333333333333</v>
      </c>
      <c r="K40" s="38">
        <v>309.66666666666674</v>
      </c>
      <c r="L40" s="38">
        <v>318.48333333333335</v>
      </c>
      <c r="M40" s="28">
        <v>300.85000000000002</v>
      </c>
      <c r="N40" s="28">
        <v>286.75</v>
      </c>
      <c r="O40" s="39">
        <v>30420000</v>
      </c>
      <c r="P40" s="40">
        <v>1.8440400144630588E-2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139.19999999999999</v>
      </c>
      <c r="F41" s="37">
        <v>139.41666666666666</v>
      </c>
      <c r="G41" s="38">
        <v>138.68333333333331</v>
      </c>
      <c r="H41" s="38">
        <v>138.16666666666666</v>
      </c>
      <c r="I41" s="38">
        <v>137.43333333333331</v>
      </c>
      <c r="J41" s="38">
        <v>139.93333333333331</v>
      </c>
      <c r="K41" s="38">
        <v>140.66666666666666</v>
      </c>
      <c r="L41" s="38">
        <v>141.18333333333331</v>
      </c>
      <c r="M41" s="28">
        <v>140.15</v>
      </c>
      <c r="N41" s="28">
        <v>138.9</v>
      </c>
      <c r="O41" s="39">
        <v>91640250</v>
      </c>
      <c r="P41" s="40">
        <v>1.982857873864654E-3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1950.65</v>
      </c>
      <c r="F42" s="37">
        <v>1959.3833333333332</v>
      </c>
      <c r="G42" s="38">
        <v>1923.7666666666664</v>
      </c>
      <c r="H42" s="38">
        <v>1896.8833333333332</v>
      </c>
      <c r="I42" s="38">
        <v>1861.2666666666664</v>
      </c>
      <c r="J42" s="38">
        <v>1986.2666666666664</v>
      </c>
      <c r="K42" s="38">
        <v>2021.8833333333332</v>
      </c>
      <c r="L42" s="38">
        <v>2048.7666666666664</v>
      </c>
      <c r="M42" s="28">
        <v>1995</v>
      </c>
      <c r="N42" s="28">
        <v>1932.5</v>
      </c>
      <c r="O42" s="39">
        <v>2306425</v>
      </c>
      <c r="P42" s="40">
        <v>6.7184120117063234E-2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337.1</v>
      </c>
      <c r="F43" s="37">
        <v>338.1</v>
      </c>
      <c r="G43" s="38">
        <v>335.15000000000003</v>
      </c>
      <c r="H43" s="38">
        <v>333.2</v>
      </c>
      <c r="I43" s="38">
        <v>330.25</v>
      </c>
      <c r="J43" s="38">
        <v>340.05000000000007</v>
      </c>
      <c r="K43" s="38">
        <v>343.00000000000011</v>
      </c>
      <c r="L43" s="38">
        <v>344.9500000000001</v>
      </c>
      <c r="M43" s="28">
        <v>341.05</v>
      </c>
      <c r="N43" s="28">
        <v>336.15</v>
      </c>
      <c r="O43" s="39">
        <v>25547400</v>
      </c>
      <c r="P43" s="40">
        <v>1.7095310136157338E-2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666.6</v>
      </c>
      <c r="F44" s="37">
        <v>668.88333333333333</v>
      </c>
      <c r="G44" s="38">
        <v>662.81666666666661</v>
      </c>
      <c r="H44" s="38">
        <v>659.0333333333333</v>
      </c>
      <c r="I44" s="38">
        <v>652.96666666666658</v>
      </c>
      <c r="J44" s="38">
        <v>672.66666666666663</v>
      </c>
      <c r="K44" s="38">
        <v>678.73333333333346</v>
      </c>
      <c r="L44" s="38">
        <v>682.51666666666665</v>
      </c>
      <c r="M44" s="28">
        <v>674.95</v>
      </c>
      <c r="N44" s="28">
        <v>665.1</v>
      </c>
      <c r="O44" s="39">
        <v>6992700</v>
      </c>
      <c r="P44" s="40">
        <v>1.3713921224685057E-2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788.15</v>
      </c>
      <c r="F45" s="37">
        <v>789.25</v>
      </c>
      <c r="G45" s="38">
        <v>784.95</v>
      </c>
      <c r="H45" s="38">
        <v>781.75</v>
      </c>
      <c r="I45" s="38">
        <v>777.45</v>
      </c>
      <c r="J45" s="38">
        <v>792.45</v>
      </c>
      <c r="K45" s="38">
        <v>796.75</v>
      </c>
      <c r="L45" s="38">
        <v>799.95</v>
      </c>
      <c r="M45" s="28">
        <v>793.55</v>
      </c>
      <c r="N45" s="28">
        <v>786.05</v>
      </c>
      <c r="O45" s="39">
        <v>7653000</v>
      </c>
      <c r="P45" s="40">
        <v>-2.5095541401273885E-2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782.95</v>
      </c>
      <c r="F46" s="37">
        <v>778.86666666666667</v>
      </c>
      <c r="G46" s="38">
        <v>770.93333333333339</v>
      </c>
      <c r="H46" s="38">
        <v>758.91666666666674</v>
      </c>
      <c r="I46" s="38">
        <v>750.98333333333346</v>
      </c>
      <c r="J46" s="38">
        <v>790.88333333333333</v>
      </c>
      <c r="K46" s="38">
        <v>798.81666666666649</v>
      </c>
      <c r="L46" s="38">
        <v>810.83333333333326</v>
      </c>
      <c r="M46" s="28">
        <v>786.8</v>
      </c>
      <c r="N46" s="28">
        <v>766.85</v>
      </c>
      <c r="O46" s="39">
        <v>48746400</v>
      </c>
      <c r="P46" s="40">
        <v>2.0240983019843322E-2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63.2</v>
      </c>
      <c r="F47" s="37">
        <v>63.533333333333331</v>
      </c>
      <c r="G47" s="38">
        <v>62.716666666666669</v>
      </c>
      <c r="H47" s="38">
        <v>62.233333333333334</v>
      </c>
      <c r="I47" s="38">
        <v>61.416666666666671</v>
      </c>
      <c r="J47" s="38">
        <v>64.016666666666666</v>
      </c>
      <c r="K47" s="38">
        <v>64.833333333333329</v>
      </c>
      <c r="L47" s="38">
        <v>65.316666666666663</v>
      </c>
      <c r="M47" s="28">
        <v>64.349999999999994</v>
      </c>
      <c r="N47" s="28">
        <v>63.05</v>
      </c>
      <c r="O47" s="39">
        <v>119458500</v>
      </c>
      <c r="P47" s="40">
        <v>-2.5425214799228478E-3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304.8</v>
      </c>
      <c r="F48" s="37">
        <v>305.15000000000003</v>
      </c>
      <c r="G48" s="38">
        <v>303.45000000000005</v>
      </c>
      <c r="H48" s="38">
        <v>302.10000000000002</v>
      </c>
      <c r="I48" s="38">
        <v>300.40000000000003</v>
      </c>
      <c r="J48" s="38">
        <v>306.50000000000006</v>
      </c>
      <c r="K48" s="38">
        <v>308.2</v>
      </c>
      <c r="L48" s="38">
        <v>309.55000000000007</v>
      </c>
      <c r="M48" s="28">
        <v>306.85000000000002</v>
      </c>
      <c r="N48" s="28">
        <v>303.8</v>
      </c>
      <c r="O48" s="39">
        <v>19784600</v>
      </c>
      <c r="P48" s="40">
        <v>1.1638733705772813E-3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17580.55</v>
      </c>
      <c r="F49" s="37">
        <v>17561.850000000002</v>
      </c>
      <c r="G49" s="38">
        <v>17373.700000000004</v>
      </c>
      <c r="H49" s="38">
        <v>17166.850000000002</v>
      </c>
      <c r="I49" s="38">
        <v>16978.700000000004</v>
      </c>
      <c r="J49" s="38">
        <v>17768.700000000004</v>
      </c>
      <c r="K49" s="38">
        <v>17956.850000000006</v>
      </c>
      <c r="L49" s="38">
        <v>18163.700000000004</v>
      </c>
      <c r="M49" s="28">
        <v>17750</v>
      </c>
      <c r="N49" s="28">
        <v>17355</v>
      </c>
      <c r="O49" s="39">
        <v>203950</v>
      </c>
      <c r="P49" s="40">
        <v>2.538964303670186E-2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341.95</v>
      </c>
      <c r="F50" s="37">
        <v>343.16666666666669</v>
      </c>
      <c r="G50" s="38">
        <v>339.98333333333335</v>
      </c>
      <c r="H50" s="38">
        <v>338.01666666666665</v>
      </c>
      <c r="I50" s="38">
        <v>334.83333333333331</v>
      </c>
      <c r="J50" s="38">
        <v>345.13333333333338</v>
      </c>
      <c r="K50" s="38">
        <v>348.31666666666666</v>
      </c>
      <c r="L50" s="38">
        <v>350.28333333333342</v>
      </c>
      <c r="M50" s="28">
        <v>346.35</v>
      </c>
      <c r="N50" s="28">
        <v>341.2</v>
      </c>
      <c r="O50" s="39">
        <v>14261400</v>
      </c>
      <c r="P50" s="40">
        <v>-1.7363264293687213E-2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3766.45</v>
      </c>
      <c r="F51" s="37">
        <v>3747.5333333333333</v>
      </c>
      <c r="G51" s="38">
        <v>3720.6666666666665</v>
      </c>
      <c r="H51" s="38">
        <v>3674.8833333333332</v>
      </c>
      <c r="I51" s="38">
        <v>3648.0166666666664</v>
      </c>
      <c r="J51" s="38">
        <v>3793.3166666666666</v>
      </c>
      <c r="K51" s="38">
        <v>3820.1833333333334</v>
      </c>
      <c r="L51" s="38">
        <v>3865.9666666666667</v>
      </c>
      <c r="M51" s="28">
        <v>3774.4</v>
      </c>
      <c r="N51" s="28">
        <v>3701.75</v>
      </c>
      <c r="O51" s="39">
        <v>1510200</v>
      </c>
      <c r="P51" s="40">
        <v>-3.4151957022256332E-2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336.85</v>
      </c>
      <c r="F52" s="37">
        <v>338.34999999999997</v>
      </c>
      <c r="G52" s="38">
        <v>334.54999999999995</v>
      </c>
      <c r="H52" s="38">
        <v>332.25</v>
      </c>
      <c r="I52" s="38">
        <v>328.45</v>
      </c>
      <c r="J52" s="38">
        <v>340.64999999999992</v>
      </c>
      <c r="K52" s="38">
        <v>344.45</v>
      </c>
      <c r="L52" s="38">
        <v>346.74999999999989</v>
      </c>
      <c r="M52" s="28">
        <v>342.15</v>
      </c>
      <c r="N52" s="28">
        <v>336.05</v>
      </c>
      <c r="O52" s="39">
        <v>9408100</v>
      </c>
      <c r="P52" s="40">
        <v>3.9798850574712642E-2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247.55</v>
      </c>
      <c r="F53" s="37">
        <v>248.06666666666669</v>
      </c>
      <c r="G53" s="38">
        <v>246.33333333333337</v>
      </c>
      <c r="H53" s="38">
        <v>245.11666666666667</v>
      </c>
      <c r="I53" s="38">
        <v>243.38333333333335</v>
      </c>
      <c r="J53" s="38">
        <v>249.28333333333339</v>
      </c>
      <c r="K53" s="38">
        <v>251.01666666666668</v>
      </c>
      <c r="L53" s="38">
        <v>252.23333333333341</v>
      </c>
      <c r="M53" s="28">
        <v>249.8</v>
      </c>
      <c r="N53" s="28">
        <v>246.85</v>
      </c>
      <c r="O53" s="39">
        <v>42549300</v>
      </c>
      <c r="P53" s="40">
        <v>-1.9230769230769232E-2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655.15</v>
      </c>
      <c r="F54" s="37">
        <v>660.38333333333333</v>
      </c>
      <c r="G54" s="38">
        <v>647.7166666666667</v>
      </c>
      <c r="H54" s="38">
        <v>640.28333333333342</v>
      </c>
      <c r="I54" s="38">
        <v>627.61666666666679</v>
      </c>
      <c r="J54" s="38">
        <v>667.81666666666661</v>
      </c>
      <c r="K54" s="38">
        <v>680.48333333333335</v>
      </c>
      <c r="L54" s="38">
        <v>687.91666666666652</v>
      </c>
      <c r="M54" s="28">
        <v>673.05</v>
      </c>
      <c r="N54" s="28">
        <v>652.95000000000005</v>
      </c>
      <c r="O54" s="39">
        <v>2103075</v>
      </c>
      <c r="P54" s="40">
        <v>1.4104372355430184E-2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362.8</v>
      </c>
      <c r="F55" s="37">
        <v>363.59999999999997</v>
      </c>
      <c r="G55" s="38">
        <v>359.19999999999993</v>
      </c>
      <c r="H55" s="38">
        <v>355.59999999999997</v>
      </c>
      <c r="I55" s="38">
        <v>351.19999999999993</v>
      </c>
      <c r="J55" s="38">
        <v>367.19999999999993</v>
      </c>
      <c r="K55" s="38">
        <v>371.59999999999991</v>
      </c>
      <c r="L55" s="38">
        <v>375.19999999999993</v>
      </c>
      <c r="M55" s="28">
        <v>368</v>
      </c>
      <c r="N55" s="28">
        <v>360</v>
      </c>
      <c r="O55" s="39">
        <v>6618000</v>
      </c>
      <c r="P55" s="40">
        <v>-4.2879711126156623E-3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801.05</v>
      </c>
      <c r="F56" s="37">
        <v>802.58333333333337</v>
      </c>
      <c r="G56" s="38">
        <v>795.81666666666672</v>
      </c>
      <c r="H56" s="38">
        <v>790.58333333333337</v>
      </c>
      <c r="I56" s="38">
        <v>783.81666666666672</v>
      </c>
      <c r="J56" s="38">
        <v>807.81666666666672</v>
      </c>
      <c r="K56" s="38">
        <v>814.58333333333337</v>
      </c>
      <c r="L56" s="38">
        <v>819.81666666666672</v>
      </c>
      <c r="M56" s="28">
        <v>809.35</v>
      </c>
      <c r="N56" s="28">
        <v>797.35</v>
      </c>
      <c r="O56" s="39">
        <v>6768750</v>
      </c>
      <c r="P56" s="40">
        <v>-1.6527424627678897E-2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1063.75</v>
      </c>
      <c r="F57" s="37">
        <v>1063.0333333333333</v>
      </c>
      <c r="G57" s="38">
        <v>1058.7166666666667</v>
      </c>
      <c r="H57" s="38">
        <v>1053.6833333333334</v>
      </c>
      <c r="I57" s="38">
        <v>1049.3666666666668</v>
      </c>
      <c r="J57" s="38">
        <v>1068.0666666666666</v>
      </c>
      <c r="K57" s="38">
        <v>1072.3833333333332</v>
      </c>
      <c r="L57" s="38">
        <v>1077.4166666666665</v>
      </c>
      <c r="M57" s="28">
        <v>1067.3499999999999</v>
      </c>
      <c r="N57" s="28">
        <v>1058</v>
      </c>
      <c r="O57" s="39">
        <v>7605000</v>
      </c>
      <c r="P57" s="40">
        <v>-1.3407538578294966E-2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231.6</v>
      </c>
      <c r="F58" s="37">
        <v>232.81666666666669</v>
      </c>
      <c r="G58" s="38">
        <v>229.73333333333338</v>
      </c>
      <c r="H58" s="38">
        <v>227.86666666666667</v>
      </c>
      <c r="I58" s="38">
        <v>224.78333333333336</v>
      </c>
      <c r="J58" s="38">
        <v>234.68333333333339</v>
      </c>
      <c r="K58" s="38">
        <v>237.76666666666671</v>
      </c>
      <c r="L58" s="38">
        <v>239.63333333333341</v>
      </c>
      <c r="M58" s="28">
        <v>235.9</v>
      </c>
      <c r="N58" s="28">
        <v>230.95</v>
      </c>
      <c r="O58" s="39">
        <v>37573200</v>
      </c>
      <c r="P58" s="40">
        <v>4.7169811320754715E-3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3606.1</v>
      </c>
      <c r="F59" s="37">
        <v>3619.3833333333337</v>
      </c>
      <c r="G59" s="38">
        <v>3580.7666666666673</v>
      </c>
      <c r="H59" s="38">
        <v>3555.4333333333338</v>
      </c>
      <c r="I59" s="38">
        <v>3516.8166666666675</v>
      </c>
      <c r="J59" s="38">
        <v>3644.7166666666672</v>
      </c>
      <c r="K59" s="38">
        <v>3683.333333333333</v>
      </c>
      <c r="L59" s="38">
        <v>3708.666666666667</v>
      </c>
      <c r="M59" s="28">
        <v>3658</v>
      </c>
      <c r="N59" s="28">
        <v>3594.05</v>
      </c>
      <c r="O59" s="39">
        <v>840150</v>
      </c>
      <c r="P59" s="40">
        <v>-5.504261363636364E-3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1648.95</v>
      </c>
      <c r="F60" s="37">
        <v>1651.3833333333332</v>
      </c>
      <c r="G60" s="38">
        <v>1639.7666666666664</v>
      </c>
      <c r="H60" s="38">
        <v>1630.5833333333333</v>
      </c>
      <c r="I60" s="38">
        <v>1618.9666666666665</v>
      </c>
      <c r="J60" s="38">
        <v>1660.5666666666664</v>
      </c>
      <c r="K60" s="38">
        <v>1672.1833333333332</v>
      </c>
      <c r="L60" s="38">
        <v>1681.3666666666663</v>
      </c>
      <c r="M60" s="28">
        <v>1663</v>
      </c>
      <c r="N60" s="28">
        <v>1642.2</v>
      </c>
      <c r="O60" s="39">
        <v>2740150</v>
      </c>
      <c r="P60" s="40">
        <v>-4.3240493450337021E-3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771.65</v>
      </c>
      <c r="F61" s="37">
        <v>772.98333333333323</v>
      </c>
      <c r="G61" s="38">
        <v>763.01666666666642</v>
      </c>
      <c r="H61" s="38">
        <v>754.38333333333321</v>
      </c>
      <c r="I61" s="38">
        <v>744.4166666666664</v>
      </c>
      <c r="J61" s="38">
        <v>781.61666666666645</v>
      </c>
      <c r="K61" s="38">
        <v>791.58333333333337</v>
      </c>
      <c r="L61" s="38">
        <v>800.21666666666647</v>
      </c>
      <c r="M61" s="28">
        <v>782.95</v>
      </c>
      <c r="N61" s="28">
        <v>764.35</v>
      </c>
      <c r="O61" s="39">
        <v>7444000</v>
      </c>
      <c r="P61" s="40">
        <v>2.1264919742077101E-2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1040</v>
      </c>
      <c r="F62" s="37">
        <v>1045.3166666666666</v>
      </c>
      <c r="G62" s="38">
        <v>1029.7833333333333</v>
      </c>
      <c r="H62" s="38">
        <v>1019.5666666666666</v>
      </c>
      <c r="I62" s="38">
        <v>1004.0333333333333</v>
      </c>
      <c r="J62" s="38">
        <v>1055.5333333333333</v>
      </c>
      <c r="K62" s="38">
        <v>1071.0666666666666</v>
      </c>
      <c r="L62" s="38">
        <v>1081.2833333333333</v>
      </c>
      <c r="M62" s="28">
        <v>1060.8499999999999</v>
      </c>
      <c r="N62" s="28">
        <v>1035.0999999999999</v>
      </c>
      <c r="O62" s="39">
        <v>1502900</v>
      </c>
      <c r="P62" s="40">
        <v>5.2967140755272195E-2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412.05</v>
      </c>
      <c r="F63" s="37">
        <v>416.5</v>
      </c>
      <c r="G63" s="38">
        <v>402.7</v>
      </c>
      <c r="H63" s="38">
        <v>393.34999999999997</v>
      </c>
      <c r="I63" s="38">
        <v>379.54999999999995</v>
      </c>
      <c r="J63" s="38">
        <v>425.85</v>
      </c>
      <c r="K63" s="38">
        <v>439.65</v>
      </c>
      <c r="L63" s="38">
        <v>449.00000000000006</v>
      </c>
      <c r="M63" s="28">
        <v>430.3</v>
      </c>
      <c r="N63" s="28">
        <v>407.15</v>
      </c>
      <c r="O63" s="39">
        <v>4282500</v>
      </c>
      <c r="P63" s="40">
        <v>7.9803328290468989E-2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180.75</v>
      </c>
      <c r="F64" s="37">
        <v>181.23333333333335</v>
      </c>
      <c r="G64" s="38">
        <v>178.91666666666669</v>
      </c>
      <c r="H64" s="38">
        <v>177.08333333333334</v>
      </c>
      <c r="I64" s="38">
        <v>174.76666666666668</v>
      </c>
      <c r="J64" s="38">
        <v>183.06666666666669</v>
      </c>
      <c r="K64" s="38">
        <v>185.38333333333335</v>
      </c>
      <c r="L64" s="38">
        <v>187.2166666666667</v>
      </c>
      <c r="M64" s="28">
        <v>183.55</v>
      </c>
      <c r="N64" s="28">
        <v>179.4</v>
      </c>
      <c r="O64" s="39">
        <v>8405000</v>
      </c>
      <c r="P64" s="40">
        <v>-6.2465142219743447E-2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1240.4000000000001</v>
      </c>
      <c r="F65" s="37">
        <v>1239.5</v>
      </c>
      <c r="G65" s="38">
        <v>1228.9000000000001</v>
      </c>
      <c r="H65" s="38">
        <v>1217.4000000000001</v>
      </c>
      <c r="I65" s="38">
        <v>1206.8000000000002</v>
      </c>
      <c r="J65" s="38">
        <v>1251</v>
      </c>
      <c r="K65" s="38">
        <v>1261.5999999999999</v>
      </c>
      <c r="L65" s="38">
        <v>1273.0999999999999</v>
      </c>
      <c r="M65" s="28">
        <v>1250.0999999999999</v>
      </c>
      <c r="N65" s="28">
        <v>1228</v>
      </c>
      <c r="O65" s="39">
        <v>3678000</v>
      </c>
      <c r="P65" s="40">
        <v>-3.5101526837714468E-2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573.65</v>
      </c>
      <c r="F66" s="37">
        <v>574.4</v>
      </c>
      <c r="G66" s="38">
        <v>571.94999999999993</v>
      </c>
      <c r="H66" s="38">
        <v>570.25</v>
      </c>
      <c r="I66" s="38">
        <v>567.79999999999995</v>
      </c>
      <c r="J66" s="38">
        <v>576.09999999999991</v>
      </c>
      <c r="K66" s="38">
        <v>578.54999999999995</v>
      </c>
      <c r="L66" s="38">
        <v>580.24999999999989</v>
      </c>
      <c r="M66" s="28">
        <v>576.85</v>
      </c>
      <c r="N66" s="28">
        <v>572.70000000000005</v>
      </c>
      <c r="O66" s="39">
        <v>9721250</v>
      </c>
      <c r="P66" s="40">
        <v>-3.8560411311053987E-4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1669.55</v>
      </c>
      <c r="F67" s="37">
        <v>1689.8666666666668</v>
      </c>
      <c r="G67" s="38">
        <v>1645.9833333333336</v>
      </c>
      <c r="H67" s="38">
        <v>1622.4166666666667</v>
      </c>
      <c r="I67" s="38">
        <v>1578.5333333333335</v>
      </c>
      <c r="J67" s="38">
        <v>1713.4333333333336</v>
      </c>
      <c r="K67" s="38">
        <v>1757.3166666666668</v>
      </c>
      <c r="L67" s="38">
        <v>1780.8833333333337</v>
      </c>
      <c r="M67" s="28">
        <v>1733.75</v>
      </c>
      <c r="N67" s="28">
        <v>1666.3</v>
      </c>
      <c r="O67" s="39">
        <v>1561000</v>
      </c>
      <c r="P67" s="40">
        <v>-4.1467304625199359E-3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2267.6999999999998</v>
      </c>
      <c r="F68" s="37">
        <v>2254.65</v>
      </c>
      <c r="G68" s="38">
        <v>2203.15</v>
      </c>
      <c r="H68" s="38">
        <v>2138.6</v>
      </c>
      <c r="I68" s="38">
        <v>2087.1</v>
      </c>
      <c r="J68" s="38">
        <v>2319.2000000000003</v>
      </c>
      <c r="K68" s="38">
        <v>2370.7000000000003</v>
      </c>
      <c r="L68" s="38">
        <v>2435.2500000000005</v>
      </c>
      <c r="M68" s="28">
        <v>2306.15</v>
      </c>
      <c r="N68" s="28">
        <v>2190.1</v>
      </c>
      <c r="O68" s="39">
        <v>2039500</v>
      </c>
      <c r="P68" s="40">
        <v>-2.7072152653548003E-2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212.5</v>
      </c>
      <c r="F69" s="37">
        <v>212.68333333333331</v>
      </c>
      <c r="G69" s="38">
        <v>210.56666666666661</v>
      </c>
      <c r="H69" s="38">
        <v>208.6333333333333</v>
      </c>
      <c r="I69" s="38">
        <v>206.51666666666659</v>
      </c>
      <c r="J69" s="38">
        <v>214.61666666666662</v>
      </c>
      <c r="K69" s="38">
        <v>216.73333333333335</v>
      </c>
      <c r="L69" s="38">
        <v>218.66666666666663</v>
      </c>
      <c r="M69" s="28">
        <v>214.8</v>
      </c>
      <c r="N69" s="28">
        <v>210.75</v>
      </c>
      <c r="O69" s="39">
        <v>19807600</v>
      </c>
      <c r="P69" s="40">
        <v>-1.4983415303671508E-2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3683.7</v>
      </c>
      <c r="F70" s="37">
        <v>3690.9166666666665</v>
      </c>
      <c r="G70" s="38">
        <v>3662.7833333333328</v>
      </c>
      <c r="H70" s="38">
        <v>3641.8666666666663</v>
      </c>
      <c r="I70" s="38">
        <v>3613.7333333333327</v>
      </c>
      <c r="J70" s="38">
        <v>3711.833333333333</v>
      </c>
      <c r="K70" s="38">
        <v>3739.9666666666672</v>
      </c>
      <c r="L70" s="38">
        <v>3760.8833333333332</v>
      </c>
      <c r="M70" s="28">
        <v>3719.05</v>
      </c>
      <c r="N70" s="28">
        <v>3670</v>
      </c>
      <c r="O70" s="39">
        <v>2967150</v>
      </c>
      <c r="P70" s="40">
        <v>-7.7251065964384245E-3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4586.8</v>
      </c>
      <c r="F71" s="37">
        <v>4596.083333333333</v>
      </c>
      <c r="G71" s="38">
        <v>4528.2666666666664</v>
      </c>
      <c r="H71" s="38">
        <v>4469.7333333333336</v>
      </c>
      <c r="I71" s="38">
        <v>4401.916666666667</v>
      </c>
      <c r="J71" s="38">
        <v>4654.6166666666659</v>
      </c>
      <c r="K71" s="38">
        <v>4722.4333333333334</v>
      </c>
      <c r="L71" s="38">
        <v>4780.9666666666653</v>
      </c>
      <c r="M71" s="28">
        <v>4663.8999999999996</v>
      </c>
      <c r="N71" s="28">
        <v>4537.55</v>
      </c>
      <c r="O71" s="39">
        <v>660500</v>
      </c>
      <c r="P71" s="40">
        <v>6.7906224737267581E-2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410.4</v>
      </c>
      <c r="F72" s="37">
        <v>411.26666666666671</v>
      </c>
      <c r="G72" s="38">
        <v>407.23333333333341</v>
      </c>
      <c r="H72" s="38">
        <v>404.06666666666672</v>
      </c>
      <c r="I72" s="38">
        <v>400.03333333333342</v>
      </c>
      <c r="J72" s="38">
        <v>414.43333333333339</v>
      </c>
      <c r="K72" s="38">
        <v>418.4666666666667</v>
      </c>
      <c r="L72" s="38">
        <v>421.63333333333338</v>
      </c>
      <c r="M72" s="28">
        <v>415.3</v>
      </c>
      <c r="N72" s="28">
        <v>408.1</v>
      </c>
      <c r="O72" s="39">
        <v>43129350</v>
      </c>
      <c r="P72" s="40">
        <v>2.4697165706221335E-2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4272.75</v>
      </c>
      <c r="F73" s="37">
        <v>4281.75</v>
      </c>
      <c r="G73" s="38">
        <v>4249.8500000000004</v>
      </c>
      <c r="H73" s="38">
        <v>4226.9500000000007</v>
      </c>
      <c r="I73" s="38">
        <v>4195.0500000000011</v>
      </c>
      <c r="J73" s="38">
        <v>4304.6499999999996</v>
      </c>
      <c r="K73" s="38">
        <v>4336.5499999999993</v>
      </c>
      <c r="L73" s="38">
        <v>4359.4499999999989</v>
      </c>
      <c r="M73" s="28">
        <v>4313.6499999999996</v>
      </c>
      <c r="N73" s="28">
        <v>4258.8500000000004</v>
      </c>
      <c r="O73" s="39">
        <v>2049250</v>
      </c>
      <c r="P73" s="40">
        <v>-2.0669056152927121E-2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3507.8</v>
      </c>
      <c r="F74" s="37">
        <v>3522.3333333333335</v>
      </c>
      <c r="G74" s="38">
        <v>3482.4666666666672</v>
      </c>
      <c r="H74" s="38">
        <v>3457.1333333333337</v>
      </c>
      <c r="I74" s="38">
        <v>3417.2666666666673</v>
      </c>
      <c r="J74" s="38">
        <v>3547.666666666667</v>
      </c>
      <c r="K74" s="38">
        <v>3587.5333333333328</v>
      </c>
      <c r="L74" s="38">
        <v>3612.8666666666668</v>
      </c>
      <c r="M74" s="28">
        <v>3562.2</v>
      </c>
      <c r="N74" s="28">
        <v>3497</v>
      </c>
      <c r="O74" s="39">
        <v>3456950</v>
      </c>
      <c r="P74" s="40">
        <v>1.9719182325005163E-2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1990.25</v>
      </c>
      <c r="F75" s="37">
        <v>1993.9166666666667</v>
      </c>
      <c r="G75" s="38">
        <v>1978.3333333333335</v>
      </c>
      <c r="H75" s="38">
        <v>1966.4166666666667</v>
      </c>
      <c r="I75" s="38">
        <v>1950.8333333333335</v>
      </c>
      <c r="J75" s="38">
        <v>2005.8333333333335</v>
      </c>
      <c r="K75" s="38">
        <v>2021.416666666667</v>
      </c>
      <c r="L75" s="38">
        <v>2033.3333333333335</v>
      </c>
      <c r="M75" s="28">
        <v>2009.5</v>
      </c>
      <c r="N75" s="28">
        <v>1982</v>
      </c>
      <c r="O75" s="39">
        <v>1844150</v>
      </c>
      <c r="P75" s="40">
        <v>2.1633150517976842E-2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176.35</v>
      </c>
      <c r="F76" s="37">
        <v>176.38333333333335</v>
      </c>
      <c r="G76" s="38">
        <v>175.26666666666671</v>
      </c>
      <c r="H76" s="38">
        <v>174.18333333333337</v>
      </c>
      <c r="I76" s="38">
        <v>173.06666666666672</v>
      </c>
      <c r="J76" s="38">
        <v>177.4666666666667</v>
      </c>
      <c r="K76" s="38">
        <v>178.58333333333331</v>
      </c>
      <c r="L76" s="38">
        <v>179.66666666666669</v>
      </c>
      <c r="M76" s="28">
        <v>177.5</v>
      </c>
      <c r="N76" s="28">
        <v>175.3</v>
      </c>
      <c r="O76" s="39">
        <v>28990800</v>
      </c>
      <c r="P76" s="40">
        <v>1.2955974842767295E-2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119.9</v>
      </c>
      <c r="F77" s="37">
        <v>119.96666666666665</v>
      </c>
      <c r="G77" s="38">
        <v>118.88333333333331</v>
      </c>
      <c r="H77" s="38">
        <v>117.86666666666666</v>
      </c>
      <c r="I77" s="38">
        <v>116.78333333333332</v>
      </c>
      <c r="J77" s="38">
        <v>120.98333333333331</v>
      </c>
      <c r="K77" s="38">
        <v>122.06666666666665</v>
      </c>
      <c r="L77" s="38">
        <v>123.0833333333333</v>
      </c>
      <c r="M77" s="28">
        <v>121.05</v>
      </c>
      <c r="N77" s="28">
        <v>118.95</v>
      </c>
      <c r="O77" s="39">
        <v>99100000</v>
      </c>
      <c r="P77" s="40">
        <v>1.1637403021641487E-2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116.25</v>
      </c>
      <c r="F78" s="37">
        <v>116.88333333333333</v>
      </c>
      <c r="G78" s="38">
        <v>115.01666666666665</v>
      </c>
      <c r="H78" s="38">
        <v>113.78333333333333</v>
      </c>
      <c r="I78" s="38">
        <v>111.91666666666666</v>
      </c>
      <c r="J78" s="38">
        <v>118.11666666666665</v>
      </c>
      <c r="K78" s="38">
        <v>119.98333333333332</v>
      </c>
      <c r="L78" s="38">
        <v>121.21666666666664</v>
      </c>
      <c r="M78" s="28">
        <v>118.75</v>
      </c>
      <c r="N78" s="28">
        <v>115.65</v>
      </c>
      <c r="O78" s="39">
        <v>18215600</v>
      </c>
      <c r="P78" s="40">
        <v>-4.8614883215643674E-2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92.75</v>
      </c>
      <c r="F79" s="37">
        <v>92.966666666666654</v>
      </c>
      <c r="G79" s="38">
        <v>92.383333333333312</v>
      </c>
      <c r="H79" s="38">
        <v>92.016666666666652</v>
      </c>
      <c r="I79" s="38">
        <v>91.433333333333309</v>
      </c>
      <c r="J79" s="38">
        <v>93.333333333333314</v>
      </c>
      <c r="K79" s="38">
        <v>93.916666666666657</v>
      </c>
      <c r="L79" s="38">
        <v>94.283333333333317</v>
      </c>
      <c r="M79" s="28">
        <v>93.55</v>
      </c>
      <c r="N79" s="28">
        <v>92.6</v>
      </c>
      <c r="O79" s="39">
        <v>59383500</v>
      </c>
      <c r="P79" s="40">
        <v>6.167129201356768E-4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394.2</v>
      </c>
      <c r="F80" s="37">
        <v>394.8</v>
      </c>
      <c r="G80" s="38">
        <v>391.1</v>
      </c>
      <c r="H80" s="38">
        <v>388</v>
      </c>
      <c r="I80" s="38">
        <v>384.3</v>
      </c>
      <c r="J80" s="38">
        <v>397.90000000000003</v>
      </c>
      <c r="K80" s="38">
        <v>401.59999999999997</v>
      </c>
      <c r="L80" s="38">
        <v>404.70000000000005</v>
      </c>
      <c r="M80" s="28">
        <v>398.5</v>
      </c>
      <c r="N80" s="28">
        <v>391.7</v>
      </c>
      <c r="O80" s="39">
        <v>7791250</v>
      </c>
      <c r="P80" s="40">
        <v>-2.2366522366522368E-2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40.700000000000003</v>
      </c>
      <c r="F81" s="37">
        <v>40.383333333333333</v>
      </c>
      <c r="G81" s="38">
        <v>39.866666666666667</v>
      </c>
      <c r="H81" s="38">
        <v>39.033333333333331</v>
      </c>
      <c r="I81" s="38">
        <v>38.516666666666666</v>
      </c>
      <c r="J81" s="38">
        <v>41.216666666666669</v>
      </c>
      <c r="K81" s="38">
        <v>41.733333333333334</v>
      </c>
      <c r="L81" s="38">
        <v>42.56666666666667</v>
      </c>
      <c r="M81" s="28">
        <v>40.9</v>
      </c>
      <c r="N81" s="28">
        <v>39.549999999999997</v>
      </c>
      <c r="O81" s="39">
        <v>136800000</v>
      </c>
      <c r="P81" s="40">
        <v>1.3840253460063364E-2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771.1</v>
      </c>
      <c r="F82" s="37">
        <v>773.75</v>
      </c>
      <c r="G82" s="38">
        <v>763.55</v>
      </c>
      <c r="H82" s="38">
        <v>756</v>
      </c>
      <c r="I82" s="38">
        <v>745.8</v>
      </c>
      <c r="J82" s="38">
        <v>781.3</v>
      </c>
      <c r="K82" s="38">
        <v>791.5</v>
      </c>
      <c r="L82" s="38">
        <v>799.05</v>
      </c>
      <c r="M82" s="28">
        <v>783.95</v>
      </c>
      <c r="N82" s="28">
        <v>766.2</v>
      </c>
      <c r="O82" s="39">
        <v>6363500</v>
      </c>
      <c r="P82" s="40">
        <v>2.5130890052356022E-2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945.6</v>
      </c>
      <c r="F83" s="37">
        <v>948.13333333333333</v>
      </c>
      <c r="G83" s="38">
        <v>941.11666666666667</v>
      </c>
      <c r="H83" s="38">
        <v>936.63333333333333</v>
      </c>
      <c r="I83" s="38">
        <v>929.61666666666667</v>
      </c>
      <c r="J83" s="38">
        <v>952.61666666666667</v>
      </c>
      <c r="K83" s="38">
        <v>959.63333333333333</v>
      </c>
      <c r="L83" s="38">
        <v>964.11666666666667</v>
      </c>
      <c r="M83" s="28">
        <v>955.15</v>
      </c>
      <c r="N83" s="28">
        <v>943.65</v>
      </c>
      <c r="O83" s="39">
        <v>6134000</v>
      </c>
      <c r="P83" s="40">
        <v>-3.1728492501973168E-2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1445.25</v>
      </c>
      <c r="F84" s="37">
        <v>1453.3500000000001</v>
      </c>
      <c r="G84" s="38">
        <v>1432.9000000000003</v>
      </c>
      <c r="H84" s="38">
        <v>1420.5500000000002</v>
      </c>
      <c r="I84" s="38">
        <v>1400.1000000000004</v>
      </c>
      <c r="J84" s="38">
        <v>1465.7000000000003</v>
      </c>
      <c r="K84" s="38">
        <v>1486.15</v>
      </c>
      <c r="L84" s="38">
        <v>1498.5000000000002</v>
      </c>
      <c r="M84" s="28">
        <v>1473.8</v>
      </c>
      <c r="N84" s="28">
        <v>1441</v>
      </c>
      <c r="O84" s="39">
        <v>4114500</v>
      </c>
      <c r="P84" s="40">
        <v>1.6214480655000803E-2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308.8</v>
      </c>
      <c r="F85" s="37">
        <v>309.98333333333335</v>
      </c>
      <c r="G85" s="38">
        <v>306.61666666666667</v>
      </c>
      <c r="H85" s="38">
        <v>304.43333333333334</v>
      </c>
      <c r="I85" s="38">
        <v>301.06666666666666</v>
      </c>
      <c r="J85" s="38">
        <v>312.16666666666669</v>
      </c>
      <c r="K85" s="38">
        <v>315.53333333333336</v>
      </c>
      <c r="L85" s="38">
        <v>317.7166666666667</v>
      </c>
      <c r="M85" s="28">
        <v>313.35000000000002</v>
      </c>
      <c r="N85" s="28">
        <v>307.8</v>
      </c>
      <c r="O85" s="39">
        <v>9768000</v>
      </c>
      <c r="P85" s="40">
        <v>-5.0926869016092889E-3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1796.4</v>
      </c>
      <c r="F86" s="37">
        <v>1797.0666666666668</v>
      </c>
      <c r="G86" s="38">
        <v>1780.2333333333336</v>
      </c>
      <c r="H86" s="38">
        <v>1764.0666666666668</v>
      </c>
      <c r="I86" s="38">
        <v>1747.2333333333336</v>
      </c>
      <c r="J86" s="38">
        <v>1813.2333333333336</v>
      </c>
      <c r="K86" s="38">
        <v>1830.0666666666671</v>
      </c>
      <c r="L86" s="38">
        <v>1846.2333333333336</v>
      </c>
      <c r="M86" s="28">
        <v>1813.9</v>
      </c>
      <c r="N86" s="28">
        <v>1780.9</v>
      </c>
      <c r="O86" s="39">
        <v>8018475</v>
      </c>
      <c r="P86" s="40">
        <v>-1.5685131195335277E-2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255.25</v>
      </c>
      <c r="F87" s="37">
        <v>257.33333333333331</v>
      </c>
      <c r="G87" s="38">
        <v>252.21666666666664</v>
      </c>
      <c r="H87" s="38">
        <v>249.18333333333334</v>
      </c>
      <c r="I87" s="38">
        <v>244.06666666666666</v>
      </c>
      <c r="J87" s="38">
        <v>260.36666666666662</v>
      </c>
      <c r="K87" s="38">
        <v>265.48333333333329</v>
      </c>
      <c r="L87" s="38">
        <v>268.51666666666659</v>
      </c>
      <c r="M87" s="28">
        <v>262.45</v>
      </c>
      <c r="N87" s="28">
        <v>254.3</v>
      </c>
      <c r="O87" s="39">
        <v>5285000</v>
      </c>
      <c r="P87" s="40">
        <v>2.7710257656781721E-2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514.1</v>
      </c>
      <c r="F88" s="37">
        <v>515.11666666666667</v>
      </c>
      <c r="G88" s="38">
        <v>509.43333333333339</v>
      </c>
      <c r="H88" s="38">
        <v>504.76666666666671</v>
      </c>
      <c r="I88" s="38">
        <v>499.08333333333343</v>
      </c>
      <c r="J88" s="38">
        <v>519.7833333333333</v>
      </c>
      <c r="K88" s="38">
        <v>525.46666666666647</v>
      </c>
      <c r="L88" s="38">
        <v>530.13333333333333</v>
      </c>
      <c r="M88" s="28">
        <v>520.79999999999995</v>
      </c>
      <c r="N88" s="28">
        <v>510.45</v>
      </c>
      <c r="O88" s="39">
        <v>5018750</v>
      </c>
      <c r="P88" s="40">
        <v>-5.2031714568880078E-3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2608.4499999999998</v>
      </c>
      <c r="F89" s="37">
        <v>2616.6833333333329</v>
      </c>
      <c r="G89" s="38">
        <v>2583.3666666666659</v>
      </c>
      <c r="H89" s="38">
        <v>2558.2833333333328</v>
      </c>
      <c r="I89" s="38">
        <v>2524.9666666666658</v>
      </c>
      <c r="J89" s="38">
        <v>2641.766666666666</v>
      </c>
      <c r="K89" s="38">
        <v>2675.0833333333326</v>
      </c>
      <c r="L89" s="38">
        <v>2700.1666666666661</v>
      </c>
      <c r="M89" s="28">
        <v>2650</v>
      </c>
      <c r="N89" s="28">
        <v>2591.6</v>
      </c>
      <c r="O89" s="39">
        <v>4171925</v>
      </c>
      <c r="P89" s="40">
        <v>-4.9847060156338503E-3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1385.55</v>
      </c>
      <c r="F90" s="37">
        <v>1386.45</v>
      </c>
      <c r="G90" s="38">
        <v>1376.25</v>
      </c>
      <c r="H90" s="38">
        <v>1366.95</v>
      </c>
      <c r="I90" s="38">
        <v>1356.75</v>
      </c>
      <c r="J90" s="38">
        <v>1395.75</v>
      </c>
      <c r="K90" s="38">
        <v>1405.9500000000003</v>
      </c>
      <c r="L90" s="38">
        <v>1415.25</v>
      </c>
      <c r="M90" s="28">
        <v>1396.65</v>
      </c>
      <c r="N90" s="28">
        <v>1377.15</v>
      </c>
      <c r="O90" s="39">
        <v>4470000</v>
      </c>
      <c r="P90" s="40">
        <v>-1.855307937204962E-2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958.2</v>
      </c>
      <c r="F91" s="37">
        <v>958.58333333333337</v>
      </c>
      <c r="G91" s="38">
        <v>953.66666666666674</v>
      </c>
      <c r="H91" s="38">
        <v>949.13333333333333</v>
      </c>
      <c r="I91" s="38">
        <v>944.2166666666667</v>
      </c>
      <c r="J91" s="38">
        <v>963.11666666666679</v>
      </c>
      <c r="K91" s="38">
        <v>968.03333333333353</v>
      </c>
      <c r="L91" s="38">
        <v>972.56666666666683</v>
      </c>
      <c r="M91" s="28">
        <v>963.5</v>
      </c>
      <c r="N91" s="28">
        <v>954.05</v>
      </c>
      <c r="O91" s="39">
        <v>19921300</v>
      </c>
      <c r="P91" s="40">
        <v>-2.2787827794138269E-3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2463.1999999999998</v>
      </c>
      <c r="F92" s="37">
        <v>2456.7166666666667</v>
      </c>
      <c r="G92" s="38">
        <v>2445.1333333333332</v>
      </c>
      <c r="H92" s="38">
        <v>2427.0666666666666</v>
      </c>
      <c r="I92" s="38">
        <v>2415.4833333333331</v>
      </c>
      <c r="J92" s="38">
        <v>2474.7833333333333</v>
      </c>
      <c r="K92" s="38">
        <v>2486.3666666666663</v>
      </c>
      <c r="L92" s="38">
        <v>2504.4333333333334</v>
      </c>
      <c r="M92" s="28">
        <v>2468.3000000000002</v>
      </c>
      <c r="N92" s="28">
        <v>2438.65</v>
      </c>
      <c r="O92" s="39">
        <v>17478000</v>
      </c>
      <c r="P92" s="40">
        <v>-1.3679149454865579E-2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2053.85</v>
      </c>
      <c r="F93" s="37">
        <v>2058.6166666666668</v>
      </c>
      <c r="G93" s="38">
        <v>2041.7333333333336</v>
      </c>
      <c r="H93" s="38">
        <v>2029.6166666666668</v>
      </c>
      <c r="I93" s="38">
        <v>2012.7333333333336</v>
      </c>
      <c r="J93" s="38">
        <v>2070.7333333333336</v>
      </c>
      <c r="K93" s="38">
        <v>2087.6166666666668</v>
      </c>
      <c r="L93" s="38">
        <v>2099.7333333333336</v>
      </c>
      <c r="M93" s="28">
        <v>2075.5</v>
      </c>
      <c r="N93" s="28">
        <v>2046.5</v>
      </c>
      <c r="O93" s="39">
        <v>2459100</v>
      </c>
      <c r="P93" s="40">
        <v>-6.6650508967523022E-3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1519.55</v>
      </c>
      <c r="F94" s="37">
        <v>1514.7333333333333</v>
      </c>
      <c r="G94" s="38">
        <v>1507.9166666666667</v>
      </c>
      <c r="H94" s="38">
        <v>1496.2833333333333</v>
      </c>
      <c r="I94" s="38">
        <v>1489.4666666666667</v>
      </c>
      <c r="J94" s="38">
        <v>1526.3666666666668</v>
      </c>
      <c r="K94" s="38">
        <v>1533.1833333333334</v>
      </c>
      <c r="L94" s="38">
        <v>1544.8166666666668</v>
      </c>
      <c r="M94" s="28">
        <v>1521.55</v>
      </c>
      <c r="N94" s="28">
        <v>1503.1</v>
      </c>
      <c r="O94" s="39">
        <v>56491050</v>
      </c>
      <c r="P94" s="40">
        <v>1.2110522063025955E-2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589.1</v>
      </c>
      <c r="F95" s="37">
        <v>595.28333333333342</v>
      </c>
      <c r="G95" s="38">
        <v>580.61666666666679</v>
      </c>
      <c r="H95" s="38">
        <v>572.13333333333333</v>
      </c>
      <c r="I95" s="38">
        <v>557.4666666666667</v>
      </c>
      <c r="J95" s="38">
        <v>603.76666666666688</v>
      </c>
      <c r="K95" s="38">
        <v>618.43333333333362</v>
      </c>
      <c r="L95" s="38">
        <v>626.91666666666697</v>
      </c>
      <c r="M95" s="28">
        <v>609.95000000000005</v>
      </c>
      <c r="N95" s="28">
        <v>586.79999999999995</v>
      </c>
      <c r="O95" s="39">
        <v>22034100</v>
      </c>
      <c r="P95" s="40">
        <v>-1.39588214766439E-3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2878.2</v>
      </c>
      <c r="F96" s="37">
        <v>2883.0666666666671</v>
      </c>
      <c r="G96" s="38">
        <v>2848.3333333333339</v>
      </c>
      <c r="H96" s="38">
        <v>2818.4666666666667</v>
      </c>
      <c r="I96" s="38">
        <v>2783.7333333333336</v>
      </c>
      <c r="J96" s="38">
        <v>2912.9333333333343</v>
      </c>
      <c r="K96" s="38">
        <v>2947.666666666667</v>
      </c>
      <c r="L96" s="38">
        <v>2977.5333333333347</v>
      </c>
      <c r="M96" s="28">
        <v>2917.8</v>
      </c>
      <c r="N96" s="28">
        <v>2853.2</v>
      </c>
      <c r="O96" s="39">
        <v>2893200</v>
      </c>
      <c r="P96" s="40">
        <v>5.7688089493309939E-2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438.75</v>
      </c>
      <c r="F97" s="37">
        <v>438.58333333333331</v>
      </c>
      <c r="G97" s="38">
        <v>435.71666666666664</v>
      </c>
      <c r="H97" s="38">
        <v>432.68333333333334</v>
      </c>
      <c r="I97" s="38">
        <v>429.81666666666666</v>
      </c>
      <c r="J97" s="38">
        <v>441.61666666666662</v>
      </c>
      <c r="K97" s="38">
        <v>444.48333333333329</v>
      </c>
      <c r="L97" s="38">
        <v>447.51666666666659</v>
      </c>
      <c r="M97" s="28">
        <v>441.45</v>
      </c>
      <c r="N97" s="28">
        <v>435.55</v>
      </c>
      <c r="O97" s="39">
        <v>26290200</v>
      </c>
      <c r="P97" s="40">
        <v>1.1330741874121248E-2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122.1</v>
      </c>
      <c r="F98" s="37">
        <v>121.7</v>
      </c>
      <c r="G98" s="38">
        <v>120.2</v>
      </c>
      <c r="H98" s="38">
        <v>118.3</v>
      </c>
      <c r="I98" s="38">
        <v>116.8</v>
      </c>
      <c r="J98" s="38">
        <v>123.60000000000001</v>
      </c>
      <c r="K98" s="38">
        <v>125.10000000000001</v>
      </c>
      <c r="L98" s="38">
        <v>127.00000000000001</v>
      </c>
      <c r="M98" s="28">
        <v>123.2</v>
      </c>
      <c r="N98" s="28">
        <v>119.8</v>
      </c>
      <c r="O98" s="39">
        <v>21220500</v>
      </c>
      <c r="P98" s="40">
        <v>6.795066003029647E-2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246.25</v>
      </c>
      <c r="F99" s="37">
        <v>248.91666666666666</v>
      </c>
      <c r="G99" s="38">
        <v>242.83333333333331</v>
      </c>
      <c r="H99" s="38">
        <v>239.41666666666666</v>
      </c>
      <c r="I99" s="38">
        <v>233.33333333333331</v>
      </c>
      <c r="J99" s="38">
        <v>252.33333333333331</v>
      </c>
      <c r="K99" s="38">
        <v>258.41666666666663</v>
      </c>
      <c r="L99" s="38">
        <v>261.83333333333331</v>
      </c>
      <c r="M99" s="28">
        <v>255</v>
      </c>
      <c r="N99" s="28">
        <v>245.5</v>
      </c>
      <c r="O99" s="39">
        <v>20514600</v>
      </c>
      <c r="P99" s="40">
        <v>5.7186586893001254E-2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2598.8000000000002</v>
      </c>
      <c r="F100" s="37">
        <v>2600.1666666666665</v>
      </c>
      <c r="G100" s="38">
        <v>2584.9833333333331</v>
      </c>
      <c r="H100" s="38">
        <v>2571.1666666666665</v>
      </c>
      <c r="I100" s="38">
        <v>2555.9833333333331</v>
      </c>
      <c r="J100" s="38">
        <v>2613.9833333333331</v>
      </c>
      <c r="K100" s="38">
        <v>2629.1666666666665</v>
      </c>
      <c r="L100" s="38">
        <v>2642.9833333333331</v>
      </c>
      <c r="M100" s="28">
        <v>2615.35</v>
      </c>
      <c r="N100" s="28">
        <v>2586.35</v>
      </c>
      <c r="O100" s="39">
        <v>8674500</v>
      </c>
      <c r="P100" s="40">
        <v>-3.0868749162086071E-2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41661.550000000003</v>
      </c>
      <c r="F101" s="37">
        <v>41775.26666666667</v>
      </c>
      <c r="G101" s="38">
        <v>41436.28333333334</v>
      </c>
      <c r="H101" s="38">
        <v>41211.01666666667</v>
      </c>
      <c r="I101" s="38">
        <v>40872.03333333334</v>
      </c>
      <c r="J101" s="38">
        <v>42000.53333333334</v>
      </c>
      <c r="K101" s="38">
        <v>42339.516666666663</v>
      </c>
      <c r="L101" s="38">
        <v>42564.78333333334</v>
      </c>
      <c r="M101" s="28">
        <v>42114.25</v>
      </c>
      <c r="N101" s="28">
        <v>41550</v>
      </c>
      <c r="O101" s="39">
        <v>11775</v>
      </c>
      <c r="P101" s="40">
        <v>-1.6290726817042606E-2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136.1</v>
      </c>
      <c r="F102" s="37">
        <v>135.45000000000002</v>
      </c>
      <c r="G102" s="38">
        <v>134.50000000000003</v>
      </c>
      <c r="H102" s="38">
        <v>132.9</v>
      </c>
      <c r="I102" s="38">
        <v>131.95000000000002</v>
      </c>
      <c r="J102" s="38">
        <v>137.05000000000004</v>
      </c>
      <c r="K102" s="38">
        <v>138.00000000000003</v>
      </c>
      <c r="L102" s="38">
        <v>139.60000000000005</v>
      </c>
      <c r="M102" s="28">
        <v>136.4</v>
      </c>
      <c r="N102" s="28">
        <v>133.85</v>
      </c>
      <c r="O102" s="39">
        <v>47392000</v>
      </c>
      <c r="P102" s="40">
        <v>-5.5183413078149918E-2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912.2</v>
      </c>
      <c r="F103" s="37">
        <v>912.4</v>
      </c>
      <c r="G103" s="38">
        <v>908.8</v>
      </c>
      <c r="H103" s="38">
        <v>905.4</v>
      </c>
      <c r="I103" s="38">
        <v>901.8</v>
      </c>
      <c r="J103" s="38">
        <v>915.8</v>
      </c>
      <c r="K103" s="38">
        <v>919.40000000000009</v>
      </c>
      <c r="L103" s="38">
        <v>922.8</v>
      </c>
      <c r="M103" s="28">
        <v>916</v>
      </c>
      <c r="N103" s="28">
        <v>909</v>
      </c>
      <c r="O103" s="39">
        <v>83727875</v>
      </c>
      <c r="P103" s="40">
        <v>6.7454740844837564E-3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1240.8499999999999</v>
      </c>
      <c r="F104" s="37">
        <v>1237.5833333333333</v>
      </c>
      <c r="G104" s="38">
        <v>1211.7666666666664</v>
      </c>
      <c r="H104" s="38">
        <v>1182.6833333333332</v>
      </c>
      <c r="I104" s="38">
        <v>1156.8666666666663</v>
      </c>
      <c r="J104" s="38">
        <v>1266.6666666666665</v>
      </c>
      <c r="K104" s="38">
        <v>1292.4833333333336</v>
      </c>
      <c r="L104" s="38">
        <v>1321.5666666666666</v>
      </c>
      <c r="M104" s="28">
        <v>1263.4000000000001</v>
      </c>
      <c r="N104" s="28">
        <v>1208.5</v>
      </c>
      <c r="O104" s="39">
        <v>4214300</v>
      </c>
      <c r="P104" s="40">
        <v>-2.3631350925561245E-2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585.29999999999995</v>
      </c>
      <c r="F105" s="37">
        <v>588.66666666666663</v>
      </c>
      <c r="G105" s="38">
        <v>580.68333333333328</v>
      </c>
      <c r="H105" s="38">
        <v>576.06666666666661</v>
      </c>
      <c r="I105" s="38">
        <v>568.08333333333326</v>
      </c>
      <c r="J105" s="38">
        <v>593.2833333333333</v>
      </c>
      <c r="K105" s="38">
        <v>601.26666666666665</v>
      </c>
      <c r="L105" s="38">
        <v>605.88333333333333</v>
      </c>
      <c r="M105" s="28">
        <v>596.65</v>
      </c>
      <c r="N105" s="28">
        <v>584.04999999999995</v>
      </c>
      <c r="O105" s="39">
        <v>8763000</v>
      </c>
      <c r="P105" s="40">
        <v>2.4193548387096774E-2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9.9499999999999993</v>
      </c>
      <c r="F106" s="37">
        <v>9.9333333333333336</v>
      </c>
      <c r="G106" s="38">
        <v>9.7166666666666668</v>
      </c>
      <c r="H106" s="38">
        <v>9.4833333333333325</v>
      </c>
      <c r="I106" s="38">
        <v>9.2666666666666657</v>
      </c>
      <c r="J106" s="38">
        <v>10.166666666666668</v>
      </c>
      <c r="K106" s="38">
        <v>10.383333333333336</v>
      </c>
      <c r="L106" s="38">
        <v>10.616666666666669</v>
      </c>
      <c r="M106" s="28">
        <v>10.15</v>
      </c>
      <c r="N106" s="28">
        <v>9.6999999999999993</v>
      </c>
      <c r="O106" s="39">
        <v>657930000</v>
      </c>
      <c r="P106" s="40">
        <v>-1.1256048811277088E-2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68.55</v>
      </c>
      <c r="F107" s="37">
        <v>68.849999999999994</v>
      </c>
      <c r="G107" s="38">
        <v>67.799999999999983</v>
      </c>
      <c r="H107" s="38">
        <v>67.049999999999983</v>
      </c>
      <c r="I107" s="38">
        <v>65.999999999999972</v>
      </c>
      <c r="J107" s="38">
        <v>69.599999999999994</v>
      </c>
      <c r="K107" s="38">
        <v>70.650000000000006</v>
      </c>
      <c r="L107" s="38">
        <v>71.400000000000006</v>
      </c>
      <c r="M107" s="28">
        <v>69.900000000000006</v>
      </c>
      <c r="N107" s="28">
        <v>68.099999999999994</v>
      </c>
      <c r="O107" s="39">
        <v>127180000</v>
      </c>
      <c r="P107" s="40">
        <v>-2.1967676133689E-3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50.55</v>
      </c>
      <c r="F108" s="37">
        <v>50.800000000000004</v>
      </c>
      <c r="G108" s="38">
        <v>50.000000000000007</v>
      </c>
      <c r="H108" s="38">
        <v>49.45</v>
      </c>
      <c r="I108" s="38">
        <v>48.650000000000006</v>
      </c>
      <c r="J108" s="38">
        <v>51.350000000000009</v>
      </c>
      <c r="K108" s="38">
        <v>52.150000000000006</v>
      </c>
      <c r="L108" s="38">
        <v>52.70000000000001</v>
      </c>
      <c r="M108" s="28">
        <v>51.6</v>
      </c>
      <c r="N108" s="28">
        <v>50.25</v>
      </c>
      <c r="O108" s="39">
        <v>160740000</v>
      </c>
      <c r="P108" s="40">
        <v>2.3104831010120296E-2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163.65</v>
      </c>
      <c r="F109" s="37">
        <v>164.36666666666667</v>
      </c>
      <c r="G109" s="38">
        <v>162.38333333333335</v>
      </c>
      <c r="H109" s="38">
        <v>161.11666666666667</v>
      </c>
      <c r="I109" s="38">
        <v>159.13333333333335</v>
      </c>
      <c r="J109" s="38">
        <v>165.63333333333335</v>
      </c>
      <c r="K109" s="38">
        <v>167.6166666666667</v>
      </c>
      <c r="L109" s="38">
        <v>168.88333333333335</v>
      </c>
      <c r="M109" s="28">
        <v>166.35</v>
      </c>
      <c r="N109" s="28">
        <v>163.1</v>
      </c>
      <c r="O109" s="39">
        <v>62013750</v>
      </c>
      <c r="P109" s="40">
        <v>-1.2657472087885844E-2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421.75</v>
      </c>
      <c r="F110" s="37">
        <v>423.75</v>
      </c>
      <c r="G110" s="38">
        <v>417.75</v>
      </c>
      <c r="H110" s="38">
        <v>413.75</v>
      </c>
      <c r="I110" s="38">
        <v>407.75</v>
      </c>
      <c r="J110" s="38">
        <v>427.75</v>
      </c>
      <c r="K110" s="38">
        <v>433.75</v>
      </c>
      <c r="L110" s="38">
        <v>437.75</v>
      </c>
      <c r="M110" s="28">
        <v>429.75</v>
      </c>
      <c r="N110" s="28">
        <v>419.75</v>
      </c>
      <c r="O110" s="39">
        <v>13971375</v>
      </c>
      <c r="P110" s="40">
        <v>-7.8117371350454054E-3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319.2</v>
      </c>
      <c r="F111" s="37">
        <v>318.51666666666665</v>
      </c>
      <c r="G111" s="38">
        <v>315.58333333333331</v>
      </c>
      <c r="H111" s="38">
        <v>311.96666666666664</v>
      </c>
      <c r="I111" s="38">
        <v>309.0333333333333</v>
      </c>
      <c r="J111" s="38">
        <v>322.13333333333333</v>
      </c>
      <c r="K111" s="38">
        <v>325.06666666666672</v>
      </c>
      <c r="L111" s="38">
        <v>328.68333333333334</v>
      </c>
      <c r="M111" s="28">
        <v>321.45</v>
      </c>
      <c r="N111" s="28">
        <v>314.89999999999998</v>
      </c>
      <c r="O111" s="39">
        <v>26661838</v>
      </c>
      <c r="P111" s="40">
        <v>1.8749039495927464E-2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241.6</v>
      </c>
      <c r="F112" s="37">
        <v>241.68333333333331</v>
      </c>
      <c r="G112" s="38">
        <v>239.11666666666662</v>
      </c>
      <c r="H112" s="38">
        <v>236.6333333333333</v>
      </c>
      <c r="I112" s="38">
        <v>234.06666666666661</v>
      </c>
      <c r="J112" s="38">
        <v>244.16666666666663</v>
      </c>
      <c r="K112" s="38">
        <v>246.73333333333329</v>
      </c>
      <c r="L112" s="38">
        <v>249.21666666666664</v>
      </c>
      <c r="M112" s="28">
        <v>244.25</v>
      </c>
      <c r="N112" s="28">
        <v>239.2</v>
      </c>
      <c r="O112" s="39">
        <v>14891500</v>
      </c>
      <c r="P112" s="40">
        <v>-2.3314552166310474E-3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4779.1000000000004</v>
      </c>
      <c r="F113" s="37">
        <v>4791.3</v>
      </c>
      <c r="G113" s="38">
        <v>4727.8</v>
      </c>
      <c r="H113" s="38">
        <v>4676.5</v>
      </c>
      <c r="I113" s="38">
        <v>4613</v>
      </c>
      <c r="J113" s="38">
        <v>4842.6000000000004</v>
      </c>
      <c r="K113" s="38">
        <v>4906.1000000000004</v>
      </c>
      <c r="L113" s="38">
        <v>4957.4000000000005</v>
      </c>
      <c r="M113" s="28">
        <v>4854.8</v>
      </c>
      <c r="N113" s="28">
        <v>4740</v>
      </c>
      <c r="O113" s="39">
        <v>363750</v>
      </c>
      <c r="P113" s="40">
        <v>-4.0743670886075951E-2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1938.15</v>
      </c>
      <c r="F114" s="37">
        <v>1939.0833333333333</v>
      </c>
      <c r="G114" s="38">
        <v>1928.6666666666665</v>
      </c>
      <c r="H114" s="38">
        <v>1919.1833333333332</v>
      </c>
      <c r="I114" s="38">
        <v>1908.7666666666664</v>
      </c>
      <c r="J114" s="38">
        <v>1948.5666666666666</v>
      </c>
      <c r="K114" s="38">
        <v>1958.9833333333331</v>
      </c>
      <c r="L114" s="38">
        <v>1968.4666666666667</v>
      </c>
      <c r="M114" s="28">
        <v>1949.5</v>
      </c>
      <c r="N114" s="28">
        <v>1929.6</v>
      </c>
      <c r="O114" s="39">
        <v>4851600</v>
      </c>
      <c r="P114" s="40">
        <v>-5.7177989548109435E-3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1165.9000000000001</v>
      </c>
      <c r="F115" s="37">
        <v>1157.7333333333333</v>
      </c>
      <c r="G115" s="38">
        <v>1147.1666666666667</v>
      </c>
      <c r="H115" s="38">
        <v>1128.4333333333334</v>
      </c>
      <c r="I115" s="38">
        <v>1117.8666666666668</v>
      </c>
      <c r="J115" s="38">
        <v>1176.4666666666667</v>
      </c>
      <c r="K115" s="38">
        <v>1187.0333333333333</v>
      </c>
      <c r="L115" s="38">
        <v>1205.7666666666667</v>
      </c>
      <c r="M115" s="28">
        <v>1168.3</v>
      </c>
      <c r="N115" s="28">
        <v>1139</v>
      </c>
      <c r="O115" s="39">
        <v>23149800</v>
      </c>
      <c r="P115" s="40">
        <v>-9.7401347449470651E-3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204.3</v>
      </c>
      <c r="F116" s="37">
        <v>204.43333333333337</v>
      </c>
      <c r="G116" s="38">
        <v>201.46666666666673</v>
      </c>
      <c r="H116" s="38">
        <v>198.63333333333335</v>
      </c>
      <c r="I116" s="38">
        <v>195.66666666666671</v>
      </c>
      <c r="J116" s="38">
        <v>207.26666666666674</v>
      </c>
      <c r="K116" s="38">
        <v>210.23333333333338</v>
      </c>
      <c r="L116" s="38">
        <v>213.06666666666675</v>
      </c>
      <c r="M116" s="28">
        <v>207.4</v>
      </c>
      <c r="N116" s="28">
        <v>201.6</v>
      </c>
      <c r="O116" s="39">
        <v>15817200</v>
      </c>
      <c r="P116" s="40">
        <v>3.1780821917808219E-2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1543.85</v>
      </c>
      <c r="F117" s="37">
        <v>1545.2</v>
      </c>
      <c r="G117" s="38">
        <v>1538.7</v>
      </c>
      <c r="H117" s="38">
        <v>1533.55</v>
      </c>
      <c r="I117" s="38">
        <v>1527.05</v>
      </c>
      <c r="J117" s="38">
        <v>1550.3500000000001</v>
      </c>
      <c r="K117" s="38">
        <v>1556.8500000000001</v>
      </c>
      <c r="L117" s="38">
        <v>1562.0000000000002</v>
      </c>
      <c r="M117" s="28">
        <v>1551.7</v>
      </c>
      <c r="N117" s="28">
        <v>1540.05</v>
      </c>
      <c r="O117" s="39">
        <v>35665800</v>
      </c>
      <c r="P117" s="40">
        <v>4.6562724468669457E-3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619.29999999999995</v>
      </c>
      <c r="F118" s="37">
        <v>622.81666666666672</v>
      </c>
      <c r="G118" s="38">
        <v>613.03333333333342</v>
      </c>
      <c r="H118" s="38">
        <v>606.76666666666665</v>
      </c>
      <c r="I118" s="38">
        <v>596.98333333333335</v>
      </c>
      <c r="J118" s="38">
        <v>629.08333333333348</v>
      </c>
      <c r="K118" s="38">
        <v>638.86666666666679</v>
      </c>
      <c r="L118" s="38">
        <v>645.13333333333355</v>
      </c>
      <c r="M118" s="28">
        <v>632.6</v>
      </c>
      <c r="N118" s="28">
        <v>616.54999999999995</v>
      </c>
      <c r="O118" s="39">
        <v>1834500</v>
      </c>
      <c r="P118" s="40">
        <v>-4.4904334244435767E-2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72.599999999999994</v>
      </c>
      <c r="F119" s="37">
        <v>72.833333333333329</v>
      </c>
      <c r="G119" s="38">
        <v>72.266666666666652</v>
      </c>
      <c r="H119" s="38">
        <v>71.933333333333323</v>
      </c>
      <c r="I119" s="38">
        <v>71.366666666666646</v>
      </c>
      <c r="J119" s="38">
        <v>73.166666666666657</v>
      </c>
      <c r="K119" s="38">
        <v>73.733333333333348</v>
      </c>
      <c r="L119" s="38">
        <v>74.066666666666663</v>
      </c>
      <c r="M119" s="28">
        <v>73.400000000000006</v>
      </c>
      <c r="N119" s="28">
        <v>72.5</v>
      </c>
      <c r="O119" s="39">
        <v>104988000</v>
      </c>
      <c r="P119" s="40">
        <v>1.4509138873186358E-2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895.85</v>
      </c>
      <c r="F120" s="37">
        <v>893.30000000000007</v>
      </c>
      <c r="G120" s="38">
        <v>883.45000000000016</v>
      </c>
      <c r="H120" s="38">
        <v>871.05000000000007</v>
      </c>
      <c r="I120" s="38">
        <v>861.20000000000016</v>
      </c>
      <c r="J120" s="38">
        <v>905.70000000000016</v>
      </c>
      <c r="K120" s="38">
        <v>915.55000000000007</v>
      </c>
      <c r="L120" s="38">
        <v>927.95000000000016</v>
      </c>
      <c r="M120" s="28">
        <v>903.15</v>
      </c>
      <c r="N120" s="28">
        <v>880.9</v>
      </c>
      <c r="O120" s="39">
        <v>1569100</v>
      </c>
      <c r="P120" s="40">
        <v>4.231433506044905E-2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722.9</v>
      </c>
      <c r="F121" s="37">
        <v>724.31666666666661</v>
      </c>
      <c r="G121" s="38">
        <v>719.18333333333317</v>
      </c>
      <c r="H121" s="38">
        <v>715.46666666666658</v>
      </c>
      <c r="I121" s="38">
        <v>710.33333333333314</v>
      </c>
      <c r="J121" s="38">
        <v>728.03333333333319</v>
      </c>
      <c r="K121" s="38">
        <v>733.16666666666663</v>
      </c>
      <c r="L121" s="38">
        <v>736.88333333333321</v>
      </c>
      <c r="M121" s="28">
        <v>729.45</v>
      </c>
      <c r="N121" s="28">
        <v>720.6</v>
      </c>
      <c r="O121" s="39">
        <v>12859875</v>
      </c>
      <c r="P121" s="40">
        <v>-6.4895558710200774E-3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334.8</v>
      </c>
      <c r="F122" s="37">
        <v>333.8</v>
      </c>
      <c r="G122" s="38">
        <v>332.1</v>
      </c>
      <c r="H122" s="38">
        <v>329.40000000000003</v>
      </c>
      <c r="I122" s="38">
        <v>327.70000000000005</v>
      </c>
      <c r="J122" s="38">
        <v>336.5</v>
      </c>
      <c r="K122" s="38">
        <v>338.19999999999993</v>
      </c>
      <c r="L122" s="38">
        <v>340.9</v>
      </c>
      <c r="M122" s="28">
        <v>335.5</v>
      </c>
      <c r="N122" s="28">
        <v>331.1</v>
      </c>
      <c r="O122" s="39">
        <v>81955200</v>
      </c>
      <c r="P122" s="40">
        <v>-8.3633406899756065E-3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447.6</v>
      </c>
      <c r="F123" s="37">
        <v>446.41666666666669</v>
      </c>
      <c r="G123" s="38">
        <v>442.43333333333339</v>
      </c>
      <c r="H123" s="38">
        <v>437.26666666666671</v>
      </c>
      <c r="I123" s="38">
        <v>433.28333333333342</v>
      </c>
      <c r="J123" s="38">
        <v>451.58333333333337</v>
      </c>
      <c r="K123" s="38">
        <v>455.56666666666661</v>
      </c>
      <c r="L123" s="38">
        <v>460.73333333333335</v>
      </c>
      <c r="M123" s="28">
        <v>450.4</v>
      </c>
      <c r="N123" s="28">
        <v>441.25</v>
      </c>
      <c r="O123" s="39">
        <v>28245000</v>
      </c>
      <c r="P123" s="40">
        <v>-6.4198399437164714E-3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2872.5</v>
      </c>
      <c r="F124" s="37">
        <v>2885.8333333333335</v>
      </c>
      <c r="G124" s="38">
        <v>2839.666666666667</v>
      </c>
      <c r="H124" s="38">
        <v>2806.8333333333335</v>
      </c>
      <c r="I124" s="38">
        <v>2760.666666666667</v>
      </c>
      <c r="J124" s="38">
        <v>2918.666666666667</v>
      </c>
      <c r="K124" s="38">
        <v>2964.8333333333339</v>
      </c>
      <c r="L124" s="38">
        <v>2997.666666666667</v>
      </c>
      <c r="M124" s="28">
        <v>2932</v>
      </c>
      <c r="N124" s="28">
        <v>2853</v>
      </c>
      <c r="O124" s="39">
        <v>423250</v>
      </c>
      <c r="P124" s="40">
        <v>8.8745980707395491E-2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692.15</v>
      </c>
      <c r="F125" s="37">
        <v>693.30000000000007</v>
      </c>
      <c r="G125" s="38">
        <v>686.85000000000014</v>
      </c>
      <c r="H125" s="38">
        <v>681.55000000000007</v>
      </c>
      <c r="I125" s="38">
        <v>675.10000000000014</v>
      </c>
      <c r="J125" s="38">
        <v>698.60000000000014</v>
      </c>
      <c r="K125" s="38">
        <v>705.05000000000018</v>
      </c>
      <c r="L125" s="38">
        <v>710.35000000000014</v>
      </c>
      <c r="M125" s="28">
        <v>699.75</v>
      </c>
      <c r="N125" s="28">
        <v>688</v>
      </c>
      <c r="O125" s="39">
        <v>29461050</v>
      </c>
      <c r="P125" s="40">
        <v>-2.445239159588735E-2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625.6</v>
      </c>
      <c r="F126" s="37">
        <v>627.75</v>
      </c>
      <c r="G126" s="38">
        <v>620.15</v>
      </c>
      <c r="H126" s="38">
        <v>614.69999999999993</v>
      </c>
      <c r="I126" s="38">
        <v>607.09999999999991</v>
      </c>
      <c r="J126" s="38">
        <v>633.20000000000005</v>
      </c>
      <c r="K126" s="38">
        <v>640.79999999999995</v>
      </c>
      <c r="L126" s="38">
        <v>646.25000000000011</v>
      </c>
      <c r="M126" s="28">
        <v>635.35</v>
      </c>
      <c r="N126" s="28">
        <v>622.29999999999995</v>
      </c>
      <c r="O126" s="39">
        <v>11173750</v>
      </c>
      <c r="P126" s="40">
        <v>-3.757536606373816E-2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1934.2</v>
      </c>
      <c r="F127" s="37">
        <v>1938.2666666666667</v>
      </c>
      <c r="G127" s="38">
        <v>1927.7333333333333</v>
      </c>
      <c r="H127" s="38">
        <v>1921.2666666666667</v>
      </c>
      <c r="I127" s="38">
        <v>1910.7333333333333</v>
      </c>
      <c r="J127" s="38">
        <v>1944.7333333333333</v>
      </c>
      <c r="K127" s="38">
        <v>1955.2666666666667</v>
      </c>
      <c r="L127" s="38">
        <v>1961.7333333333333</v>
      </c>
      <c r="M127" s="28">
        <v>1948.8</v>
      </c>
      <c r="N127" s="28">
        <v>1931.8</v>
      </c>
      <c r="O127" s="39">
        <v>20126000</v>
      </c>
      <c r="P127" s="40">
        <v>1.4374420386274747E-2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84.3</v>
      </c>
      <c r="F128" s="37">
        <v>83.866666666666674</v>
      </c>
      <c r="G128" s="38">
        <v>81.483333333333348</v>
      </c>
      <c r="H128" s="38">
        <v>78.666666666666671</v>
      </c>
      <c r="I128" s="38">
        <v>76.283333333333346</v>
      </c>
      <c r="J128" s="38">
        <v>86.683333333333351</v>
      </c>
      <c r="K128" s="38">
        <v>89.066666666666677</v>
      </c>
      <c r="L128" s="38">
        <v>91.883333333333354</v>
      </c>
      <c r="M128" s="28">
        <v>86.25</v>
      </c>
      <c r="N128" s="28">
        <v>81.05</v>
      </c>
      <c r="O128" s="39">
        <v>61316804</v>
      </c>
      <c r="P128" s="40">
        <v>7.7803921568627449E-2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2317.65</v>
      </c>
      <c r="F129" s="37">
        <v>2318.1166666666668</v>
      </c>
      <c r="G129" s="38">
        <v>2279.5833333333335</v>
      </c>
      <c r="H129" s="38">
        <v>2241.5166666666669</v>
      </c>
      <c r="I129" s="38">
        <v>2202.9833333333336</v>
      </c>
      <c r="J129" s="38">
        <v>2356.1833333333334</v>
      </c>
      <c r="K129" s="38">
        <v>2394.7166666666662</v>
      </c>
      <c r="L129" s="38">
        <v>2432.7833333333333</v>
      </c>
      <c r="M129" s="28">
        <v>2356.65</v>
      </c>
      <c r="N129" s="28">
        <v>2280.0500000000002</v>
      </c>
      <c r="O129" s="39">
        <v>1634000</v>
      </c>
      <c r="P129" s="40">
        <v>9.0241868223519595E-2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555.79999999999995</v>
      </c>
      <c r="F130" s="37">
        <v>556.36666666666667</v>
      </c>
      <c r="G130" s="38">
        <v>551.7833333333333</v>
      </c>
      <c r="H130" s="38">
        <v>547.76666666666665</v>
      </c>
      <c r="I130" s="38">
        <v>543.18333333333328</v>
      </c>
      <c r="J130" s="38">
        <v>560.38333333333333</v>
      </c>
      <c r="K130" s="38">
        <v>564.96666666666658</v>
      </c>
      <c r="L130" s="38">
        <v>568.98333333333335</v>
      </c>
      <c r="M130" s="28">
        <v>560.95000000000005</v>
      </c>
      <c r="N130" s="28">
        <v>552.35</v>
      </c>
      <c r="O130" s="39">
        <v>5919300</v>
      </c>
      <c r="P130" s="40">
        <v>1.3561411619664046E-2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430.95</v>
      </c>
      <c r="F131" s="37">
        <v>432.08333333333331</v>
      </c>
      <c r="G131" s="38">
        <v>428.06666666666661</v>
      </c>
      <c r="H131" s="38">
        <v>425.18333333333328</v>
      </c>
      <c r="I131" s="38">
        <v>421.16666666666657</v>
      </c>
      <c r="J131" s="38">
        <v>434.96666666666664</v>
      </c>
      <c r="K131" s="38">
        <v>438.98333333333341</v>
      </c>
      <c r="L131" s="38">
        <v>441.86666666666667</v>
      </c>
      <c r="M131" s="28">
        <v>436.1</v>
      </c>
      <c r="N131" s="28">
        <v>429.2</v>
      </c>
      <c r="O131" s="39">
        <v>15602000</v>
      </c>
      <c r="P131" s="40">
        <v>1.7875782881002087E-2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1995.85</v>
      </c>
      <c r="F132" s="37">
        <v>1987.4166666666667</v>
      </c>
      <c r="G132" s="38">
        <v>1976.1333333333334</v>
      </c>
      <c r="H132" s="38">
        <v>1956.4166666666667</v>
      </c>
      <c r="I132" s="38">
        <v>1945.1333333333334</v>
      </c>
      <c r="J132" s="38">
        <v>2007.1333333333334</v>
      </c>
      <c r="K132" s="38">
        <v>2018.4166666666667</v>
      </c>
      <c r="L132" s="38">
        <v>2038.1333333333334</v>
      </c>
      <c r="M132" s="28">
        <v>1998.7</v>
      </c>
      <c r="N132" s="28">
        <v>1967.7</v>
      </c>
      <c r="O132" s="39">
        <v>10017000</v>
      </c>
      <c r="P132" s="40">
        <v>-1.1662325361117689E-2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4792.55</v>
      </c>
      <c r="F133" s="37">
        <v>4804.95</v>
      </c>
      <c r="G133" s="38">
        <v>4745</v>
      </c>
      <c r="H133" s="38">
        <v>4697.45</v>
      </c>
      <c r="I133" s="38">
        <v>4637.5</v>
      </c>
      <c r="J133" s="38">
        <v>4852.5</v>
      </c>
      <c r="K133" s="38">
        <v>4912.4499999999989</v>
      </c>
      <c r="L133" s="38">
        <v>4960</v>
      </c>
      <c r="M133" s="28">
        <v>4864.8999999999996</v>
      </c>
      <c r="N133" s="28">
        <v>4757.3999999999996</v>
      </c>
      <c r="O133" s="39">
        <v>1365300</v>
      </c>
      <c r="P133" s="40">
        <v>0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3853</v>
      </c>
      <c r="F134" s="37">
        <v>3857.2666666666664</v>
      </c>
      <c r="G134" s="38">
        <v>3819.833333333333</v>
      </c>
      <c r="H134" s="38">
        <v>3786.6666666666665</v>
      </c>
      <c r="I134" s="38">
        <v>3749.2333333333331</v>
      </c>
      <c r="J134" s="38">
        <v>3890.4333333333329</v>
      </c>
      <c r="K134" s="38">
        <v>3927.8666666666663</v>
      </c>
      <c r="L134" s="38">
        <v>3961.0333333333328</v>
      </c>
      <c r="M134" s="28">
        <v>3894.7</v>
      </c>
      <c r="N134" s="28">
        <v>3824.1</v>
      </c>
      <c r="O134" s="39">
        <v>862400</v>
      </c>
      <c r="P134" s="40">
        <v>-7.7449721865639712E-2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676.45</v>
      </c>
      <c r="F135" s="37">
        <v>675.43333333333328</v>
      </c>
      <c r="G135" s="38">
        <v>673.06666666666661</v>
      </c>
      <c r="H135" s="38">
        <v>669.68333333333328</v>
      </c>
      <c r="I135" s="38">
        <v>667.31666666666661</v>
      </c>
      <c r="J135" s="38">
        <v>678.81666666666661</v>
      </c>
      <c r="K135" s="38">
        <v>681.18333333333317</v>
      </c>
      <c r="L135" s="38">
        <v>684.56666666666661</v>
      </c>
      <c r="M135" s="28">
        <v>677.8</v>
      </c>
      <c r="N135" s="28">
        <v>672.05</v>
      </c>
      <c r="O135" s="39">
        <v>8571400</v>
      </c>
      <c r="P135" s="40">
        <v>2.4853365145640718E-3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1305.5</v>
      </c>
      <c r="F136" s="37">
        <v>1305.3500000000001</v>
      </c>
      <c r="G136" s="38">
        <v>1297.6000000000004</v>
      </c>
      <c r="H136" s="38">
        <v>1289.7000000000003</v>
      </c>
      <c r="I136" s="38">
        <v>1281.9500000000005</v>
      </c>
      <c r="J136" s="38">
        <v>1313.2500000000002</v>
      </c>
      <c r="K136" s="38">
        <v>1320.9999999999998</v>
      </c>
      <c r="L136" s="38">
        <v>1328.9</v>
      </c>
      <c r="M136" s="28">
        <v>1313.1</v>
      </c>
      <c r="N136" s="28">
        <v>1297.45</v>
      </c>
      <c r="O136" s="39">
        <v>11276300</v>
      </c>
      <c r="P136" s="40">
        <v>-2.9051895606051474E-2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227.05</v>
      </c>
      <c r="F137" s="37">
        <v>228.33333333333334</v>
      </c>
      <c r="G137" s="38">
        <v>224.2166666666667</v>
      </c>
      <c r="H137" s="38">
        <v>221.38333333333335</v>
      </c>
      <c r="I137" s="38">
        <v>217.26666666666671</v>
      </c>
      <c r="J137" s="38">
        <v>231.16666666666669</v>
      </c>
      <c r="K137" s="38">
        <v>235.2833333333333</v>
      </c>
      <c r="L137" s="38">
        <v>238.11666666666667</v>
      </c>
      <c r="M137" s="28">
        <v>232.45</v>
      </c>
      <c r="N137" s="28">
        <v>225.5</v>
      </c>
      <c r="O137" s="39">
        <v>20896000</v>
      </c>
      <c r="P137" s="40">
        <v>-3.0977555184566869E-2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105.75</v>
      </c>
      <c r="F138" s="37">
        <v>106.08333333333333</v>
      </c>
      <c r="G138" s="38">
        <v>105.16666666666666</v>
      </c>
      <c r="H138" s="38">
        <v>104.58333333333333</v>
      </c>
      <c r="I138" s="38">
        <v>103.66666666666666</v>
      </c>
      <c r="J138" s="38">
        <v>106.66666666666666</v>
      </c>
      <c r="K138" s="38">
        <v>107.58333333333331</v>
      </c>
      <c r="L138" s="38">
        <v>108.16666666666666</v>
      </c>
      <c r="M138" s="28">
        <v>107</v>
      </c>
      <c r="N138" s="28">
        <v>105.5</v>
      </c>
      <c r="O138" s="39">
        <v>34380000</v>
      </c>
      <c r="P138" s="40">
        <v>7.3839662447257384E-3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526</v>
      </c>
      <c r="F139" s="37">
        <v>527.35</v>
      </c>
      <c r="G139" s="38">
        <v>522.70000000000005</v>
      </c>
      <c r="H139" s="38">
        <v>519.4</v>
      </c>
      <c r="I139" s="38">
        <v>514.75</v>
      </c>
      <c r="J139" s="38">
        <v>530.65000000000009</v>
      </c>
      <c r="K139" s="38">
        <v>535.29999999999995</v>
      </c>
      <c r="L139" s="38">
        <v>538.60000000000014</v>
      </c>
      <c r="M139" s="28">
        <v>532</v>
      </c>
      <c r="N139" s="28">
        <v>524.04999999999995</v>
      </c>
      <c r="O139" s="39">
        <v>8020800</v>
      </c>
      <c r="P139" s="40">
        <v>-1.1535048802129548E-2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8968.5</v>
      </c>
      <c r="F140" s="37">
        <v>8985.6666666666661</v>
      </c>
      <c r="G140" s="38">
        <v>8938.7833333333328</v>
      </c>
      <c r="H140" s="38">
        <v>8909.0666666666675</v>
      </c>
      <c r="I140" s="38">
        <v>8862.1833333333343</v>
      </c>
      <c r="J140" s="38">
        <v>9015.3833333333314</v>
      </c>
      <c r="K140" s="38">
        <v>9062.2666666666664</v>
      </c>
      <c r="L140" s="38">
        <v>9091.9833333333299</v>
      </c>
      <c r="M140" s="28">
        <v>9032.5499999999993</v>
      </c>
      <c r="N140" s="28">
        <v>8955.9500000000007</v>
      </c>
      <c r="O140" s="39">
        <v>4007400</v>
      </c>
      <c r="P140" s="40">
        <v>-4.6941360554355119E-3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841.65</v>
      </c>
      <c r="F141" s="37">
        <v>843.88333333333333</v>
      </c>
      <c r="G141" s="38">
        <v>835.76666666666665</v>
      </c>
      <c r="H141" s="38">
        <v>829.88333333333333</v>
      </c>
      <c r="I141" s="38">
        <v>821.76666666666665</v>
      </c>
      <c r="J141" s="38">
        <v>849.76666666666665</v>
      </c>
      <c r="K141" s="38">
        <v>857.88333333333321</v>
      </c>
      <c r="L141" s="38">
        <v>863.76666666666665</v>
      </c>
      <c r="M141" s="28">
        <v>852</v>
      </c>
      <c r="N141" s="28">
        <v>838</v>
      </c>
      <c r="O141" s="39">
        <v>17582500</v>
      </c>
      <c r="P141" s="40">
        <v>1.1906046545088306E-2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1275.05</v>
      </c>
      <c r="F142" s="37">
        <v>1275.3666666666668</v>
      </c>
      <c r="G142" s="38">
        <v>1254.7333333333336</v>
      </c>
      <c r="H142" s="38">
        <v>1234.4166666666667</v>
      </c>
      <c r="I142" s="38">
        <v>1213.7833333333335</v>
      </c>
      <c r="J142" s="38">
        <v>1295.6833333333336</v>
      </c>
      <c r="K142" s="38">
        <v>1316.3166666666668</v>
      </c>
      <c r="L142" s="38">
        <v>1336.6333333333337</v>
      </c>
      <c r="M142" s="28">
        <v>1296</v>
      </c>
      <c r="N142" s="28">
        <v>1255.05</v>
      </c>
      <c r="O142" s="39">
        <v>3505600</v>
      </c>
      <c r="P142" s="40">
        <v>-1.5502134351831049E-2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1478.3</v>
      </c>
      <c r="F143" s="37">
        <v>1486.2666666666667</v>
      </c>
      <c r="G143" s="38">
        <v>1466.0333333333333</v>
      </c>
      <c r="H143" s="38">
        <v>1453.7666666666667</v>
      </c>
      <c r="I143" s="38">
        <v>1433.5333333333333</v>
      </c>
      <c r="J143" s="38">
        <v>1498.5333333333333</v>
      </c>
      <c r="K143" s="38">
        <v>1518.7666666666664</v>
      </c>
      <c r="L143" s="38">
        <v>1531.0333333333333</v>
      </c>
      <c r="M143" s="28">
        <v>1506.5</v>
      </c>
      <c r="N143" s="28">
        <v>1474</v>
      </c>
      <c r="O143" s="39">
        <v>1195800</v>
      </c>
      <c r="P143" s="40">
        <v>-1.7258382642998029E-2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800.25</v>
      </c>
      <c r="F144" s="37">
        <v>799.4666666666667</v>
      </c>
      <c r="G144" s="38">
        <v>789.18333333333339</v>
      </c>
      <c r="H144" s="38">
        <v>778.11666666666667</v>
      </c>
      <c r="I144" s="38">
        <v>767.83333333333337</v>
      </c>
      <c r="J144" s="38">
        <v>810.53333333333342</v>
      </c>
      <c r="K144" s="38">
        <v>820.81666666666672</v>
      </c>
      <c r="L144" s="38">
        <v>831.88333333333344</v>
      </c>
      <c r="M144" s="28">
        <v>809.75</v>
      </c>
      <c r="N144" s="28">
        <v>788.4</v>
      </c>
      <c r="O144" s="39">
        <v>2237950</v>
      </c>
      <c r="P144" s="40">
        <v>0.11496113989637306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882.7</v>
      </c>
      <c r="F145" s="37">
        <v>887.9</v>
      </c>
      <c r="G145" s="38">
        <v>875.8</v>
      </c>
      <c r="H145" s="38">
        <v>868.9</v>
      </c>
      <c r="I145" s="38">
        <v>856.8</v>
      </c>
      <c r="J145" s="38">
        <v>894.8</v>
      </c>
      <c r="K145" s="38">
        <v>906.90000000000009</v>
      </c>
      <c r="L145" s="38">
        <v>913.8</v>
      </c>
      <c r="M145" s="28">
        <v>900</v>
      </c>
      <c r="N145" s="28">
        <v>881</v>
      </c>
      <c r="O145" s="39">
        <v>2732800</v>
      </c>
      <c r="P145" s="40">
        <v>-1.5845577643330451E-2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3387.1</v>
      </c>
      <c r="F146" s="37">
        <v>3394.1333333333337</v>
      </c>
      <c r="G146" s="38">
        <v>3353.2666666666673</v>
      </c>
      <c r="H146" s="38">
        <v>3319.4333333333338</v>
      </c>
      <c r="I146" s="38">
        <v>3278.5666666666675</v>
      </c>
      <c r="J146" s="38">
        <v>3427.9666666666672</v>
      </c>
      <c r="K146" s="38">
        <v>3468.833333333333</v>
      </c>
      <c r="L146" s="38">
        <v>3502.666666666667</v>
      </c>
      <c r="M146" s="28">
        <v>3435</v>
      </c>
      <c r="N146" s="28">
        <v>3360.3</v>
      </c>
      <c r="O146" s="39">
        <v>2891000</v>
      </c>
      <c r="P146" s="40">
        <v>-7.1433477574009202E-3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129.05000000000001</v>
      </c>
      <c r="F147" s="37">
        <v>128.48333333333335</v>
      </c>
      <c r="G147" s="38">
        <v>126.56666666666669</v>
      </c>
      <c r="H147" s="38">
        <v>124.08333333333334</v>
      </c>
      <c r="I147" s="38">
        <v>122.16666666666669</v>
      </c>
      <c r="J147" s="38">
        <v>130.9666666666667</v>
      </c>
      <c r="K147" s="38">
        <v>132.88333333333333</v>
      </c>
      <c r="L147" s="38">
        <v>135.3666666666667</v>
      </c>
      <c r="M147" s="28">
        <v>130.4</v>
      </c>
      <c r="N147" s="28">
        <v>126</v>
      </c>
      <c r="O147" s="39">
        <v>47304000</v>
      </c>
      <c r="P147" s="40">
        <v>9.5073465859982706E-3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2160.5500000000002</v>
      </c>
      <c r="F148" s="37">
        <v>2165.3166666666666</v>
      </c>
      <c r="G148" s="38">
        <v>2149.5333333333333</v>
      </c>
      <c r="H148" s="38">
        <v>2138.5166666666669</v>
      </c>
      <c r="I148" s="38">
        <v>2122.7333333333336</v>
      </c>
      <c r="J148" s="38">
        <v>2176.333333333333</v>
      </c>
      <c r="K148" s="38">
        <v>2192.1166666666659</v>
      </c>
      <c r="L148" s="38">
        <v>2203.1333333333328</v>
      </c>
      <c r="M148" s="28">
        <v>2181.1</v>
      </c>
      <c r="N148" s="28">
        <v>2154.3000000000002</v>
      </c>
      <c r="O148" s="39">
        <v>2158450</v>
      </c>
      <c r="P148" s="40">
        <v>-1.2727127191227088E-2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86006.8</v>
      </c>
      <c r="F149" s="37">
        <v>86170.400000000009</v>
      </c>
      <c r="G149" s="38">
        <v>85481.250000000015</v>
      </c>
      <c r="H149" s="38">
        <v>84955.700000000012</v>
      </c>
      <c r="I149" s="38">
        <v>84266.550000000017</v>
      </c>
      <c r="J149" s="38">
        <v>86695.950000000012</v>
      </c>
      <c r="K149" s="38">
        <v>87385.1</v>
      </c>
      <c r="L149" s="38">
        <v>87910.650000000009</v>
      </c>
      <c r="M149" s="28">
        <v>86859.55</v>
      </c>
      <c r="N149" s="28">
        <v>85644.85</v>
      </c>
      <c r="O149" s="39">
        <v>62340</v>
      </c>
      <c r="P149" s="40">
        <v>-8.0141048244911041E-4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1044.8499999999999</v>
      </c>
      <c r="F150" s="37">
        <v>1045.2333333333333</v>
      </c>
      <c r="G150" s="38">
        <v>1040.4666666666667</v>
      </c>
      <c r="H150" s="38">
        <v>1036.0833333333333</v>
      </c>
      <c r="I150" s="38">
        <v>1031.3166666666666</v>
      </c>
      <c r="J150" s="38">
        <v>1049.6166666666668</v>
      </c>
      <c r="K150" s="38">
        <v>1054.3833333333337</v>
      </c>
      <c r="L150" s="38">
        <v>1058.7666666666669</v>
      </c>
      <c r="M150" s="28">
        <v>1050</v>
      </c>
      <c r="N150" s="28">
        <v>1040.8499999999999</v>
      </c>
      <c r="O150" s="39">
        <v>6114000</v>
      </c>
      <c r="P150" s="40">
        <v>9.1606833374597678E-3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80.349999999999994</v>
      </c>
      <c r="F151" s="37">
        <v>80.633333333333326</v>
      </c>
      <c r="G151" s="38">
        <v>79.916666666666657</v>
      </c>
      <c r="H151" s="38">
        <v>79.483333333333334</v>
      </c>
      <c r="I151" s="38">
        <v>78.766666666666666</v>
      </c>
      <c r="J151" s="38">
        <v>81.066666666666649</v>
      </c>
      <c r="K151" s="38">
        <v>81.783333333333317</v>
      </c>
      <c r="L151" s="38">
        <v>82.21666666666664</v>
      </c>
      <c r="M151" s="28">
        <v>81.349999999999994</v>
      </c>
      <c r="N151" s="28">
        <v>80.2</v>
      </c>
      <c r="O151" s="39">
        <v>64952750</v>
      </c>
      <c r="P151" s="40">
        <v>2.2205872516888502E-2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4382.25</v>
      </c>
      <c r="F152" s="37">
        <v>4375</v>
      </c>
      <c r="G152" s="38">
        <v>4341.55</v>
      </c>
      <c r="H152" s="38">
        <v>4300.8500000000004</v>
      </c>
      <c r="I152" s="38">
        <v>4267.4000000000005</v>
      </c>
      <c r="J152" s="38">
        <v>4415.7</v>
      </c>
      <c r="K152" s="38">
        <v>4449.1500000000005</v>
      </c>
      <c r="L152" s="38">
        <v>4489.8499999999995</v>
      </c>
      <c r="M152" s="28">
        <v>4408.45</v>
      </c>
      <c r="N152" s="28">
        <v>4334.3</v>
      </c>
      <c r="O152" s="39">
        <v>1813250</v>
      </c>
      <c r="P152" s="40">
        <v>-1.5340754819440673E-2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4731.8999999999996</v>
      </c>
      <c r="F153" s="37">
        <v>4730.333333333333</v>
      </c>
      <c r="G153" s="38">
        <v>4661.6666666666661</v>
      </c>
      <c r="H153" s="38">
        <v>4591.4333333333334</v>
      </c>
      <c r="I153" s="38">
        <v>4522.7666666666664</v>
      </c>
      <c r="J153" s="38">
        <v>4800.5666666666657</v>
      </c>
      <c r="K153" s="38">
        <v>4869.2333333333318</v>
      </c>
      <c r="L153" s="38">
        <v>4939.4666666666653</v>
      </c>
      <c r="M153" s="28">
        <v>4799</v>
      </c>
      <c r="N153" s="28">
        <v>4660.1000000000004</v>
      </c>
      <c r="O153" s="39">
        <v>581850</v>
      </c>
      <c r="P153" s="40">
        <v>-7.6428571428571429E-2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19154.95</v>
      </c>
      <c r="F154" s="37">
        <v>19187.116666666669</v>
      </c>
      <c r="G154" s="38">
        <v>19015.533333333336</v>
      </c>
      <c r="H154" s="38">
        <v>18876.116666666669</v>
      </c>
      <c r="I154" s="38">
        <v>18704.533333333336</v>
      </c>
      <c r="J154" s="38">
        <v>19326.533333333336</v>
      </c>
      <c r="K154" s="38">
        <v>19498.116666666665</v>
      </c>
      <c r="L154" s="38">
        <v>19637.533333333336</v>
      </c>
      <c r="M154" s="28">
        <v>19358.7</v>
      </c>
      <c r="N154" s="28">
        <v>19047.7</v>
      </c>
      <c r="O154" s="39">
        <v>298160</v>
      </c>
      <c r="P154" s="40">
        <v>-2.8541639515183109E-2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125.8</v>
      </c>
      <c r="F155" s="37">
        <v>126.5</v>
      </c>
      <c r="G155" s="38">
        <v>124.9</v>
      </c>
      <c r="H155" s="38">
        <v>124</v>
      </c>
      <c r="I155" s="38">
        <v>122.4</v>
      </c>
      <c r="J155" s="38">
        <v>127.4</v>
      </c>
      <c r="K155" s="38">
        <v>129</v>
      </c>
      <c r="L155" s="38">
        <v>129.9</v>
      </c>
      <c r="M155" s="28">
        <v>128.1</v>
      </c>
      <c r="N155" s="28">
        <v>125.6</v>
      </c>
      <c r="O155" s="39">
        <v>56671950</v>
      </c>
      <c r="P155" s="40">
        <v>-6.9269151746404458E-3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167.95</v>
      </c>
      <c r="F156" s="37">
        <v>167.79999999999998</v>
      </c>
      <c r="G156" s="38">
        <v>166.24999999999997</v>
      </c>
      <c r="H156" s="38">
        <v>164.54999999999998</v>
      </c>
      <c r="I156" s="38">
        <v>162.99999999999997</v>
      </c>
      <c r="J156" s="38">
        <v>169.49999999999997</v>
      </c>
      <c r="K156" s="38">
        <v>171.04999999999998</v>
      </c>
      <c r="L156" s="38">
        <v>172.74999999999997</v>
      </c>
      <c r="M156" s="28">
        <v>169.35</v>
      </c>
      <c r="N156" s="28">
        <v>166.1</v>
      </c>
      <c r="O156" s="39">
        <v>82461900</v>
      </c>
      <c r="P156" s="40">
        <v>-2.8734474655924807E-2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1059.2</v>
      </c>
      <c r="F157" s="37">
        <v>1062.0333333333335</v>
      </c>
      <c r="G157" s="38">
        <v>1053.166666666667</v>
      </c>
      <c r="H157" s="38">
        <v>1047.1333333333334</v>
      </c>
      <c r="I157" s="38">
        <v>1038.2666666666669</v>
      </c>
      <c r="J157" s="38">
        <v>1068.0666666666671</v>
      </c>
      <c r="K157" s="38">
        <v>1076.9333333333334</v>
      </c>
      <c r="L157" s="38">
        <v>1082.9666666666672</v>
      </c>
      <c r="M157" s="28">
        <v>1070.9000000000001</v>
      </c>
      <c r="N157" s="28">
        <v>1056</v>
      </c>
      <c r="O157" s="39">
        <v>4774700</v>
      </c>
      <c r="P157" s="40">
        <v>-3.3989519898031444E-2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3214.4</v>
      </c>
      <c r="F158" s="37">
        <v>3218.1333333333332</v>
      </c>
      <c r="G158" s="38">
        <v>3196.2666666666664</v>
      </c>
      <c r="H158" s="38">
        <v>3178.1333333333332</v>
      </c>
      <c r="I158" s="38">
        <v>3156.2666666666664</v>
      </c>
      <c r="J158" s="38">
        <v>3236.2666666666664</v>
      </c>
      <c r="K158" s="38">
        <v>3258.1333333333332</v>
      </c>
      <c r="L158" s="38">
        <v>3276.2666666666664</v>
      </c>
      <c r="M158" s="28">
        <v>3240</v>
      </c>
      <c r="N158" s="28">
        <v>3200</v>
      </c>
      <c r="O158" s="39">
        <v>567400</v>
      </c>
      <c r="P158" s="40">
        <v>-1.3217391304347827E-2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134.30000000000001</v>
      </c>
      <c r="F159" s="37">
        <v>134.61666666666667</v>
      </c>
      <c r="G159" s="38">
        <v>133.73333333333335</v>
      </c>
      <c r="H159" s="38">
        <v>133.16666666666669</v>
      </c>
      <c r="I159" s="38">
        <v>132.28333333333336</v>
      </c>
      <c r="J159" s="38">
        <v>135.18333333333334</v>
      </c>
      <c r="K159" s="38">
        <v>136.06666666666666</v>
      </c>
      <c r="L159" s="38">
        <v>136.63333333333333</v>
      </c>
      <c r="M159" s="28">
        <v>135.5</v>
      </c>
      <c r="N159" s="28">
        <v>134.05000000000001</v>
      </c>
      <c r="O159" s="39">
        <v>52671850</v>
      </c>
      <c r="P159" s="40">
        <v>-3.5688273852876912E-3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48645.15</v>
      </c>
      <c r="F160" s="37">
        <v>49027.383333333331</v>
      </c>
      <c r="G160" s="38">
        <v>48142.766666666663</v>
      </c>
      <c r="H160" s="38">
        <v>47640.383333333331</v>
      </c>
      <c r="I160" s="38">
        <v>46755.766666666663</v>
      </c>
      <c r="J160" s="38">
        <v>49529.766666666663</v>
      </c>
      <c r="K160" s="38">
        <v>50414.383333333331</v>
      </c>
      <c r="L160" s="38">
        <v>50916.766666666663</v>
      </c>
      <c r="M160" s="28">
        <v>49912</v>
      </c>
      <c r="N160" s="28">
        <v>48525</v>
      </c>
      <c r="O160" s="39">
        <v>102000</v>
      </c>
      <c r="P160" s="40">
        <v>7.5608984498576406E-2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1024.9000000000001</v>
      </c>
      <c r="F161" s="37">
        <v>1029</v>
      </c>
      <c r="G161" s="38">
        <v>1017.6500000000001</v>
      </c>
      <c r="H161" s="38">
        <v>1010.4000000000001</v>
      </c>
      <c r="I161" s="38">
        <v>999.05000000000018</v>
      </c>
      <c r="J161" s="38">
        <v>1036.25</v>
      </c>
      <c r="K161" s="38">
        <v>1047.5999999999999</v>
      </c>
      <c r="L161" s="38">
        <v>1054.8499999999999</v>
      </c>
      <c r="M161" s="28">
        <v>1040.3499999999999</v>
      </c>
      <c r="N161" s="28">
        <v>1021.75</v>
      </c>
      <c r="O161" s="39">
        <v>7171725</v>
      </c>
      <c r="P161" s="40">
        <v>2.2866331973642923E-2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3406</v>
      </c>
      <c r="F162" s="37">
        <v>3423</v>
      </c>
      <c r="G162" s="38">
        <v>3376.9</v>
      </c>
      <c r="H162" s="38">
        <v>3347.8</v>
      </c>
      <c r="I162" s="38">
        <v>3301.7000000000003</v>
      </c>
      <c r="J162" s="38">
        <v>3452.1</v>
      </c>
      <c r="K162" s="38">
        <v>3498.2000000000003</v>
      </c>
      <c r="L162" s="38">
        <v>3527.2999999999997</v>
      </c>
      <c r="M162" s="28">
        <v>3469.1</v>
      </c>
      <c r="N162" s="28">
        <v>3393.9</v>
      </c>
      <c r="O162" s="39">
        <v>721050</v>
      </c>
      <c r="P162" s="40">
        <v>-2.9672991522002423E-2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218.7</v>
      </c>
      <c r="F163" s="37">
        <v>219.31666666666669</v>
      </c>
      <c r="G163" s="38">
        <v>217.48333333333338</v>
      </c>
      <c r="H163" s="38">
        <v>216.26666666666668</v>
      </c>
      <c r="I163" s="38">
        <v>214.43333333333337</v>
      </c>
      <c r="J163" s="38">
        <v>220.53333333333339</v>
      </c>
      <c r="K163" s="38">
        <v>222.3666666666667</v>
      </c>
      <c r="L163" s="38">
        <v>223.5833333333334</v>
      </c>
      <c r="M163" s="28">
        <v>221.15</v>
      </c>
      <c r="N163" s="28">
        <v>218.1</v>
      </c>
      <c r="O163" s="39">
        <v>14760000</v>
      </c>
      <c r="P163" s="40">
        <v>1.5479876160990712E-2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115.85</v>
      </c>
      <c r="F164" s="37">
        <v>116.11666666666667</v>
      </c>
      <c r="G164" s="38">
        <v>115.23333333333335</v>
      </c>
      <c r="H164" s="38">
        <v>114.61666666666667</v>
      </c>
      <c r="I164" s="38">
        <v>113.73333333333335</v>
      </c>
      <c r="J164" s="38">
        <v>116.73333333333335</v>
      </c>
      <c r="K164" s="38">
        <v>117.61666666666667</v>
      </c>
      <c r="L164" s="38">
        <v>118.23333333333335</v>
      </c>
      <c r="M164" s="28">
        <v>117</v>
      </c>
      <c r="N164" s="28">
        <v>115.5</v>
      </c>
      <c r="O164" s="39">
        <v>57263200</v>
      </c>
      <c r="P164" s="40">
        <v>-8.3744900150311361E-3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2871.7</v>
      </c>
      <c r="F165" s="37">
        <v>2876.1</v>
      </c>
      <c r="G165" s="38">
        <v>2855.6</v>
      </c>
      <c r="H165" s="38">
        <v>2839.5</v>
      </c>
      <c r="I165" s="38">
        <v>2819</v>
      </c>
      <c r="J165" s="38">
        <v>2892.2</v>
      </c>
      <c r="K165" s="38">
        <v>2912.7</v>
      </c>
      <c r="L165" s="38">
        <v>2928.7999999999997</v>
      </c>
      <c r="M165" s="28">
        <v>2896.6</v>
      </c>
      <c r="N165" s="28">
        <v>2860</v>
      </c>
      <c r="O165" s="39">
        <v>2606000</v>
      </c>
      <c r="P165" s="40">
        <v>-1.2691797688956242E-2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3264.3</v>
      </c>
      <c r="F166" s="37">
        <v>3279.0166666666664</v>
      </c>
      <c r="G166" s="38">
        <v>3202.7833333333328</v>
      </c>
      <c r="H166" s="38">
        <v>3141.2666666666664</v>
      </c>
      <c r="I166" s="38">
        <v>3065.0333333333328</v>
      </c>
      <c r="J166" s="38">
        <v>3340.5333333333328</v>
      </c>
      <c r="K166" s="38">
        <v>3416.7666666666664</v>
      </c>
      <c r="L166" s="38">
        <v>3478.2833333333328</v>
      </c>
      <c r="M166" s="28">
        <v>3355.25</v>
      </c>
      <c r="N166" s="28">
        <v>3217.5</v>
      </c>
      <c r="O166" s="39">
        <v>1733500</v>
      </c>
      <c r="P166" s="40">
        <v>3.7713259503142769E-2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39.700000000000003</v>
      </c>
      <c r="F167" s="37">
        <v>40.066666666666663</v>
      </c>
      <c r="G167" s="38">
        <v>39.233333333333327</v>
      </c>
      <c r="H167" s="38">
        <v>38.766666666666666</v>
      </c>
      <c r="I167" s="38">
        <v>37.93333333333333</v>
      </c>
      <c r="J167" s="38">
        <v>40.533333333333324</v>
      </c>
      <c r="K167" s="38">
        <v>41.366666666666667</v>
      </c>
      <c r="L167" s="38">
        <v>41.833333333333321</v>
      </c>
      <c r="M167" s="28">
        <v>40.9</v>
      </c>
      <c r="N167" s="28">
        <v>39.6</v>
      </c>
      <c r="O167" s="39">
        <v>254912000</v>
      </c>
      <c r="P167" s="40">
        <v>-1.6482498919686402E-2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2650.55</v>
      </c>
      <c r="F168" s="37">
        <v>2631.85</v>
      </c>
      <c r="G168" s="38">
        <v>2594.6999999999998</v>
      </c>
      <c r="H168" s="38">
        <v>2538.85</v>
      </c>
      <c r="I168" s="38">
        <v>2501.6999999999998</v>
      </c>
      <c r="J168" s="38">
        <v>2687.7</v>
      </c>
      <c r="K168" s="38">
        <v>2724.8500000000004</v>
      </c>
      <c r="L168" s="38">
        <v>2780.7</v>
      </c>
      <c r="M168" s="28">
        <v>2669</v>
      </c>
      <c r="N168" s="28">
        <v>2576</v>
      </c>
      <c r="O168" s="39">
        <v>942600</v>
      </c>
      <c r="P168" s="40">
        <v>0.11974340698503208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227.4</v>
      </c>
      <c r="F169" s="37">
        <v>226.83333333333334</v>
      </c>
      <c r="G169" s="38">
        <v>225.56666666666669</v>
      </c>
      <c r="H169" s="38">
        <v>223.73333333333335</v>
      </c>
      <c r="I169" s="38">
        <v>222.4666666666667</v>
      </c>
      <c r="J169" s="38">
        <v>228.66666666666669</v>
      </c>
      <c r="K169" s="38">
        <v>229.93333333333334</v>
      </c>
      <c r="L169" s="38">
        <v>231.76666666666668</v>
      </c>
      <c r="M169" s="28">
        <v>228.1</v>
      </c>
      <c r="N169" s="28">
        <v>225</v>
      </c>
      <c r="O169" s="39">
        <v>45959400</v>
      </c>
      <c r="P169" s="40">
        <v>-2.5197571870347039E-2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1912.4</v>
      </c>
      <c r="F170" s="37">
        <v>1916.8666666666668</v>
      </c>
      <c r="G170" s="38">
        <v>1892.7833333333335</v>
      </c>
      <c r="H170" s="38">
        <v>1873.1666666666667</v>
      </c>
      <c r="I170" s="38">
        <v>1849.0833333333335</v>
      </c>
      <c r="J170" s="38">
        <v>1936.4833333333336</v>
      </c>
      <c r="K170" s="38">
        <v>1960.5666666666666</v>
      </c>
      <c r="L170" s="38">
        <v>1980.1833333333336</v>
      </c>
      <c r="M170" s="28">
        <v>1940.95</v>
      </c>
      <c r="N170" s="28">
        <v>1897.25</v>
      </c>
      <c r="O170" s="39">
        <v>3277571</v>
      </c>
      <c r="P170" s="40">
        <v>-9.7147073290703399E-3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189.6</v>
      </c>
      <c r="F171" s="37">
        <v>189.63333333333333</v>
      </c>
      <c r="G171" s="38">
        <v>186.96666666666664</v>
      </c>
      <c r="H171" s="38">
        <v>184.33333333333331</v>
      </c>
      <c r="I171" s="38">
        <v>181.66666666666663</v>
      </c>
      <c r="J171" s="38">
        <v>192.26666666666665</v>
      </c>
      <c r="K171" s="38">
        <v>194.93333333333334</v>
      </c>
      <c r="L171" s="38">
        <v>197.56666666666666</v>
      </c>
      <c r="M171" s="28">
        <v>192.3</v>
      </c>
      <c r="N171" s="28">
        <v>187</v>
      </c>
      <c r="O171" s="39">
        <v>12565000</v>
      </c>
      <c r="P171" s="40">
        <v>1.9596705481397331E-2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799.15</v>
      </c>
      <c r="F172" s="37">
        <v>800.25</v>
      </c>
      <c r="G172" s="38">
        <v>790.9</v>
      </c>
      <c r="H172" s="38">
        <v>782.65</v>
      </c>
      <c r="I172" s="38">
        <v>773.3</v>
      </c>
      <c r="J172" s="38">
        <v>808.5</v>
      </c>
      <c r="K172" s="38">
        <v>817.84999999999991</v>
      </c>
      <c r="L172" s="38">
        <v>826.1</v>
      </c>
      <c r="M172" s="28">
        <v>809.6</v>
      </c>
      <c r="N172" s="28">
        <v>792</v>
      </c>
      <c r="O172" s="39">
        <v>4826300</v>
      </c>
      <c r="P172" s="40">
        <v>-4.201113548169394E-2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129.85</v>
      </c>
      <c r="F173" s="37">
        <v>129.79999999999998</v>
      </c>
      <c r="G173" s="38">
        <v>127.74999999999997</v>
      </c>
      <c r="H173" s="38">
        <v>125.64999999999999</v>
      </c>
      <c r="I173" s="38">
        <v>123.59999999999998</v>
      </c>
      <c r="J173" s="38">
        <v>131.89999999999998</v>
      </c>
      <c r="K173" s="38">
        <v>133.94999999999999</v>
      </c>
      <c r="L173" s="38">
        <v>136.04999999999995</v>
      </c>
      <c r="M173" s="28">
        <v>131.85</v>
      </c>
      <c r="N173" s="28">
        <v>127.7</v>
      </c>
      <c r="O173" s="39">
        <v>63160000</v>
      </c>
      <c r="P173" s="40">
        <v>3.2532287068824585E-2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106.35</v>
      </c>
      <c r="F174" s="37">
        <v>106.55</v>
      </c>
      <c r="G174" s="38">
        <v>106</v>
      </c>
      <c r="H174" s="38">
        <v>105.65</v>
      </c>
      <c r="I174" s="38">
        <v>105.10000000000001</v>
      </c>
      <c r="J174" s="38">
        <v>106.89999999999999</v>
      </c>
      <c r="K174" s="38">
        <v>107.44999999999997</v>
      </c>
      <c r="L174" s="38">
        <v>107.79999999999998</v>
      </c>
      <c r="M174" s="28">
        <v>107.1</v>
      </c>
      <c r="N174" s="28">
        <v>106.2</v>
      </c>
      <c r="O174" s="39">
        <v>33032000</v>
      </c>
      <c r="P174" s="40">
        <v>-3.8600723763570566E-3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2628.5</v>
      </c>
      <c r="F175" s="37">
        <v>2626.6833333333334</v>
      </c>
      <c r="G175" s="38">
        <v>2612.3666666666668</v>
      </c>
      <c r="H175" s="38">
        <v>2596.2333333333336</v>
      </c>
      <c r="I175" s="38">
        <v>2581.916666666667</v>
      </c>
      <c r="J175" s="38">
        <v>2642.8166666666666</v>
      </c>
      <c r="K175" s="38">
        <v>2657.1333333333332</v>
      </c>
      <c r="L175" s="38">
        <v>2673.2666666666664</v>
      </c>
      <c r="M175" s="28">
        <v>2641</v>
      </c>
      <c r="N175" s="28">
        <v>2610.5500000000002</v>
      </c>
      <c r="O175" s="39">
        <v>33900750</v>
      </c>
      <c r="P175" s="40">
        <v>-2.4186120146224923E-2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84.05</v>
      </c>
      <c r="F176" s="37">
        <v>84.2</v>
      </c>
      <c r="G176" s="38">
        <v>83.7</v>
      </c>
      <c r="H176" s="38">
        <v>83.35</v>
      </c>
      <c r="I176" s="38">
        <v>82.85</v>
      </c>
      <c r="J176" s="38">
        <v>84.550000000000011</v>
      </c>
      <c r="K176" s="38">
        <v>85.050000000000011</v>
      </c>
      <c r="L176" s="38">
        <v>85.40000000000002</v>
      </c>
      <c r="M176" s="28">
        <v>84.7</v>
      </c>
      <c r="N176" s="28">
        <v>83.85</v>
      </c>
      <c r="O176" s="39">
        <v>104718000</v>
      </c>
      <c r="P176" s="40">
        <v>-1.4400271063925909E-2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956.95</v>
      </c>
      <c r="F177" s="37">
        <v>956.61666666666679</v>
      </c>
      <c r="G177" s="38">
        <v>947.53333333333353</v>
      </c>
      <c r="H177" s="38">
        <v>938.11666666666679</v>
      </c>
      <c r="I177" s="38">
        <v>929.03333333333353</v>
      </c>
      <c r="J177" s="38">
        <v>966.03333333333353</v>
      </c>
      <c r="K177" s="38">
        <v>975.11666666666679</v>
      </c>
      <c r="L177" s="38">
        <v>984.53333333333353</v>
      </c>
      <c r="M177" s="28">
        <v>965.7</v>
      </c>
      <c r="N177" s="28">
        <v>947.2</v>
      </c>
      <c r="O177" s="39">
        <v>4992000</v>
      </c>
      <c r="P177" s="40">
        <v>-2.6976454077654765E-2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1327.25</v>
      </c>
      <c r="F178" s="37">
        <v>1327.3333333333333</v>
      </c>
      <c r="G178" s="38">
        <v>1316.6666666666665</v>
      </c>
      <c r="H178" s="38">
        <v>1306.0833333333333</v>
      </c>
      <c r="I178" s="38">
        <v>1295.4166666666665</v>
      </c>
      <c r="J178" s="38">
        <v>1337.9166666666665</v>
      </c>
      <c r="K178" s="38">
        <v>1348.583333333333</v>
      </c>
      <c r="L178" s="38">
        <v>1359.1666666666665</v>
      </c>
      <c r="M178" s="28">
        <v>1338</v>
      </c>
      <c r="N178" s="28">
        <v>1316.75</v>
      </c>
      <c r="O178" s="39">
        <v>5406750</v>
      </c>
      <c r="P178" s="40">
        <v>-2.8960129310344827E-2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558</v>
      </c>
      <c r="F179" s="37">
        <v>557.73333333333323</v>
      </c>
      <c r="G179" s="38">
        <v>554.66666666666652</v>
      </c>
      <c r="H179" s="38">
        <v>551.33333333333326</v>
      </c>
      <c r="I179" s="38">
        <v>548.26666666666654</v>
      </c>
      <c r="J179" s="38">
        <v>561.06666666666649</v>
      </c>
      <c r="K179" s="38">
        <v>564.13333333333333</v>
      </c>
      <c r="L179" s="38">
        <v>567.46666666666647</v>
      </c>
      <c r="M179" s="28">
        <v>560.79999999999995</v>
      </c>
      <c r="N179" s="28">
        <v>554.4</v>
      </c>
      <c r="O179" s="39">
        <v>49795500</v>
      </c>
      <c r="P179" s="40">
        <v>-3.0631314606085383E-2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23980.9</v>
      </c>
      <c r="F180" s="37">
        <v>24257.083333333332</v>
      </c>
      <c r="G180" s="38">
        <v>23629.866666666665</v>
      </c>
      <c r="H180" s="38">
        <v>23278.833333333332</v>
      </c>
      <c r="I180" s="38">
        <v>22651.616666666665</v>
      </c>
      <c r="J180" s="38">
        <v>24608.116666666665</v>
      </c>
      <c r="K180" s="38">
        <v>25235.333333333332</v>
      </c>
      <c r="L180" s="38">
        <v>25586.366666666665</v>
      </c>
      <c r="M180" s="28">
        <v>24884.3</v>
      </c>
      <c r="N180" s="28">
        <v>23906.05</v>
      </c>
      <c r="O180" s="39">
        <v>470300</v>
      </c>
      <c r="P180" s="40">
        <v>2.0284195682828941E-2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3061.5</v>
      </c>
      <c r="F181" s="37">
        <v>3035.0166666666664</v>
      </c>
      <c r="G181" s="38">
        <v>2995.833333333333</v>
      </c>
      <c r="H181" s="38">
        <v>2930.1666666666665</v>
      </c>
      <c r="I181" s="38">
        <v>2890.9833333333331</v>
      </c>
      <c r="J181" s="38">
        <v>3100.6833333333329</v>
      </c>
      <c r="K181" s="38">
        <v>3139.8666666666663</v>
      </c>
      <c r="L181" s="38">
        <v>3205.5333333333328</v>
      </c>
      <c r="M181" s="28">
        <v>3074.2</v>
      </c>
      <c r="N181" s="28">
        <v>2969.35</v>
      </c>
      <c r="O181" s="39">
        <v>1683000</v>
      </c>
      <c r="P181" s="40">
        <v>-3.3480732785849655E-2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2833.45</v>
      </c>
      <c r="F182" s="37">
        <v>2811.0499999999997</v>
      </c>
      <c r="G182" s="38">
        <v>2760.3999999999996</v>
      </c>
      <c r="H182" s="38">
        <v>2687.35</v>
      </c>
      <c r="I182" s="38">
        <v>2636.7</v>
      </c>
      <c r="J182" s="38">
        <v>2884.0999999999995</v>
      </c>
      <c r="K182" s="38">
        <v>2934.75</v>
      </c>
      <c r="L182" s="38">
        <v>3007.7999999999993</v>
      </c>
      <c r="M182" s="28">
        <v>2861.7</v>
      </c>
      <c r="N182" s="28">
        <v>2738</v>
      </c>
      <c r="O182" s="39">
        <v>3389250</v>
      </c>
      <c r="P182" s="40">
        <v>-2.4282560706401766E-3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1337.1</v>
      </c>
      <c r="F183" s="37">
        <v>1340.1833333333332</v>
      </c>
      <c r="G183" s="38">
        <v>1326.5166666666664</v>
      </c>
      <c r="H183" s="38">
        <v>1315.9333333333332</v>
      </c>
      <c r="I183" s="38">
        <v>1302.2666666666664</v>
      </c>
      <c r="J183" s="38">
        <v>1350.7666666666664</v>
      </c>
      <c r="K183" s="38">
        <v>1364.4333333333329</v>
      </c>
      <c r="L183" s="38">
        <v>1375.0166666666664</v>
      </c>
      <c r="M183" s="28">
        <v>1353.85</v>
      </c>
      <c r="N183" s="28">
        <v>1329.6</v>
      </c>
      <c r="O183" s="39">
        <v>4074000</v>
      </c>
      <c r="P183" s="40">
        <v>1.6162825501346904E-2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893.55</v>
      </c>
      <c r="F184" s="37">
        <v>893.19999999999993</v>
      </c>
      <c r="G184" s="38">
        <v>888.69999999999982</v>
      </c>
      <c r="H184" s="38">
        <v>883.84999999999991</v>
      </c>
      <c r="I184" s="38">
        <v>879.3499999999998</v>
      </c>
      <c r="J184" s="38">
        <v>898.04999999999984</v>
      </c>
      <c r="K184" s="38">
        <v>902.55000000000007</v>
      </c>
      <c r="L184" s="38">
        <v>907.39999999999986</v>
      </c>
      <c r="M184" s="28">
        <v>897.7</v>
      </c>
      <c r="N184" s="28">
        <v>888.35</v>
      </c>
      <c r="O184" s="39">
        <v>22604400</v>
      </c>
      <c r="P184" s="40">
        <v>-4.1017733230532E-3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534.20000000000005</v>
      </c>
      <c r="F185" s="37">
        <v>529.61666666666667</v>
      </c>
      <c r="G185" s="38">
        <v>519.33333333333337</v>
      </c>
      <c r="H185" s="38">
        <v>504.4666666666667</v>
      </c>
      <c r="I185" s="38">
        <v>494.18333333333339</v>
      </c>
      <c r="J185" s="38">
        <v>544.48333333333335</v>
      </c>
      <c r="K185" s="38">
        <v>554.76666666666665</v>
      </c>
      <c r="L185" s="38">
        <v>569.63333333333333</v>
      </c>
      <c r="M185" s="28">
        <v>539.9</v>
      </c>
      <c r="N185" s="28">
        <v>514.75</v>
      </c>
      <c r="O185" s="39">
        <v>11745000</v>
      </c>
      <c r="P185" s="40">
        <v>8.1491712707182321E-2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570.15</v>
      </c>
      <c r="F186" s="37">
        <v>570.75</v>
      </c>
      <c r="G186" s="38">
        <v>567.1</v>
      </c>
      <c r="H186" s="38">
        <v>564.05000000000007</v>
      </c>
      <c r="I186" s="38">
        <v>560.40000000000009</v>
      </c>
      <c r="J186" s="38">
        <v>573.79999999999995</v>
      </c>
      <c r="K186" s="38">
        <v>577.45000000000005</v>
      </c>
      <c r="L186" s="38">
        <v>580.49999999999989</v>
      </c>
      <c r="M186" s="28">
        <v>574.4</v>
      </c>
      <c r="N186" s="28">
        <v>567.70000000000005</v>
      </c>
      <c r="O186" s="39">
        <v>4345000</v>
      </c>
      <c r="P186" s="40">
        <v>-7.9908675799086754E-3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1167.3499999999999</v>
      </c>
      <c r="F187" s="37">
        <v>1176.8333333333333</v>
      </c>
      <c r="G187" s="38">
        <v>1156.0166666666664</v>
      </c>
      <c r="H187" s="38">
        <v>1144.6833333333332</v>
      </c>
      <c r="I187" s="38">
        <v>1123.8666666666663</v>
      </c>
      <c r="J187" s="38">
        <v>1188.1666666666665</v>
      </c>
      <c r="K187" s="38">
        <v>1208.9833333333336</v>
      </c>
      <c r="L187" s="38">
        <v>1220.3166666666666</v>
      </c>
      <c r="M187" s="28">
        <v>1197.6500000000001</v>
      </c>
      <c r="N187" s="28">
        <v>1165.5</v>
      </c>
      <c r="O187" s="39">
        <v>8514000</v>
      </c>
      <c r="P187" s="40">
        <v>3.8166077307645409E-2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1242.3</v>
      </c>
      <c r="F188" s="37">
        <v>1244.9333333333334</v>
      </c>
      <c r="G188" s="38">
        <v>1205.3666666666668</v>
      </c>
      <c r="H188" s="38">
        <v>1168.4333333333334</v>
      </c>
      <c r="I188" s="38">
        <v>1128.8666666666668</v>
      </c>
      <c r="J188" s="38">
        <v>1281.8666666666668</v>
      </c>
      <c r="K188" s="38">
        <v>1321.4333333333334</v>
      </c>
      <c r="L188" s="38">
        <v>1358.3666666666668</v>
      </c>
      <c r="M188" s="28">
        <v>1284.5</v>
      </c>
      <c r="N188" s="28">
        <v>1208</v>
      </c>
      <c r="O188" s="39">
        <v>3255000</v>
      </c>
      <c r="P188" s="40">
        <v>3.7615556263946442E-2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852.75</v>
      </c>
      <c r="F189" s="37">
        <v>847.15</v>
      </c>
      <c r="G189" s="38">
        <v>838.09999999999991</v>
      </c>
      <c r="H189" s="38">
        <v>823.44999999999993</v>
      </c>
      <c r="I189" s="38">
        <v>814.39999999999986</v>
      </c>
      <c r="J189" s="38">
        <v>861.8</v>
      </c>
      <c r="K189" s="38">
        <v>870.84999999999991</v>
      </c>
      <c r="L189" s="38">
        <v>885.5</v>
      </c>
      <c r="M189" s="28">
        <v>856.2</v>
      </c>
      <c r="N189" s="28">
        <v>832.5</v>
      </c>
      <c r="O189" s="39">
        <v>8142300</v>
      </c>
      <c r="P189" s="40">
        <v>4.218004218004218E-3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458.85</v>
      </c>
      <c r="F190" s="37">
        <v>458.36666666666662</v>
      </c>
      <c r="G190" s="38">
        <v>455.38333333333321</v>
      </c>
      <c r="H190" s="38">
        <v>451.91666666666657</v>
      </c>
      <c r="I190" s="38">
        <v>448.93333333333317</v>
      </c>
      <c r="J190" s="38">
        <v>461.83333333333326</v>
      </c>
      <c r="K190" s="38">
        <v>464.81666666666672</v>
      </c>
      <c r="L190" s="38">
        <v>468.2833333333333</v>
      </c>
      <c r="M190" s="28">
        <v>461.35</v>
      </c>
      <c r="N190" s="28">
        <v>454.9</v>
      </c>
      <c r="O190" s="39">
        <v>69437400</v>
      </c>
      <c r="P190" s="40">
        <v>-2.244869300058178E-2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241.85</v>
      </c>
      <c r="F191" s="37">
        <v>243.03333333333333</v>
      </c>
      <c r="G191" s="38">
        <v>239.91666666666666</v>
      </c>
      <c r="H191" s="38">
        <v>237.98333333333332</v>
      </c>
      <c r="I191" s="38">
        <v>234.86666666666665</v>
      </c>
      <c r="J191" s="38">
        <v>244.96666666666667</v>
      </c>
      <c r="K191" s="38">
        <v>248.08333333333334</v>
      </c>
      <c r="L191" s="38">
        <v>250.01666666666668</v>
      </c>
      <c r="M191" s="28">
        <v>246.15</v>
      </c>
      <c r="N191" s="28">
        <v>241.1</v>
      </c>
      <c r="O191" s="39">
        <v>108884250</v>
      </c>
      <c r="P191" s="40">
        <v>1.9400910010111225E-2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108.2</v>
      </c>
      <c r="F192" s="37">
        <v>108.48333333333333</v>
      </c>
      <c r="G192" s="38">
        <v>107.71666666666667</v>
      </c>
      <c r="H192" s="38">
        <v>107.23333333333333</v>
      </c>
      <c r="I192" s="38">
        <v>106.46666666666667</v>
      </c>
      <c r="J192" s="38">
        <v>108.96666666666667</v>
      </c>
      <c r="K192" s="38">
        <v>109.73333333333335</v>
      </c>
      <c r="L192" s="38">
        <v>110.21666666666667</v>
      </c>
      <c r="M192" s="28">
        <v>109.25</v>
      </c>
      <c r="N192" s="28">
        <v>108</v>
      </c>
      <c r="O192" s="39">
        <v>254689750</v>
      </c>
      <c r="P192" s="40">
        <v>-4.2040545031571952E-3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3240.55</v>
      </c>
      <c r="F193" s="37">
        <v>3248.7833333333333</v>
      </c>
      <c r="G193" s="38">
        <v>3225.7666666666664</v>
      </c>
      <c r="H193" s="38">
        <v>3210.9833333333331</v>
      </c>
      <c r="I193" s="38">
        <v>3187.9666666666662</v>
      </c>
      <c r="J193" s="38">
        <v>3263.5666666666666</v>
      </c>
      <c r="K193" s="38">
        <v>3286.5833333333339</v>
      </c>
      <c r="L193" s="38">
        <v>3301.3666666666668</v>
      </c>
      <c r="M193" s="28">
        <v>3271.8</v>
      </c>
      <c r="N193" s="28">
        <v>3234</v>
      </c>
      <c r="O193" s="39">
        <v>11669550</v>
      </c>
      <c r="P193" s="40">
        <v>1.5835414681875531E-3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1152.9000000000001</v>
      </c>
      <c r="F194" s="37">
        <v>1156.7666666666667</v>
      </c>
      <c r="G194" s="38">
        <v>1144.9333333333334</v>
      </c>
      <c r="H194" s="38">
        <v>1136.9666666666667</v>
      </c>
      <c r="I194" s="38">
        <v>1125.1333333333334</v>
      </c>
      <c r="J194" s="38">
        <v>1164.7333333333333</v>
      </c>
      <c r="K194" s="38">
        <v>1176.5666666666668</v>
      </c>
      <c r="L194" s="38">
        <v>1184.5333333333333</v>
      </c>
      <c r="M194" s="28">
        <v>1168.5999999999999</v>
      </c>
      <c r="N194" s="28">
        <v>1148.8</v>
      </c>
      <c r="O194" s="39">
        <v>16170600</v>
      </c>
      <c r="P194" s="40">
        <v>-1.8393065268065268E-2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2714.25</v>
      </c>
      <c r="F195" s="37">
        <v>2704.8833333333332</v>
      </c>
      <c r="G195" s="38">
        <v>2685.3666666666663</v>
      </c>
      <c r="H195" s="38">
        <v>2656.4833333333331</v>
      </c>
      <c r="I195" s="38">
        <v>2636.9666666666662</v>
      </c>
      <c r="J195" s="38">
        <v>2733.7666666666664</v>
      </c>
      <c r="K195" s="38">
        <v>2753.2833333333328</v>
      </c>
      <c r="L195" s="38">
        <v>2782.1666666666665</v>
      </c>
      <c r="M195" s="28">
        <v>2724.4</v>
      </c>
      <c r="N195" s="28">
        <v>2676</v>
      </c>
      <c r="O195" s="39">
        <v>4282500</v>
      </c>
      <c r="P195" s="40">
        <v>-1.2793914246196404E-2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1521.15</v>
      </c>
      <c r="F196" s="37">
        <v>1520.05</v>
      </c>
      <c r="G196" s="38">
        <v>1513.6</v>
      </c>
      <c r="H196" s="38">
        <v>1506.05</v>
      </c>
      <c r="I196" s="38">
        <v>1499.6</v>
      </c>
      <c r="J196" s="38">
        <v>1527.6</v>
      </c>
      <c r="K196" s="38">
        <v>1534.0500000000002</v>
      </c>
      <c r="L196" s="38">
        <v>1541.6</v>
      </c>
      <c r="M196" s="28">
        <v>1526.5</v>
      </c>
      <c r="N196" s="28">
        <v>1512.5</v>
      </c>
      <c r="O196" s="39">
        <v>1532500</v>
      </c>
      <c r="P196" s="40">
        <v>7.5608152531229456E-3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556</v>
      </c>
      <c r="F197" s="37">
        <v>560.66666666666663</v>
      </c>
      <c r="G197" s="38">
        <v>549.88333333333321</v>
      </c>
      <c r="H197" s="38">
        <v>543.76666666666654</v>
      </c>
      <c r="I197" s="38">
        <v>532.98333333333312</v>
      </c>
      <c r="J197" s="38">
        <v>566.7833333333333</v>
      </c>
      <c r="K197" s="38">
        <v>577.56666666666683</v>
      </c>
      <c r="L197" s="38">
        <v>583.68333333333339</v>
      </c>
      <c r="M197" s="28">
        <v>571.45000000000005</v>
      </c>
      <c r="N197" s="28">
        <v>554.54999999999995</v>
      </c>
      <c r="O197" s="39">
        <v>3711000</v>
      </c>
      <c r="P197" s="40">
        <v>5.2824055262088582E-3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1465.6</v>
      </c>
      <c r="F198" s="37">
        <v>1451.2166666666665</v>
      </c>
      <c r="G198" s="38">
        <v>1429.383333333333</v>
      </c>
      <c r="H198" s="38">
        <v>1393.1666666666665</v>
      </c>
      <c r="I198" s="38">
        <v>1371.333333333333</v>
      </c>
      <c r="J198" s="38">
        <v>1487.4333333333329</v>
      </c>
      <c r="K198" s="38">
        <v>1509.2666666666664</v>
      </c>
      <c r="L198" s="38">
        <v>1545.4833333333329</v>
      </c>
      <c r="M198" s="28">
        <v>1473.05</v>
      </c>
      <c r="N198" s="28">
        <v>1415</v>
      </c>
      <c r="O198" s="39">
        <v>4611725</v>
      </c>
      <c r="P198" s="40">
        <v>3.0121457489878541E-2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1040</v>
      </c>
      <c r="F199" s="37">
        <v>1044.8</v>
      </c>
      <c r="G199" s="38">
        <v>1030.5</v>
      </c>
      <c r="H199" s="38">
        <v>1021</v>
      </c>
      <c r="I199" s="38">
        <v>1006.7</v>
      </c>
      <c r="J199" s="38">
        <v>1054.3</v>
      </c>
      <c r="K199" s="38">
        <v>1068.5999999999997</v>
      </c>
      <c r="L199" s="38">
        <v>1078.0999999999999</v>
      </c>
      <c r="M199" s="28">
        <v>1059.0999999999999</v>
      </c>
      <c r="N199" s="28">
        <v>1035.3</v>
      </c>
      <c r="O199" s="39">
        <v>7553000</v>
      </c>
      <c r="P199" s="40">
        <v>-3.8838410831997149E-2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1703.15</v>
      </c>
      <c r="F200" s="37">
        <v>1709.2833333333335</v>
      </c>
      <c r="G200" s="38">
        <v>1694.5166666666671</v>
      </c>
      <c r="H200" s="38">
        <v>1685.8833333333337</v>
      </c>
      <c r="I200" s="38">
        <v>1671.1166666666672</v>
      </c>
      <c r="J200" s="38">
        <v>1717.916666666667</v>
      </c>
      <c r="K200" s="38">
        <v>1732.6833333333334</v>
      </c>
      <c r="L200" s="38">
        <v>1741.3166666666668</v>
      </c>
      <c r="M200" s="28">
        <v>1724.05</v>
      </c>
      <c r="N200" s="28">
        <v>1700.65</v>
      </c>
      <c r="O200" s="39">
        <v>1204000</v>
      </c>
      <c r="P200" s="40">
        <v>-8.563899868247694E-3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6922.35</v>
      </c>
      <c r="F201" s="37">
        <v>6932.333333333333</v>
      </c>
      <c r="G201" s="38">
        <v>6875.0166666666664</v>
      </c>
      <c r="H201" s="38">
        <v>6827.6833333333334</v>
      </c>
      <c r="I201" s="38">
        <v>6770.3666666666668</v>
      </c>
      <c r="J201" s="38">
        <v>6979.6666666666661</v>
      </c>
      <c r="K201" s="38">
        <v>7036.9833333333336</v>
      </c>
      <c r="L201" s="38">
        <v>7084.3166666666657</v>
      </c>
      <c r="M201" s="28">
        <v>6989.65</v>
      </c>
      <c r="N201" s="28">
        <v>6885</v>
      </c>
      <c r="O201" s="39">
        <v>2108500</v>
      </c>
      <c r="P201" s="40">
        <v>-3.8739547408702226E-3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759</v>
      </c>
      <c r="F202" s="37">
        <v>762.1</v>
      </c>
      <c r="G202" s="38">
        <v>754.40000000000009</v>
      </c>
      <c r="H202" s="38">
        <v>749.80000000000007</v>
      </c>
      <c r="I202" s="38">
        <v>742.10000000000014</v>
      </c>
      <c r="J202" s="38">
        <v>766.7</v>
      </c>
      <c r="K202" s="38">
        <v>774.40000000000009</v>
      </c>
      <c r="L202" s="38">
        <v>779</v>
      </c>
      <c r="M202" s="28">
        <v>769.8</v>
      </c>
      <c r="N202" s="28">
        <v>757.5</v>
      </c>
      <c r="O202" s="39">
        <v>24878100</v>
      </c>
      <c r="P202" s="40">
        <v>5.2282114288701833E-4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278.35000000000002</v>
      </c>
      <c r="F203" s="37">
        <v>277.4666666666667</v>
      </c>
      <c r="G203" s="38">
        <v>274.13333333333338</v>
      </c>
      <c r="H203" s="38">
        <v>269.91666666666669</v>
      </c>
      <c r="I203" s="38">
        <v>266.58333333333337</v>
      </c>
      <c r="J203" s="38">
        <v>281.68333333333339</v>
      </c>
      <c r="K203" s="38">
        <v>285.01666666666665</v>
      </c>
      <c r="L203" s="38">
        <v>289.23333333333341</v>
      </c>
      <c r="M203" s="28">
        <v>280.8</v>
      </c>
      <c r="N203" s="28">
        <v>273.25</v>
      </c>
      <c r="O203" s="39">
        <v>38881750</v>
      </c>
      <c r="P203" s="40">
        <v>-2.567389108987804E-2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975.25</v>
      </c>
      <c r="F204" s="37">
        <v>978.58333333333337</v>
      </c>
      <c r="G204" s="38">
        <v>969.76666666666677</v>
      </c>
      <c r="H204" s="38">
        <v>964.28333333333342</v>
      </c>
      <c r="I204" s="38">
        <v>955.46666666666681</v>
      </c>
      <c r="J204" s="38">
        <v>984.06666666666672</v>
      </c>
      <c r="K204" s="38">
        <v>992.88333333333333</v>
      </c>
      <c r="L204" s="38">
        <v>998.36666666666667</v>
      </c>
      <c r="M204" s="28">
        <v>987.4</v>
      </c>
      <c r="N204" s="28">
        <v>973.1</v>
      </c>
      <c r="O204" s="39">
        <v>6091500</v>
      </c>
      <c r="P204" s="40">
        <v>0.10513425253991292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1780.95</v>
      </c>
      <c r="F205" s="37">
        <v>1795.3166666666666</v>
      </c>
      <c r="G205" s="38">
        <v>1755.6333333333332</v>
      </c>
      <c r="H205" s="38">
        <v>1730.3166666666666</v>
      </c>
      <c r="I205" s="38">
        <v>1690.6333333333332</v>
      </c>
      <c r="J205" s="38">
        <v>1820.6333333333332</v>
      </c>
      <c r="K205" s="38">
        <v>1860.3166666666666</v>
      </c>
      <c r="L205" s="38">
        <v>1885.6333333333332</v>
      </c>
      <c r="M205" s="28">
        <v>1835</v>
      </c>
      <c r="N205" s="28">
        <v>1770</v>
      </c>
      <c r="O205" s="39">
        <v>740250</v>
      </c>
      <c r="P205" s="40">
        <v>4.3413912185495805E-2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424.1</v>
      </c>
      <c r="F206" s="37">
        <v>424.68333333333334</v>
      </c>
      <c r="G206" s="38">
        <v>422.11666666666667</v>
      </c>
      <c r="H206" s="38">
        <v>420.13333333333333</v>
      </c>
      <c r="I206" s="38">
        <v>417.56666666666666</v>
      </c>
      <c r="J206" s="38">
        <v>426.66666666666669</v>
      </c>
      <c r="K206" s="38">
        <v>429.23333333333341</v>
      </c>
      <c r="L206" s="38">
        <v>431.2166666666667</v>
      </c>
      <c r="M206" s="28">
        <v>427.25</v>
      </c>
      <c r="N206" s="28">
        <v>422.7</v>
      </c>
      <c r="O206" s="39">
        <v>42819000</v>
      </c>
      <c r="P206" s="40">
        <v>-2.9751654128523521E-2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269.55</v>
      </c>
      <c r="F207" s="37">
        <v>268.95</v>
      </c>
      <c r="G207" s="38">
        <v>264.59999999999997</v>
      </c>
      <c r="H207" s="38">
        <v>259.64999999999998</v>
      </c>
      <c r="I207" s="38">
        <v>255.29999999999995</v>
      </c>
      <c r="J207" s="38">
        <v>273.89999999999998</v>
      </c>
      <c r="K207" s="38">
        <v>278.25</v>
      </c>
      <c r="L207" s="38">
        <v>283.2</v>
      </c>
      <c r="M207" s="28">
        <v>273.3</v>
      </c>
      <c r="N207" s="28">
        <v>264</v>
      </c>
      <c r="O207" s="39">
        <v>96990000</v>
      </c>
      <c r="P207" s="40">
        <v>-8.3126284469801533E-3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377.25</v>
      </c>
      <c r="F208" s="37">
        <v>376.51666666666671</v>
      </c>
      <c r="G208" s="38">
        <v>373.58333333333343</v>
      </c>
      <c r="H208" s="38">
        <v>369.91666666666674</v>
      </c>
      <c r="I208" s="38">
        <v>366.98333333333346</v>
      </c>
      <c r="J208" s="38">
        <v>380.18333333333339</v>
      </c>
      <c r="K208" s="38">
        <v>383.11666666666667</v>
      </c>
      <c r="L208" s="38">
        <v>386.78333333333336</v>
      </c>
      <c r="M208" s="28">
        <v>379.45</v>
      </c>
      <c r="N208" s="28">
        <v>372.85</v>
      </c>
      <c r="O208" s="39">
        <v>13746600</v>
      </c>
      <c r="P208" s="40">
        <v>9.2506938020351526E-3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4" t="s">
        <v>16</v>
      </c>
      <c r="B8" s="436"/>
      <c r="C8" s="440" t="s">
        <v>20</v>
      </c>
      <c r="D8" s="440" t="s">
        <v>21</v>
      </c>
      <c r="E8" s="431" t="s">
        <v>22</v>
      </c>
      <c r="F8" s="432"/>
      <c r="G8" s="433"/>
      <c r="H8" s="431" t="s">
        <v>23</v>
      </c>
      <c r="I8" s="432"/>
      <c r="J8" s="433"/>
      <c r="K8" s="23"/>
      <c r="L8" s="50"/>
      <c r="M8" s="50"/>
      <c r="N8" s="1"/>
      <c r="O8" s="1"/>
    </row>
    <row r="9" spans="1:15" ht="36" customHeight="1">
      <c r="A9" s="438"/>
      <c r="B9" s="439"/>
      <c r="C9" s="439"/>
      <c r="D9" s="4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17" t="s">
        <v>230</v>
      </c>
      <c r="C10" s="417">
        <v>18070.05</v>
      </c>
      <c r="D10" s="417">
        <v>18057.933333333334</v>
      </c>
      <c r="E10" s="417">
        <v>18027.566666666669</v>
      </c>
      <c r="F10" s="417">
        <v>17985.083333333336</v>
      </c>
      <c r="G10" s="417">
        <v>17954.716666666671</v>
      </c>
      <c r="H10" s="417">
        <v>18100.416666666668</v>
      </c>
      <c r="I10" s="417">
        <v>18130.783333333336</v>
      </c>
      <c r="J10" s="417">
        <v>18173.266666666666</v>
      </c>
      <c r="K10" s="417">
        <v>18088.3</v>
      </c>
      <c r="L10" s="417">
        <v>18015.45</v>
      </c>
      <c r="M10" s="418"/>
      <c r="N10" s="1"/>
      <c r="O10" s="1"/>
    </row>
    <row r="11" spans="1:15" ht="12.75" customHeight="1">
      <c r="A11" s="53">
        <v>2</v>
      </c>
      <c r="B11" s="268" t="s">
        <v>231</v>
      </c>
      <c r="C11" s="417">
        <v>40873.1</v>
      </c>
      <c r="D11" s="417">
        <v>40823.783333333333</v>
      </c>
      <c r="E11" s="417">
        <v>40743.266666666663</v>
      </c>
      <c r="F11" s="417">
        <v>40613.433333333327</v>
      </c>
      <c r="G11" s="417">
        <v>40532.916666666657</v>
      </c>
      <c r="H11" s="417">
        <v>40953.616666666669</v>
      </c>
      <c r="I11" s="417">
        <v>41034.133333333346</v>
      </c>
      <c r="J11" s="417">
        <v>41163.966666666674</v>
      </c>
      <c r="K11" s="417">
        <v>40904.300000000003</v>
      </c>
      <c r="L11" s="417">
        <v>40693.949999999997</v>
      </c>
      <c r="M11" s="418"/>
      <c r="N11" s="1"/>
      <c r="O11" s="1"/>
    </row>
    <row r="12" spans="1:15" ht="12.75" customHeight="1">
      <c r="A12" s="53">
        <v>3</v>
      </c>
      <c r="B12" s="268" t="s">
        <v>232</v>
      </c>
      <c r="C12" s="269">
        <v>2745.45</v>
      </c>
      <c r="D12" s="269">
        <v>2748.9833333333331</v>
      </c>
      <c r="E12" s="269">
        <v>2738.1166666666663</v>
      </c>
      <c r="F12" s="269">
        <v>2730.7833333333333</v>
      </c>
      <c r="G12" s="269">
        <v>2719.9166666666665</v>
      </c>
      <c r="H12" s="269">
        <v>2756.3166666666662</v>
      </c>
      <c r="I12" s="269">
        <v>2767.1833333333329</v>
      </c>
      <c r="J12" s="269">
        <v>2774.516666666666</v>
      </c>
      <c r="K12" s="269">
        <v>2759.85</v>
      </c>
      <c r="L12" s="269">
        <v>2741.65</v>
      </c>
      <c r="M12" s="418"/>
      <c r="N12" s="1"/>
      <c r="O12" s="1"/>
    </row>
    <row r="13" spans="1:15" ht="12.75" customHeight="1">
      <c r="A13" s="53">
        <v>4</v>
      </c>
      <c r="B13" s="268" t="s">
        <v>233</v>
      </c>
      <c r="C13" s="269">
        <v>5299</v>
      </c>
      <c r="D13" s="269">
        <v>5291.7</v>
      </c>
      <c r="E13" s="269">
        <v>5275.25</v>
      </c>
      <c r="F13" s="269">
        <v>5251.5</v>
      </c>
      <c r="G13" s="269">
        <v>5235.05</v>
      </c>
      <c r="H13" s="269">
        <v>5315.45</v>
      </c>
      <c r="I13" s="269">
        <v>5331.8999999999987</v>
      </c>
      <c r="J13" s="269">
        <v>5355.65</v>
      </c>
      <c r="K13" s="269">
        <v>5308.15</v>
      </c>
      <c r="L13" s="269">
        <v>5267.95</v>
      </c>
      <c r="M13" s="418"/>
      <c r="N13" s="1"/>
      <c r="O13" s="1"/>
    </row>
    <row r="14" spans="1:15" ht="12.75" customHeight="1">
      <c r="A14" s="53">
        <v>5</v>
      </c>
      <c r="B14" s="268" t="s">
        <v>234</v>
      </c>
      <c r="C14" s="269">
        <v>29116.85</v>
      </c>
      <c r="D14" s="269">
        <v>29174.783333333336</v>
      </c>
      <c r="E14" s="269">
        <v>29004.666666666672</v>
      </c>
      <c r="F14" s="269">
        <v>28892.483333333334</v>
      </c>
      <c r="G14" s="269">
        <v>28722.366666666669</v>
      </c>
      <c r="H14" s="269">
        <v>29286.966666666674</v>
      </c>
      <c r="I14" s="269">
        <v>29457.083333333336</v>
      </c>
      <c r="J14" s="269">
        <v>29569.266666666677</v>
      </c>
      <c r="K14" s="269">
        <v>29344.9</v>
      </c>
      <c r="L14" s="269">
        <v>29062.6</v>
      </c>
      <c r="M14" s="418"/>
      <c r="N14" s="1"/>
      <c r="O14" s="1"/>
    </row>
    <row r="15" spans="1:15" ht="12.75" customHeight="1">
      <c r="A15" s="53">
        <v>6</v>
      </c>
      <c r="B15" s="268" t="s">
        <v>235</v>
      </c>
      <c r="C15" s="269">
        <v>4301.55</v>
      </c>
      <c r="D15" s="269">
        <v>4306.55</v>
      </c>
      <c r="E15" s="269">
        <v>4292.55</v>
      </c>
      <c r="F15" s="269">
        <v>4283.55</v>
      </c>
      <c r="G15" s="269">
        <v>4269.55</v>
      </c>
      <c r="H15" s="269">
        <v>4315.55</v>
      </c>
      <c r="I15" s="269">
        <v>4329.55</v>
      </c>
      <c r="J15" s="269">
        <v>4338.55</v>
      </c>
      <c r="K15" s="269">
        <v>4320.55</v>
      </c>
      <c r="L15" s="269">
        <v>4297.55</v>
      </c>
      <c r="M15" s="418"/>
      <c r="N15" s="1"/>
      <c r="O15" s="1"/>
    </row>
    <row r="16" spans="1:15" ht="12.75" customHeight="1">
      <c r="A16" s="53">
        <v>7</v>
      </c>
      <c r="B16" s="268" t="s">
        <v>236</v>
      </c>
      <c r="C16" s="269">
        <v>8829</v>
      </c>
      <c r="D16" s="269">
        <v>8844.1833333333325</v>
      </c>
      <c r="E16" s="269">
        <v>8806.5666666666657</v>
      </c>
      <c r="F16" s="269">
        <v>8784.1333333333332</v>
      </c>
      <c r="G16" s="269">
        <v>8746.5166666666664</v>
      </c>
      <c r="H16" s="269">
        <v>8866.616666666665</v>
      </c>
      <c r="I16" s="269">
        <v>8904.2333333333299</v>
      </c>
      <c r="J16" s="269">
        <v>8926.6666666666642</v>
      </c>
      <c r="K16" s="269">
        <v>8881.7999999999993</v>
      </c>
      <c r="L16" s="269">
        <v>8821.75</v>
      </c>
      <c r="M16" s="418"/>
      <c r="N16" s="1"/>
      <c r="O16" s="1"/>
    </row>
    <row r="17" spans="1:15" ht="12.75" customHeight="1">
      <c r="A17" s="53">
        <v>8</v>
      </c>
      <c r="B17" s="419" t="s">
        <v>288</v>
      </c>
      <c r="C17" s="268">
        <v>3358.85</v>
      </c>
      <c r="D17" s="269">
        <v>3377.9166666666665</v>
      </c>
      <c r="E17" s="269">
        <v>3322.1833333333329</v>
      </c>
      <c r="F17" s="269">
        <v>3285.5166666666664</v>
      </c>
      <c r="G17" s="269">
        <v>3229.7833333333328</v>
      </c>
      <c r="H17" s="269">
        <v>3414.583333333333</v>
      </c>
      <c r="I17" s="269">
        <v>3470.3166666666666</v>
      </c>
      <c r="J17" s="269">
        <v>3506.9833333333331</v>
      </c>
      <c r="K17" s="268">
        <v>3433.65</v>
      </c>
      <c r="L17" s="268">
        <v>3341.25</v>
      </c>
      <c r="M17" s="268">
        <v>4.3575499999999998</v>
      </c>
      <c r="N17" s="1"/>
      <c r="O17" s="1"/>
    </row>
    <row r="18" spans="1:15" ht="12.75" customHeight="1">
      <c r="A18" s="53">
        <v>9</v>
      </c>
      <c r="B18" s="419" t="s">
        <v>43</v>
      </c>
      <c r="C18" s="268">
        <v>2572.8000000000002</v>
      </c>
      <c r="D18" s="269">
        <v>2558.6166666666668</v>
      </c>
      <c r="E18" s="269">
        <v>2524.2833333333338</v>
      </c>
      <c r="F18" s="269">
        <v>2475.7666666666669</v>
      </c>
      <c r="G18" s="269">
        <v>2441.4333333333338</v>
      </c>
      <c r="H18" s="269">
        <v>2607.1333333333337</v>
      </c>
      <c r="I18" s="269">
        <v>2641.4666666666667</v>
      </c>
      <c r="J18" s="269">
        <v>2689.9833333333336</v>
      </c>
      <c r="K18" s="268">
        <v>2592.9499999999998</v>
      </c>
      <c r="L18" s="268">
        <v>2510.1</v>
      </c>
      <c r="M18" s="268">
        <v>20.581949999999999</v>
      </c>
      <c r="N18" s="1"/>
      <c r="O18" s="1"/>
    </row>
    <row r="19" spans="1:15" ht="12.75" customHeight="1">
      <c r="A19" s="53">
        <v>10</v>
      </c>
      <c r="B19" s="419" t="s">
        <v>59</v>
      </c>
      <c r="C19" s="268">
        <v>674.8</v>
      </c>
      <c r="D19" s="269">
        <v>671.43333333333328</v>
      </c>
      <c r="E19" s="269">
        <v>665.66666666666652</v>
      </c>
      <c r="F19" s="269">
        <v>656.53333333333319</v>
      </c>
      <c r="G19" s="269">
        <v>650.76666666666642</v>
      </c>
      <c r="H19" s="269">
        <v>680.56666666666661</v>
      </c>
      <c r="I19" s="269">
        <v>686.33333333333326</v>
      </c>
      <c r="J19" s="269">
        <v>695.4666666666667</v>
      </c>
      <c r="K19" s="268">
        <v>677.2</v>
      </c>
      <c r="L19" s="268">
        <v>662.3</v>
      </c>
      <c r="M19" s="268">
        <v>20.355840000000001</v>
      </c>
      <c r="N19" s="1"/>
      <c r="O19" s="1"/>
    </row>
    <row r="20" spans="1:15" ht="12.75" customHeight="1">
      <c r="A20" s="53">
        <v>11</v>
      </c>
      <c r="B20" s="419" t="s">
        <v>237</v>
      </c>
      <c r="C20" s="268">
        <v>17920.55</v>
      </c>
      <c r="D20" s="269">
        <v>18023.5</v>
      </c>
      <c r="E20" s="269">
        <v>17777.05</v>
      </c>
      <c r="F20" s="269">
        <v>17633.55</v>
      </c>
      <c r="G20" s="269">
        <v>17387.099999999999</v>
      </c>
      <c r="H20" s="269">
        <v>18167</v>
      </c>
      <c r="I20" s="269">
        <v>18413.449999999997</v>
      </c>
      <c r="J20" s="269">
        <v>18556.95</v>
      </c>
      <c r="K20" s="268">
        <v>18269.95</v>
      </c>
      <c r="L20" s="268">
        <v>17880</v>
      </c>
      <c r="M20" s="268">
        <v>0.15253</v>
      </c>
      <c r="N20" s="1"/>
      <c r="O20" s="1"/>
    </row>
    <row r="21" spans="1:15" ht="12.75" customHeight="1">
      <c r="A21" s="53">
        <v>12</v>
      </c>
      <c r="B21" s="419" t="s">
        <v>45</v>
      </c>
      <c r="C21" s="268">
        <v>3555.8</v>
      </c>
      <c r="D21" s="269">
        <v>3515.3333333333335</v>
      </c>
      <c r="E21" s="269">
        <v>3461.7666666666669</v>
      </c>
      <c r="F21" s="269">
        <v>3367.7333333333336</v>
      </c>
      <c r="G21" s="269">
        <v>3314.166666666667</v>
      </c>
      <c r="H21" s="269">
        <v>3609.3666666666668</v>
      </c>
      <c r="I21" s="269">
        <v>3662.9333333333334</v>
      </c>
      <c r="J21" s="269">
        <v>3756.9666666666667</v>
      </c>
      <c r="K21" s="268">
        <v>3568.9</v>
      </c>
      <c r="L21" s="268">
        <v>3421.3</v>
      </c>
      <c r="M21" s="268">
        <v>34.796689999999998</v>
      </c>
      <c r="N21" s="1"/>
      <c r="O21" s="1"/>
    </row>
    <row r="22" spans="1:15" ht="12.75" customHeight="1">
      <c r="A22" s="53">
        <v>13</v>
      </c>
      <c r="B22" s="419" t="s">
        <v>238</v>
      </c>
      <c r="C22" s="268">
        <v>2335.65</v>
      </c>
      <c r="D22" s="269">
        <v>2346.25</v>
      </c>
      <c r="E22" s="269">
        <v>2302.5</v>
      </c>
      <c r="F22" s="269">
        <v>2269.35</v>
      </c>
      <c r="G22" s="269">
        <v>2225.6</v>
      </c>
      <c r="H22" s="269">
        <v>2379.4</v>
      </c>
      <c r="I22" s="269">
        <v>2423.15</v>
      </c>
      <c r="J22" s="269">
        <v>2456.3000000000002</v>
      </c>
      <c r="K22" s="268">
        <v>2390</v>
      </c>
      <c r="L22" s="268">
        <v>2313.1</v>
      </c>
      <c r="M22" s="268">
        <v>9.2998899999999995</v>
      </c>
      <c r="N22" s="1"/>
      <c r="O22" s="1"/>
    </row>
    <row r="23" spans="1:15" ht="12.75" customHeight="1">
      <c r="A23" s="53">
        <v>14</v>
      </c>
      <c r="B23" s="419" t="s">
        <v>46</v>
      </c>
      <c r="C23" s="268">
        <v>948.8</v>
      </c>
      <c r="D23" s="269">
        <v>945.23333333333323</v>
      </c>
      <c r="E23" s="269">
        <v>936.56666666666649</v>
      </c>
      <c r="F23" s="269">
        <v>924.33333333333326</v>
      </c>
      <c r="G23" s="269">
        <v>915.66666666666652</v>
      </c>
      <c r="H23" s="269">
        <v>957.46666666666647</v>
      </c>
      <c r="I23" s="269">
        <v>966.13333333333321</v>
      </c>
      <c r="J23" s="269">
        <v>978.36666666666645</v>
      </c>
      <c r="K23" s="268">
        <v>953.9</v>
      </c>
      <c r="L23" s="268">
        <v>933</v>
      </c>
      <c r="M23" s="268">
        <v>96.518730000000005</v>
      </c>
      <c r="N23" s="1"/>
      <c r="O23" s="1"/>
    </row>
    <row r="24" spans="1:15" ht="12.75" customHeight="1">
      <c r="A24" s="53">
        <v>15</v>
      </c>
      <c r="B24" s="419" t="s">
        <v>239</v>
      </c>
      <c r="C24" s="268">
        <v>3604.75</v>
      </c>
      <c r="D24" s="269">
        <v>3619.4</v>
      </c>
      <c r="E24" s="269">
        <v>3570.3500000000004</v>
      </c>
      <c r="F24" s="269">
        <v>3535.9500000000003</v>
      </c>
      <c r="G24" s="269">
        <v>3486.9000000000005</v>
      </c>
      <c r="H24" s="269">
        <v>3653.8</v>
      </c>
      <c r="I24" s="269">
        <v>3702.8500000000004</v>
      </c>
      <c r="J24" s="269">
        <v>3737.25</v>
      </c>
      <c r="K24" s="268">
        <v>3668.45</v>
      </c>
      <c r="L24" s="268">
        <v>3585</v>
      </c>
      <c r="M24" s="268">
        <v>2.2080899999999999</v>
      </c>
      <c r="N24" s="1"/>
      <c r="O24" s="1"/>
    </row>
    <row r="25" spans="1:15" ht="12.75" customHeight="1">
      <c r="A25" s="53">
        <v>16</v>
      </c>
      <c r="B25" s="419" t="s">
        <v>240</v>
      </c>
      <c r="C25" s="268">
        <v>4037.05</v>
      </c>
      <c r="D25" s="269">
        <v>4027.4333333333329</v>
      </c>
      <c r="E25" s="269">
        <v>3979.8666666666659</v>
      </c>
      <c r="F25" s="269">
        <v>3922.6833333333329</v>
      </c>
      <c r="G25" s="269">
        <v>3875.1166666666659</v>
      </c>
      <c r="H25" s="269">
        <v>4084.6166666666659</v>
      </c>
      <c r="I25" s="269">
        <v>4132.1833333333325</v>
      </c>
      <c r="J25" s="269">
        <v>4189.3666666666659</v>
      </c>
      <c r="K25" s="268">
        <v>4075</v>
      </c>
      <c r="L25" s="268">
        <v>3970.25</v>
      </c>
      <c r="M25" s="268">
        <v>3.4135300000000002</v>
      </c>
      <c r="N25" s="1"/>
      <c r="O25" s="1"/>
    </row>
    <row r="26" spans="1:15" ht="12.75" customHeight="1">
      <c r="A26" s="53">
        <v>17</v>
      </c>
      <c r="B26" s="419" t="s">
        <v>241</v>
      </c>
      <c r="C26" s="268">
        <v>117.55</v>
      </c>
      <c r="D26" s="269">
        <v>118.03333333333335</v>
      </c>
      <c r="E26" s="269">
        <v>116.56666666666669</v>
      </c>
      <c r="F26" s="269">
        <v>115.58333333333334</v>
      </c>
      <c r="G26" s="269">
        <v>114.11666666666669</v>
      </c>
      <c r="H26" s="269">
        <v>119.01666666666669</v>
      </c>
      <c r="I26" s="269">
        <v>120.48333333333336</v>
      </c>
      <c r="J26" s="269">
        <v>121.4666666666667</v>
      </c>
      <c r="K26" s="268">
        <v>119.5</v>
      </c>
      <c r="L26" s="268">
        <v>117.05</v>
      </c>
      <c r="M26" s="268">
        <v>21.009499999999999</v>
      </c>
      <c r="N26" s="1"/>
      <c r="O26" s="1"/>
    </row>
    <row r="27" spans="1:15" ht="12.75" customHeight="1">
      <c r="A27" s="53">
        <v>18</v>
      </c>
      <c r="B27" s="419" t="s">
        <v>41</v>
      </c>
      <c r="C27" s="268">
        <v>330</v>
      </c>
      <c r="D27" s="269">
        <v>330.15000000000003</v>
      </c>
      <c r="E27" s="269">
        <v>324.35000000000008</v>
      </c>
      <c r="F27" s="269">
        <v>318.70000000000005</v>
      </c>
      <c r="G27" s="269">
        <v>312.90000000000009</v>
      </c>
      <c r="H27" s="269">
        <v>335.80000000000007</v>
      </c>
      <c r="I27" s="269">
        <v>341.6</v>
      </c>
      <c r="J27" s="269">
        <v>347.25000000000006</v>
      </c>
      <c r="K27" s="268">
        <v>335.95</v>
      </c>
      <c r="L27" s="268">
        <v>324.5</v>
      </c>
      <c r="M27" s="268">
        <v>49.421349999999997</v>
      </c>
      <c r="N27" s="1"/>
      <c r="O27" s="1"/>
    </row>
    <row r="28" spans="1:15" ht="12.75" customHeight="1">
      <c r="A28" s="53">
        <v>19</v>
      </c>
      <c r="B28" s="419" t="s">
        <v>52</v>
      </c>
      <c r="C28" s="268">
        <v>630.75</v>
      </c>
      <c r="D28" s="269">
        <v>633.08333333333337</v>
      </c>
      <c r="E28" s="269">
        <v>626.16666666666674</v>
      </c>
      <c r="F28" s="269">
        <v>621.58333333333337</v>
      </c>
      <c r="G28" s="269">
        <v>614.66666666666674</v>
      </c>
      <c r="H28" s="269">
        <v>637.66666666666674</v>
      </c>
      <c r="I28" s="269">
        <v>644.58333333333348</v>
      </c>
      <c r="J28" s="269">
        <v>649.16666666666674</v>
      </c>
      <c r="K28" s="268">
        <v>640</v>
      </c>
      <c r="L28" s="268">
        <v>628.5</v>
      </c>
      <c r="M28" s="268">
        <v>1.0045999999999999</v>
      </c>
      <c r="N28" s="1"/>
      <c r="O28" s="1"/>
    </row>
    <row r="29" spans="1:15" ht="12.75" customHeight="1">
      <c r="A29" s="53">
        <v>20</v>
      </c>
      <c r="B29" s="419" t="s">
        <v>48</v>
      </c>
      <c r="C29" s="268">
        <v>3212.3</v>
      </c>
      <c r="D29" s="269">
        <v>3211.2666666666664</v>
      </c>
      <c r="E29" s="269">
        <v>3200.0333333333328</v>
      </c>
      <c r="F29" s="269">
        <v>3187.7666666666664</v>
      </c>
      <c r="G29" s="269">
        <v>3176.5333333333328</v>
      </c>
      <c r="H29" s="269">
        <v>3223.5333333333328</v>
      </c>
      <c r="I29" s="269">
        <v>3234.7666666666664</v>
      </c>
      <c r="J29" s="269">
        <v>3247.0333333333328</v>
      </c>
      <c r="K29" s="268">
        <v>3222.5</v>
      </c>
      <c r="L29" s="268">
        <v>3199</v>
      </c>
      <c r="M29" s="268">
        <v>1.3487499999999999</v>
      </c>
      <c r="N29" s="1"/>
      <c r="O29" s="1"/>
    </row>
    <row r="30" spans="1:15" ht="12.75" customHeight="1">
      <c r="A30" s="53">
        <v>21</v>
      </c>
      <c r="B30" s="419" t="s">
        <v>51</v>
      </c>
      <c r="C30" s="268">
        <v>486.5</v>
      </c>
      <c r="D30" s="269">
        <v>483.8</v>
      </c>
      <c r="E30" s="269">
        <v>478.95000000000005</v>
      </c>
      <c r="F30" s="269">
        <v>471.40000000000003</v>
      </c>
      <c r="G30" s="269">
        <v>466.55000000000007</v>
      </c>
      <c r="H30" s="269">
        <v>491.35</v>
      </c>
      <c r="I30" s="269">
        <v>496.20000000000005</v>
      </c>
      <c r="J30" s="269">
        <v>503.75</v>
      </c>
      <c r="K30" s="268">
        <v>488.65</v>
      </c>
      <c r="L30" s="268">
        <v>476.25</v>
      </c>
      <c r="M30" s="268">
        <v>178.46212</v>
      </c>
      <c r="N30" s="1"/>
      <c r="O30" s="1"/>
    </row>
    <row r="31" spans="1:15" ht="12.75" customHeight="1">
      <c r="A31" s="53">
        <v>22</v>
      </c>
      <c r="B31" s="419" t="s">
        <v>53</v>
      </c>
      <c r="C31" s="268">
        <v>4490.1000000000004</v>
      </c>
      <c r="D31" s="269">
        <v>4492.1333333333341</v>
      </c>
      <c r="E31" s="269">
        <v>4464.2666666666682</v>
      </c>
      <c r="F31" s="269">
        <v>4438.4333333333343</v>
      </c>
      <c r="G31" s="269">
        <v>4410.5666666666684</v>
      </c>
      <c r="H31" s="269">
        <v>4517.9666666666681</v>
      </c>
      <c r="I31" s="269">
        <v>4545.8333333333348</v>
      </c>
      <c r="J31" s="269">
        <v>4571.6666666666679</v>
      </c>
      <c r="K31" s="268">
        <v>4520</v>
      </c>
      <c r="L31" s="268">
        <v>4466.3</v>
      </c>
      <c r="M31" s="268">
        <v>3.0926999999999998</v>
      </c>
      <c r="N31" s="1"/>
      <c r="O31" s="1"/>
    </row>
    <row r="32" spans="1:15" ht="12.75" customHeight="1">
      <c r="A32" s="53">
        <v>23</v>
      </c>
      <c r="B32" s="419" t="s">
        <v>54</v>
      </c>
      <c r="C32" s="268">
        <v>279.5</v>
      </c>
      <c r="D32" s="269">
        <v>281.26666666666665</v>
      </c>
      <c r="E32" s="269">
        <v>277.13333333333333</v>
      </c>
      <c r="F32" s="269">
        <v>274.76666666666665</v>
      </c>
      <c r="G32" s="269">
        <v>270.63333333333333</v>
      </c>
      <c r="H32" s="269">
        <v>283.63333333333333</v>
      </c>
      <c r="I32" s="269">
        <v>287.76666666666665</v>
      </c>
      <c r="J32" s="269">
        <v>290.13333333333333</v>
      </c>
      <c r="K32" s="268">
        <v>285.39999999999998</v>
      </c>
      <c r="L32" s="268">
        <v>278.89999999999998</v>
      </c>
      <c r="M32" s="268">
        <v>20.51904</v>
      </c>
      <c r="N32" s="1"/>
      <c r="O32" s="1"/>
    </row>
    <row r="33" spans="1:15" ht="12.75" customHeight="1">
      <c r="A33" s="53">
        <v>24</v>
      </c>
      <c r="B33" s="419" t="s">
        <v>55</v>
      </c>
      <c r="C33" s="268">
        <v>163.95</v>
      </c>
      <c r="D33" s="269">
        <v>164.66666666666666</v>
      </c>
      <c r="E33" s="269">
        <v>162.7833333333333</v>
      </c>
      <c r="F33" s="269">
        <v>161.61666666666665</v>
      </c>
      <c r="G33" s="269">
        <v>159.73333333333329</v>
      </c>
      <c r="H33" s="269">
        <v>165.83333333333331</v>
      </c>
      <c r="I33" s="269">
        <v>167.7166666666667</v>
      </c>
      <c r="J33" s="269">
        <v>168.88333333333333</v>
      </c>
      <c r="K33" s="268">
        <v>166.55</v>
      </c>
      <c r="L33" s="268">
        <v>163.5</v>
      </c>
      <c r="M33" s="268">
        <v>102.94723</v>
      </c>
      <c r="N33" s="1"/>
      <c r="O33" s="1"/>
    </row>
    <row r="34" spans="1:15" ht="12.75" customHeight="1">
      <c r="A34" s="53">
        <v>25</v>
      </c>
      <c r="B34" s="419" t="s">
        <v>57</v>
      </c>
      <c r="C34" s="268">
        <v>3422.2</v>
      </c>
      <c r="D34" s="269">
        <v>3431.9500000000003</v>
      </c>
      <c r="E34" s="269">
        <v>3404.9000000000005</v>
      </c>
      <c r="F34" s="269">
        <v>3387.6000000000004</v>
      </c>
      <c r="G34" s="269">
        <v>3360.5500000000006</v>
      </c>
      <c r="H34" s="269">
        <v>3449.2500000000005</v>
      </c>
      <c r="I34" s="269">
        <v>3476.3000000000006</v>
      </c>
      <c r="J34" s="269">
        <v>3493.6000000000004</v>
      </c>
      <c r="K34" s="268">
        <v>3459</v>
      </c>
      <c r="L34" s="268">
        <v>3414.65</v>
      </c>
      <c r="M34" s="268">
        <v>7.76044</v>
      </c>
      <c r="N34" s="1"/>
      <c r="O34" s="1"/>
    </row>
    <row r="35" spans="1:15" ht="12.75" customHeight="1">
      <c r="A35" s="53">
        <v>26</v>
      </c>
      <c r="B35" s="419" t="s">
        <v>302</v>
      </c>
      <c r="C35" s="268">
        <v>2445.8000000000002</v>
      </c>
      <c r="D35" s="269">
        <v>2483.4666666666667</v>
      </c>
      <c r="E35" s="269">
        <v>2386.9333333333334</v>
      </c>
      <c r="F35" s="269">
        <v>2328.0666666666666</v>
      </c>
      <c r="G35" s="269">
        <v>2231.5333333333333</v>
      </c>
      <c r="H35" s="269">
        <v>2542.3333333333335</v>
      </c>
      <c r="I35" s="269">
        <v>2638.8666666666672</v>
      </c>
      <c r="J35" s="269">
        <v>2697.7333333333336</v>
      </c>
      <c r="K35" s="268">
        <v>2580</v>
      </c>
      <c r="L35" s="268">
        <v>2424.6</v>
      </c>
      <c r="M35" s="268">
        <v>10.25704</v>
      </c>
      <c r="N35" s="1"/>
      <c r="O35" s="1"/>
    </row>
    <row r="36" spans="1:15" ht="12.75" customHeight="1">
      <c r="A36" s="53">
        <v>27</v>
      </c>
      <c r="B36" s="419" t="s">
        <v>60</v>
      </c>
      <c r="C36" s="268">
        <v>553.15</v>
      </c>
      <c r="D36" s="269">
        <v>551.88333333333333</v>
      </c>
      <c r="E36" s="269">
        <v>548.9666666666667</v>
      </c>
      <c r="F36" s="269">
        <v>544.78333333333342</v>
      </c>
      <c r="G36" s="269">
        <v>541.86666666666679</v>
      </c>
      <c r="H36" s="269">
        <v>556.06666666666661</v>
      </c>
      <c r="I36" s="269">
        <v>558.98333333333335</v>
      </c>
      <c r="J36" s="269">
        <v>563.16666666666652</v>
      </c>
      <c r="K36" s="268">
        <v>554.79999999999995</v>
      </c>
      <c r="L36" s="268">
        <v>547.70000000000005</v>
      </c>
      <c r="M36" s="268">
        <v>8.0094200000000004</v>
      </c>
      <c r="N36" s="1"/>
      <c r="O36" s="1"/>
    </row>
    <row r="37" spans="1:15" ht="12.75" customHeight="1">
      <c r="A37" s="53">
        <v>28</v>
      </c>
      <c r="B37" s="419" t="s">
        <v>243</v>
      </c>
      <c r="C37" s="268">
        <v>4493.25</v>
      </c>
      <c r="D37" s="269">
        <v>4483.6833333333334</v>
      </c>
      <c r="E37" s="269">
        <v>4457.3666666666668</v>
      </c>
      <c r="F37" s="269">
        <v>4421.4833333333336</v>
      </c>
      <c r="G37" s="269">
        <v>4395.166666666667</v>
      </c>
      <c r="H37" s="269">
        <v>4519.5666666666666</v>
      </c>
      <c r="I37" s="269">
        <v>4545.8833333333341</v>
      </c>
      <c r="J37" s="269">
        <v>4581.7666666666664</v>
      </c>
      <c r="K37" s="268">
        <v>4510</v>
      </c>
      <c r="L37" s="268">
        <v>4447.8</v>
      </c>
      <c r="M37" s="268">
        <v>2.9307599999999998</v>
      </c>
      <c r="N37" s="1"/>
      <c r="O37" s="1"/>
    </row>
    <row r="38" spans="1:15" ht="12.75" customHeight="1">
      <c r="A38" s="53">
        <v>29</v>
      </c>
      <c r="B38" s="419" t="s">
        <v>61</v>
      </c>
      <c r="C38" s="268">
        <v>805.55</v>
      </c>
      <c r="D38" s="269">
        <v>805.88333333333333</v>
      </c>
      <c r="E38" s="269">
        <v>802.81666666666661</v>
      </c>
      <c r="F38" s="269">
        <v>800.08333333333326</v>
      </c>
      <c r="G38" s="269">
        <v>797.01666666666654</v>
      </c>
      <c r="H38" s="269">
        <v>808.61666666666667</v>
      </c>
      <c r="I38" s="269">
        <v>811.68333333333351</v>
      </c>
      <c r="J38" s="269">
        <v>814.41666666666674</v>
      </c>
      <c r="K38" s="268">
        <v>808.95</v>
      </c>
      <c r="L38" s="268">
        <v>803.15</v>
      </c>
      <c r="M38" s="268">
        <v>98.875159999999994</v>
      </c>
      <c r="N38" s="1"/>
      <c r="O38" s="1"/>
    </row>
    <row r="39" spans="1:15" ht="12.75" customHeight="1">
      <c r="A39" s="53">
        <v>30</v>
      </c>
      <c r="B39" s="419" t="s">
        <v>62</v>
      </c>
      <c r="C39" s="268">
        <v>3866.5</v>
      </c>
      <c r="D39" s="269">
        <v>3870.5</v>
      </c>
      <c r="E39" s="269">
        <v>3851</v>
      </c>
      <c r="F39" s="269">
        <v>3835.5</v>
      </c>
      <c r="G39" s="269">
        <v>3816</v>
      </c>
      <c r="H39" s="269">
        <v>3886</v>
      </c>
      <c r="I39" s="269">
        <v>3905.5</v>
      </c>
      <c r="J39" s="269">
        <v>3921</v>
      </c>
      <c r="K39" s="268">
        <v>3890</v>
      </c>
      <c r="L39" s="268">
        <v>3855</v>
      </c>
      <c r="M39" s="268">
        <v>5.0748699999999998</v>
      </c>
      <c r="N39" s="1"/>
      <c r="O39" s="1"/>
    </row>
    <row r="40" spans="1:15" ht="12.75" customHeight="1">
      <c r="A40" s="53">
        <v>31</v>
      </c>
      <c r="B40" s="419" t="s">
        <v>65</v>
      </c>
      <c r="C40" s="268">
        <v>7403.45</v>
      </c>
      <c r="D40" s="269">
        <v>7386.6166666666659</v>
      </c>
      <c r="E40" s="269">
        <v>7329.2333333333318</v>
      </c>
      <c r="F40" s="269">
        <v>7255.0166666666655</v>
      </c>
      <c r="G40" s="269">
        <v>7197.6333333333314</v>
      </c>
      <c r="H40" s="269">
        <v>7460.8333333333321</v>
      </c>
      <c r="I40" s="269">
        <v>7518.2166666666653</v>
      </c>
      <c r="J40" s="269">
        <v>7592.4333333333325</v>
      </c>
      <c r="K40" s="268">
        <v>7444</v>
      </c>
      <c r="L40" s="268">
        <v>7312.4</v>
      </c>
      <c r="M40" s="268">
        <v>13.827</v>
      </c>
      <c r="N40" s="1"/>
      <c r="O40" s="1"/>
    </row>
    <row r="41" spans="1:15" ht="12.75" customHeight="1">
      <c r="A41" s="53">
        <v>32</v>
      </c>
      <c r="B41" s="419" t="s">
        <v>64</v>
      </c>
      <c r="C41" s="268">
        <v>1784.75</v>
      </c>
      <c r="D41" s="269">
        <v>1792.9166666666667</v>
      </c>
      <c r="E41" s="269">
        <v>1741.8333333333335</v>
      </c>
      <c r="F41" s="269">
        <v>1698.9166666666667</v>
      </c>
      <c r="G41" s="269">
        <v>1647.8333333333335</v>
      </c>
      <c r="H41" s="269">
        <v>1835.8333333333335</v>
      </c>
      <c r="I41" s="269">
        <v>1886.916666666667</v>
      </c>
      <c r="J41" s="269">
        <v>1929.8333333333335</v>
      </c>
      <c r="K41" s="268">
        <v>1844</v>
      </c>
      <c r="L41" s="268">
        <v>1750</v>
      </c>
      <c r="M41" s="268">
        <v>104.13182999999999</v>
      </c>
      <c r="N41" s="1"/>
      <c r="O41" s="1"/>
    </row>
    <row r="42" spans="1:15" ht="12.75" customHeight="1">
      <c r="A42" s="53">
        <v>33</v>
      </c>
      <c r="B42" s="419" t="s">
        <v>244</v>
      </c>
      <c r="C42" s="268">
        <v>6620.7</v>
      </c>
      <c r="D42" s="269">
        <v>6627.333333333333</v>
      </c>
      <c r="E42" s="269">
        <v>6554.3666666666659</v>
      </c>
      <c r="F42" s="269">
        <v>6488.0333333333328</v>
      </c>
      <c r="G42" s="269">
        <v>6415.0666666666657</v>
      </c>
      <c r="H42" s="269">
        <v>6693.6666666666661</v>
      </c>
      <c r="I42" s="269">
        <v>6766.6333333333332</v>
      </c>
      <c r="J42" s="269">
        <v>6832.9666666666662</v>
      </c>
      <c r="K42" s="268">
        <v>6700.3</v>
      </c>
      <c r="L42" s="268">
        <v>6561</v>
      </c>
      <c r="M42" s="268">
        <v>1.40551</v>
      </c>
      <c r="N42" s="1"/>
      <c r="O42" s="1"/>
    </row>
    <row r="43" spans="1:15" ht="12.75" customHeight="1">
      <c r="A43" s="53">
        <v>34</v>
      </c>
      <c r="B43" s="419" t="s">
        <v>66</v>
      </c>
      <c r="C43" s="268">
        <v>1998.5</v>
      </c>
      <c r="D43" s="269">
        <v>2004.8333333333333</v>
      </c>
      <c r="E43" s="269">
        <v>1989.6666666666665</v>
      </c>
      <c r="F43" s="269">
        <v>1980.8333333333333</v>
      </c>
      <c r="G43" s="269">
        <v>1965.6666666666665</v>
      </c>
      <c r="H43" s="269">
        <v>2013.6666666666665</v>
      </c>
      <c r="I43" s="269">
        <v>2028.833333333333</v>
      </c>
      <c r="J43" s="269">
        <v>2037.6666666666665</v>
      </c>
      <c r="K43" s="268">
        <v>2020</v>
      </c>
      <c r="L43" s="268">
        <v>1996</v>
      </c>
      <c r="M43" s="268">
        <v>2.65632</v>
      </c>
      <c r="N43" s="1"/>
      <c r="O43" s="1"/>
    </row>
    <row r="44" spans="1:15" ht="12.75" customHeight="1">
      <c r="A44" s="53">
        <v>35</v>
      </c>
      <c r="B44" s="419" t="s">
        <v>67</v>
      </c>
      <c r="C44" s="268">
        <v>298.14999999999998</v>
      </c>
      <c r="D44" s="269">
        <v>294.31666666666666</v>
      </c>
      <c r="E44" s="269">
        <v>289.18333333333334</v>
      </c>
      <c r="F44" s="269">
        <v>280.2166666666667</v>
      </c>
      <c r="G44" s="269">
        <v>275.08333333333337</v>
      </c>
      <c r="H44" s="269">
        <v>303.2833333333333</v>
      </c>
      <c r="I44" s="269">
        <v>308.41666666666663</v>
      </c>
      <c r="J44" s="269">
        <v>317.38333333333327</v>
      </c>
      <c r="K44" s="268">
        <v>299.45</v>
      </c>
      <c r="L44" s="268">
        <v>285.35000000000002</v>
      </c>
      <c r="M44" s="268">
        <v>154.64449999999999</v>
      </c>
      <c r="N44" s="1"/>
      <c r="O44" s="1"/>
    </row>
    <row r="45" spans="1:15" ht="12.75" customHeight="1">
      <c r="A45" s="53">
        <v>36</v>
      </c>
      <c r="B45" s="419" t="s">
        <v>68</v>
      </c>
      <c r="C45" s="268">
        <v>138.65</v>
      </c>
      <c r="D45" s="269">
        <v>138.91666666666666</v>
      </c>
      <c r="E45" s="269">
        <v>138.08333333333331</v>
      </c>
      <c r="F45" s="269">
        <v>137.51666666666665</v>
      </c>
      <c r="G45" s="269">
        <v>136.68333333333331</v>
      </c>
      <c r="H45" s="269">
        <v>139.48333333333332</v>
      </c>
      <c r="I45" s="269">
        <v>140.31666666666663</v>
      </c>
      <c r="J45" s="269">
        <v>140.88333333333333</v>
      </c>
      <c r="K45" s="268">
        <v>139.75</v>
      </c>
      <c r="L45" s="268">
        <v>138.35</v>
      </c>
      <c r="M45" s="268">
        <v>98.123720000000006</v>
      </c>
      <c r="N45" s="1"/>
      <c r="O45" s="1"/>
    </row>
    <row r="46" spans="1:15" ht="12.75" customHeight="1">
      <c r="A46" s="53">
        <v>37</v>
      </c>
      <c r="B46" s="419" t="s">
        <v>245</v>
      </c>
      <c r="C46" s="268">
        <v>52.65</v>
      </c>
      <c r="D46" s="269">
        <v>52.766666666666673</v>
      </c>
      <c r="E46" s="269">
        <v>52.283333333333346</v>
      </c>
      <c r="F46" s="269">
        <v>51.916666666666671</v>
      </c>
      <c r="G46" s="269">
        <v>51.433333333333344</v>
      </c>
      <c r="H46" s="269">
        <v>53.133333333333347</v>
      </c>
      <c r="I46" s="269">
        <v>53.616666666666681</v>
      </c>
      <c r="J46" s="269">
        <v>53.983333333333348</v>
      </c>
      <c r="K46" s="268">
        <v>53.25</v>
      </c>
      <c r="L46" s="268">
        <v>52.4</v>
      </c>
      <c r="M46" s="268">
        <v>50.55236</v>
      </c>
      <c r="N46" s="1"/>
      <c r="O46" s="1"/>
    </row>
    <row r="47" spans="1:15" ht="12.75" customHeight="1">
      <c r="A47" s="53">
        <v>38</v>
      </c>
      <c r="B47" s="419" t="s">
        <v>69</v>
      </c>
      <c r="C47" s="268">
        <v>1941.8</v>
      </c>
      <c r="D47" s="269">
        <v>1947.9666666666665</v>
      </c>
      <c r="E47" s="269">
        <v>1911.133333333333</v>
      </c>
      <c r="F47" s="269">
        <v>1880.4666666666665</v>
      </c>
      <c r="G47" s="269">
        <v>1843.633333333333</v>
      </c>
      <c r="H47" s="269">
        <v>1978.633333333333</v>
      </c>
      <c r="I47" s="269">
        <v>2015.4666666666665</v>
      </c>
      <c r="J47" s="269">
        <v>2046.133333333333</v>
      </c>
      <c r="K47" s="268">
        <v>1984.8</v>
      </c>
      <c r="L47" s="268">
        <v>1917.3</v>
      </c>
      <c r="M47" s="268">
        <v>11.3423</v>
      </c>
      <c r="N47" s="1"/>
      <c r="O47" s="1"/>
    </row>
    <row r="48" spans="1:15" ht="12.75" customHeight="1">
      <c r="A48" s="53">
        <v>39</v>
      </c>
      <c r="B48" s="419" t="s">
        <v>72</v>
      </c>
      <c r="C48" s="268">
        <v>664.75</v>
      </c>
      <c r="D48" s="269">
        <v>666.86666666666667</v>
      </c>
      <c r="E48" s="269">
        <v>660.43333333333339</v>
      </c>
      <c r="F48" s="269">
        <v>656.11666666666667</v>
      </c>
      <c r="G48" s="269">
        <v>649.68333333333339</v>
      </c>
      <c r="H48" s="269">
        <v>671.18333333333339</v>
      </c>
      <c r="I48" s="269">
        <v>677.61666666666656</v>
      </c>
      <c r="J48" s="269">
        <v>681.93333333333339</v>
      </c>
      <c r="K48" s="268">
        <v>673.3</v>
      </c>
      <c r="L48" s="268">
        <v>662.55</v>
      </c>
      <c r="M48" s="268">
        <v>5.5189300000000001</v>
      </c>
      <c r="N48" s="1"/>
      <c r="O48" s="1"/>
    </row>
    <row r="49" spans="1:15" ht="12.75" customHeight="1">
      <c r="A49" s="53">
        <v>40</v>
      </c>
      <c r="B49" s="419" t="s">
        <v>71</v>
      </c>
      <c r="C49" s="268">
        <v>335.8</v>
      </c>
      <c r="D49" s="269">
        <v>337.48333333333335</v>
      </c>
      <c r="E49" s="269">
        <v>333.36666666666667</v>
      </c>
      <c r="F49" s="269">
        <v>330.93333333333334</v>
      </c>
      <c r="G49" s="269">
        <v>326.81666666666666</v>
      </c>
      <c r="H49" s="269">
        <v>339.91666666666669</v>
      </c>
      <c r="I49" s="269">
        <v>344.03333333333336</v>
      </c>
      <c r="J49" s="269">
        <v>346.4666666666667</v>
      </c>
      <c r="K49" s="268">
        <v>341.6</v>
      </c>
      <c r="L49" s="268">
        <v>335.05</v>
      </c>
      <c r="M49" s="268">
        <v>62.839759999999998</v>
      </c>
      <c r="N49" s="1"/>
      <c r="O49" s="1"/>
    </row>
    <row r="50" spans="1:15" ht="12.75" customHeight="1">
      <c r="A50" s="53">
        <v>41</v>
      </c>
      <c r="B50" s="419" t="s">
        <v>73</v>
      </c>
      <c r="C50" s="268">
        <v>787.05</v>
      </c>
      <c r="D50" s="269">
        <v>788.05000000000007</v>
      </c>
      <c r="E50" s="269">
        <v>782.60000000000014</v>
      </c>
      <c r="F50" s="269">
        <v>778.15000000000009</v>
      </c>
      <c r="G50" s="269">
        <v>772.70000000000016</v>
      </c>
      <c r="H50" s="269">
        <v>792.50000000000011</v>
      </c>
      <c r="I50" s="269">
        <v>797.95000000000016</v>
      </c>
      <c r="J50" s="269">
        <v>802.40000000000009</v>
      </c>
      <c r="K50" s="268">
        <v>793.5</v>
      </c>
      <c r="L50" s="268">
        <v>783.6</v>
      </c>
      <c r="M50" s="268">
        <v>7.8813899999999997</v>
      </c>
      <c r="N50" s="1"/>
      <c r="O50" s="1"/>
    </row>
    <row r="51" spans="1:15" ht="12.75" customHeight="1">
      <c r="A51" s="53">
        <v>42</v>
      </c>
      <c r="B51" s="419" t="s">
        <v>76</v>
      </c>
      <c r="C51" s="268">
        <v>63.3</v>
      </c>
      <c r="D51" s="269">
        <v>63.616666666666667</v>
      </c>
      <c r="E51" s="269">
        <v>62.783333333333331</v>
      </c>
      <c r="F51" s="269">
        <v>62.266666666666666</v>
      </c>
      <c r="G51" s="269">
        <v>61.43333333333333</v>
      </c>
      <c r="H51" s="269">
        <v>64.133333333333326</v>
      </c>
      <c r="I51" s="269">
        <v>64.966666666666669</v>
      </c>
      <c r="J51" s="269">
        <v>65.483333333333334</v>
      </c>
      <c r="K51" s="268">
        <v>64.45</v>
      </c>
      <c r="L51" s="268">
        <v>63.1</v>
      </c>
      <c r="M51" s="268">
        <v>165.12339</v>
      </c>
      <c r="N51" s="1"/>
      <c r="O51" s="1"/>
    </row>
    <row r="52" spans="1:15" ht="12.75" customHeight="1">
      <c r="A52" s="53">
        <v>43</v>
      </c>
      <c r="B52" s="419" t="s">
        <v>80</v>
      </c>
      <c r="C52" s="268">
        <v>341.05</v>
      </c>
      <c r="D52" s="269">
        <v>342.23333333333335</v>
      </c>
      <c r="E52" s="269">
        <v>338.86666666666667</v>
      </c>
      <c r="F52" s="269">
        <v>336.68333333333334</v>
      </c>
      <c r="G52" s="269">
        <v>333.31666666666666</v>
      </c>
      <c r="H52" s="269">
        <v>344.41666666666669</v>
      </c>
      <c r="I52" s="269">
        <v>347.78333333333336</v>
      </c>
      <c r="J52" s="269">
        <v>349.9666666666667</v>
      </c>
      <c r="K52" s="268">
        <v>345.6</v>
      </c>
      <c r="L52" s="268">
        <v>340.05</v>
      </c>
      <c r="M52" s="268">
        <v>51.755420000000001</v>
      </c>
      <c r="N52" s="1"/>
      <c r="O52" s="1"/>
    </row>
    <row r="53" spans="1:15" ht="12.75" customHeight="1">
      <c r="A53" s="53">
        <v>44</v>
      </c>
      <c r="B53" s="419" t="s">
        <v>75</v>
      </c>
      <c r="C53" s="268">
        <v>784.25</v>
      </c>
      <c r="D53" s="269">
        <v>781.05000000000007</v>
      </c>
      <c r="E53" s="269">
        <v>773.20000000000016</v>
      </c>
      <c r="F53" s="269">
        <v>762.15000000000009</v>
      </c>
      <c r="G53" s="269">
        <v>754.30000000000018</v>
      </c>
      <c r="H53" s="269">
        <v>792.10000000000014</v>
      </c>
      <c r="I53" s="269">
        <v>799.95</v>
      </c>
      <c r="J53" s="269">
        <v>811.00000000000011</v>
      </c>
      <c r="K53" s="268">
        <v>788.9</v>
      </c>
      <c r="L53" s="268">
        <v>770</v>
      </c>
      <c r="M53" s="268">
        <v>83.356520000000003</v>
      </c>
      <c r="N53" s="1"/>
      <c r="O53" s="1"/>
    </row>
    <row r="54" spans="1:15" ht="12.75" customHeight="1">
      <c r="A54" s="53">
        <v>45</v>
      </c>
      <c r="B54" s="419" t="s">
        <v>77</v>
      </c>
      <c r="C54" s="268">
        <v>303.39999999999998</v>
      </c>
      <c r="D54" s="269">
        <v>303.58333333333331</v>
      </c>
      <c r="E54" s="269">
        <v>302.16666666666663</v>
      </c>
      <c r="F54" s="269">
        <v>300.93333333333334</v>
      </c>
      <c r="G54" s="269">
        <v>299.51666666666665</v>
      </c>
      <c r="H54" s="269">
        <v>304.81666666666661</v>
      </c>
      <c r="I54" s="269">
        <v>306.23333333333323</v>
      </c>
      <c r="J54" s="269">
        <v>307.46666666666658</v>
      </c>
      <c r="K54" s="268">
        <v>305</v>
      </c>
      <c r="L54" s="268">
        <v>302.35000000000002</v>
      </c>
      <c r="M54" s="268">
        <v>12.303509999999999</v>
      </c>
      <c r="N54" s="1"/>
      <c r="O54" s="1"/>
    </row>
    <row r="55" spans="1:15" ht="12.75" customHeight="1">
      <c r="A55" s="53">
        <v>46</v>
      </c>
      <c r="B55" s="419" t="s">
        <v>78</v>
      </c>
      <c r="C55" s="268">
        <v>17484.349999999999</v>
      </c>
      <c r="D55" s="269">
        <v>17481.45</v>
      </c>
      <c r="E55" s="269">
        <v>17263</v>
      </c>
      <c r="F55" s="269">
        <v>17041.649999999998</v>
      </c>
      <c r="G55" s="269">
        <v>16823.199999999997</v>
      </c>
      <c r="H55" s="269">
        <v>17702.800000000003</v>
      </c>
      <c r="I55" s="269">
        <v>17921.250000000007</v>
      </c>
      <c r="J55" s="269">
        <v>18142.600000000006</v>
      </c>
      <c r="K55" s="268">
        <v>17699.900000000001</v>
      </c>
      <c r="L55" s="268">
        <v>17260.099999999999</v>
      </c>
      <c r="M55" s="268">
        <v>0.37983</v>
      </c>
      <c r="N55" s="1"/>
      <c r="O55" s="1"/>
    </row>
    <row r="56" spans="1:15" ht="12.75" customHeight="1">
      <c r="A56" s="53">
        <v>47</v>
      </c>
      <c r="B56" s="419" t="s">
        <v>81</v>
      </c>
      <c r="C56" s="268">
        <v>3757.7</v>
      </c>
      <c r="D56" s="269">
        <v>3729.2333333333336</v>
      </c>
      <c r="E56" s="269">
        <v>3693.4666666666672</v>
      </c>
      <c r="F56" s="269">
        <v>3629.2333333333336</v>
      </c>
      <c r="G56" s="269">
        <v>3593.4666666666672</v>
      </c>
      <c r="H56" s="269">
        <v>3793.4666666666672</v>
      </c>
      <c r="I56" s="269">
        <v>3829.2333333333336</v>
      </c>
      <c r="J56" s="269">
        <v>3893.4666666666672</v>
      </c>
      <c r="K56" s="268">
        <v>3765</v>
      </c>
      <c r="L56" s="268">
        <v>3665</v>
      </c>
      <c r="M56" s="268">
        <v>3.9887100000000002</v>
      </c>
      <c r="N56" s="1"/>
      <c r="O56" s="1"/>
    </row>
    <row r="57" spans="1:15" ht="12.75" customHeight="1">
      <c r="A57" s="53">
        <v>48</v>
      </c>
      <c r="B57" s="419" t="s">
        <v>82</v>
      </c>
      <c r="C57" s="268">
        <v>246.9</v>
      </c>
      <c r="D57" s="269">
        <v>247.36666666666667</v>
      </c>
      <c r="E57" s="269">
        <v>245.63333333333335</v>
      </c>
      <c r="F57" s="269">
        <v>244.36666666666667</v>
      </c>
      <c r="G57" s="269">
        <v>242.63333333333335</v>
      </c>
      <c r="H57" s="269">
        <v>248.63333333333335</v>
      </c>
      <c r="I57" s="269">
        <v>250.3666666666667</v>
      </c>
      <c r="J57" s="269">
        <v>251.63333333333335</v>
      </c>
      <c r="K57" s="268">
        <v>249.1</v>
      </c>
      <c r="L57" s="268">
        <v>246.1</v>
      </c>
      <c r="M57" s="268">
        <v>52.256349999999998</v>
      </c>
      <c r="N57" s="1"/>
      <c r="O57" s="1"/>
    </row>
    <row r="58" spans="1:15" ht="12.75" customHeight="1">
      <c r="A58" s="53">
        <v>49</v>
      </c>
      <c r="B58" s="419" t="s">
        <v>83</v>
      </c>
      <c r="C58" s="268">
        <v>797.9</v>
      </c>
      <c r="D58" s="269">
        <v>799.23333333333323</v>
      </c>
      <c r="E58" s="269">
        <v>793.46666666666647</v>
      </c>
      <c r="F58" s="269">
        <v>789.03333333333319</v>
      </c>
      <c r="G58" s="269">
        <v>783.26666666666642</v>
      </c>
      <c r="H58" s="269">
        <v>803.66666666666652</v>
      </c>
      <c r="I58" s="269">
        <v>809.43333333333317</v>
      </c>
      <c r="J58" s="269">
        <v>813.86666666666656</v>
      </c>
      <c r="K58" s="268">
        <v>805</v>
      </c>
      <c r="L58" s="268">
        <v>794.8</v>
      </c>
      <c r="M58" s="268">
        <v>15.390940000000001</v>
      </c>
      <c r="N58" s="1"/>
      <c r="O58" s="1"/>
    </row>
    <row r="59" spans="1:15" ht="12.75" customHeight="1">
      <c r="A59" s="53">
        <v>50</v>
      </c>
      <c r="B59" s="419" t="s">
        <v>84</v>
      </c>
      <c r="C59" s="268">
        <v>1058.9000000000001</v>
      </c>
      <c r="D59" s="269">
        <v>1058.1833333333334</v>
      </c>
      <c r="E59" s="269">
        <v>1053.3666666666668</v>
      </c>
      <c r="F59" s="269">
        <v>1047.8333333333335</v>
      </c>
      <c r="G59" s="269">
        <v>1043.0166666666669</v>
      </c>
      <c r="H59" s="269">
        <v>1063.7166666666667</v>
      </c>
      <c r="I59" s="269">
        <v>1068.5333333333333</v>
      </c>
      <c r="J59" s="269">
        <v>1074.0666666666666</v>
      </c>
      <c r="K59" s="268">
        <v>1063</v>
      </c>
      <c r="L59" s="268">
        <v>1052.6500000000001</v>
      </c>
      <c r="M59" s="268">
        <v>11.44685</v>
      </c>
      <c r="N59" s="1"/>
      <c r="O59" s="1"/>
    </row>
    <row r="60" spans="1:15" ht="12.75" customHeight="1">
      <c r="A60" s="53">
        <v>51</v>
      </c>
      <c r="B60" s="419" t="s">
        <v>830</v>
      </c>
      <c r="C60" s="268">
        <v>1875.95</v>
      </c>
      <c r="D60" s="269">
        <v>1896.4833333333333</v>
      </c>
      <c r="E60" s="269">
        <v>1848.6666666666667</v>
      </c>
      <c r="F60" s="269">
        <v>1821.3833333333334</v>
      </c>
      <c r="G60" s="269">
        <v>1773.5666666666668</v>
      </c>
      <c r="H60" s="269">
        <v>1923.7666666666667</v>
      </c>
      <c r="I60" s="269">
        <v>1971.5833333333333</v>
      </c>
      <c r="J60" s="269">
        <v>1998.8666666666666</v>
      </c>
      <c r="K60" s="268">
        <v>1944.3</v>
      </c>
      <c r="L60" s="268">
        <v>1869.2</v>
      </c>
      <c r="M60" s="268">
        <v>2.2486600000000001</v>
      </c>
      <c r="N60" s="1"/>
      <c r="O60" s="1"/>
    </row>
    <row r="61" spans="1:15" ht="12.75" customHeight="1">
      <c r="A61" s="53">
        <v>52</v>
      </c>
      <c r="B61" s="419" t="s">
        <v>85</v>
      </c>
      <c r="C61" s="268">
        <v>231.3</v>
      </c>
      <c r="D61" s="269">
        <v>232.41666666666666</v>
      </c>
      <c r="E61" s="269">
        <v>229.5333333333333</v>
      </c>
      <c r="F61" s="269">
        <v>227.76666666666665</v>
      </c>
      <c r="G61" s="269">
        <v>224.8833333333333</v>
      </c>
      <c r="H61" s="269">
        <v>234.18333333333331</v>
      </c>
      <c r="I61" s="269">
        <v>237.06666666666669</v>
      </c>
      <c r="J61" s="269">
        <v>238.83333333333331</v>
      </c>
      <c r="K61" s="268">
        <v>235.3</v>
      </c>
      <c r="L61" s="268">
        <v>230.65</v>
      </c>
      <c r="M61" s="268">
        <v>98.844290000000001</v>
      </c>
      <c r="N61" s="1"/>
      <c r="O61" s="1"/>
    </row>
    <row r="62" spans="1:15" ht="12.75" customHeight="1">
      <c r="A62" s="53">
        <v>53</v>
      </c>
      <c r="B62" s="419" t="s">
        <v>87</v>
      </c>
      <c r="C62" s="268">
        <v>3606.7</v>
      </c>
      <c r="D62" s="269">
        <v>3620.5</v>
      </c>
      <c r="E62" s="269">
        <v>3581.5</v>
      </c>
      <c r="F62" s="269">
        <v>3556.3</v>
      </c>
      <c r="G62" s="269">
        <v>3517.3</v>
      </c>
      <c r="H62" s="269">
        <v>3645.7</v>
      </c>
      <c r="I62" s="269">
        <v>3684.7</v>
      </c>
      <c r="J62" s="269">
        <v>3709.8999999999996</v>
      </c>
      <c r="K62" s="268">
        <v>3659.5</v>
      </c>
      <c r="L62" s="268">
        <v>3595.3</v>
      </c>
      <c r="M62" s="268">
        <v>1.21824</v>
      </c>
      <c r="N62" s="1"/>
      <c r="O62" s="1"/>
    </row>
    <row r="63" spans="1:15" ht="12.75" customHeight="1">
      <c r="A63" s="53">
        <v>54</v>
      </c>
      <c r="B63" s="419" t="s">
        <v>88</v>
      </c>
      <c r="C63" s="268">
        <v>1643.8</v>
      </c>
      <c r="D63" s="269">
        <v>1641.6000000000001</v>
      </c>
      <c r="E63" s="269">
        <v>1630.2000000000003</v>
      </c>
      <c r="F63" s="269">
        <v>1616.6000000000001</v>
      </c>
      <c r="G63" s="269">
        <v>1605.2000000000003</v>
      </c>
      <c r="H63" s="269">
        <v>1655.2000000000003</v>
      </c>
      <c r="I63" s="269">
        <v>1666.6000000000004</v>
      </c>
      <c r="J63" s="269">
        <v>1680.2000000000003</v>
      </c>
      <c r="K63" s="268">
        <v>1653</v>
      </c>
      <c r="L63" s="268">
        <v>1628</v>
      </c>
      <c r="M63" s="268">
        <v>2.1681699999999999</v>
      </c>
      <c r="N63" s="1"/>
      <c r="O63" s="1"/>
    </row>
    <row r="64" spans="1:15" ht="12.75" customHeight="1">
      <c r="A64" s="53">
        <v>55</v>
      </c>
      <c r="B64" s="419" t="s">
        <v>89</v>
      </c>
      <c r="C64" s="268">
        <v>770.4</v>
      </c>
      <c r="D64" s="269">
        <v>771.75</v>
      </c>
      <c r="E64" s="269">
        <v>761.5</v>
      </c>
      <c r="F64" s="269">
        <v>752.6</v>
      </c>
      <c r="G64" s="269">
        <v>742.35</v>
      </c>
      <c r="H64" s="269">
        <v>780.65</v>
      </c>
      <c r="I64" s="269">
        <v>790.9</v>
      </c>
      <c r="J64" s="269">
        <v>799.8</v>
      </c>
      <c r="K64" s="268">
        <v>782</v>
      </c>
      <c r="L64" s="268">
        <v>762.85</v>
      </c>
      <c r="M64" s="268">
        <v>28.650749999999999</v>
      </c>
      <c r="N64" s="1"/>
      <c r="O64" s="1"/>
    </row>
    <row r="65" spans="1:15" ht="12.75" customHeight="1">
      <c r="A65" s="53">
        <v>56</v>
      </c>
      <c r="B65" s="419" t="s">
        <v>90</v>
      </c>
      <c r="C65" s="268">
        <v>1035.05</v>
      </c>
      <c r="D65" s="269">
        <v>1039.9833333333333</v>
      </c>
      <c r="E65" s="269">
        <v>1024.2666666666667</v>
      </c>
      <c r="F65" s="269">
        <v>1013.4833333333333</v>
      </c>
      <c r="G65" s="269">
        <v>997.76666666666665</v>
      </c>
      <c r="H65" s="269">
        <v>1050.7666666666667</v>
      </c>
      <c r="I65" s="269">
        <v>1066.4833333333333</v>
      </c>
      <c r="J65" s="269">
        <v>1077.2666666666667</v>
      </c>
      <c r="K65" s="268">
        <v>1055.7</v>
      </c>
      <c r="L65" s="268">
        <v>1029.2</v>
      </c>
      <c r="M65" s="268">
        <v>2.8529</v>
      </c>
      <c r="N65" s="1"/>
      <c r="O65" s="1"/>
    </row>
    <row r="66" spans="1:15" ht="12.75" customHeight="1">
      <c r="A66" s="53">
        <v>57</v>
      </c>
      <c r="B66" s="419" t="s">
        <v>249</v>
      </c>
      <c r="C66" s="268">
        <v>412.4</v>
      </c>
      <c r="D66" s="269">
        <v>416.15000000000003</v>
      </c>
      <c r="E66" s="269">
        <v>403.30000000000007</v>
      </c>
      <c r="F66" s="269">
        <v>394.20000000000005</v>
      </c>
      <c r="G66" s="269">
        <v>381.35000000000008</v>
      </c>
      <c r="H66" s="269">
        <v>425.25000000000006</v>
      </c>
      <c r="I66" s="269">
        <v>438.10000000000008</v>
      </c>
      <c r="J66" s="269">
        <v>447.20000000000005</v>
      </c>
      <c r="K66" s="268">
        <v>429</v>
      </c>
      <c r="L66" s="268">
        <v>407.05</v>
      </c>
      <c r="M66" s="268">
        <v>44.154919999999997</v>
      </c>
      <c r="N66" s="1"/>
      <c r="O66" s="1"/>
    </row>
    <row r="67" spans="1:15" ht="12.75" customHeight="1">
      <c r="A67" s="53">
        <v>58</v>
      </c>
      <c r="B67" s="419" t="s">
        <v>92</v>
      </c>
      <c r="C67" s="268">
        <v>1237.45</v>
      </c>
      <c r="D67" s="269">
        <v>1236.2333333333333</v>
      </c>
      <c r="E67" s="269">
        <v>1224.4166666666667</v>
      </c>
      <c r="F67" s="269">
        <v>1211.3833333333334</v>
      </c>
      <c r="G67" s="269">
        <v>1199.5666666666668</v>
      </c>
      <c r="H67" s="269">
        <v>1249.2666666666667</v>
      </c>
      <c r="I67" s="269">
        <v>1261.0833333333333</v>
      </c>
      <c r="J67" s="269">
        <v>1274.1166666666666</v>
      </c>
      <c r="K67" s="268">
        <v>1248.05</v>
      </c>
      <c r="L67" s="268">
        <v>1223.2</v>
      </c>
      <c r="M67" s="268">
        <v>6.7488799999999998</v>
      </c>
      <c r="N67" s="1"/>
      <c r="O67" s="1"/>
    </row>
    <row r="68" spans="1:15" ht="12.75" customHeight="1">
      <c r="A68" s="53">
        <v>59</v>
      </c>
      <c r="B68" s="419" t="s">
        <v>97</v>
      </c>
      <c r="C68" s="268">
        <v>408.75</v>
      </c>
      <c r="D68" s="269">
        <v>409.93333333333334</v>
      </c>
      <c r="E68" s="269">
        <v>406.01666666666665</v>
      </c>
      <c r="F68" s="269">
        <v>403.2833333333333</v>
      </c>
      <c r="G68" s="269">
        <v>399.36666666666662</v>
      </c>
      <c r="H68" s="269">
        <v>412.66666666666669</v>
      </c>
      <c r="I68" s="269">
        <v>416.58333333333331</v>
      </c>
      <c r="J68" s="269">
        <v>419.31666666666672</v>
      </c>
      <c r="K68" s="268">
        <v>413.85</v>
      </c>
      <c r="L68" s="268">
        <v>407.2</v>
      </c>
      <c r="M68" s="268">
        <v>66.321029999999993</v>
      </c>
      <c r="N68" s="1"/>
      <c r="O68" s="1"/>
    </row>
    <row r="69" spans="1:15" ht="12.75" customHeight="1">
      <c r="A69" s="53">
        <v>60</v>
      </c>
      <c r="B69" s="419" t="s">
        <v>93</v>
      </c>
      <c r="C69" s="268">
        <v>571</v>
      </c>
      <c r="D69" s="269">
        <v>571.56666666666672</v>
      </c>
      <c r="E69" s="269">
        <v>569.23333333333346</v>
      </c>
      <c r="F69" s="269">
        <v>567.4666666666667</v>
      </c>
      <c r="G69" s="269">
        <v>565.13333333333344</v>
      </c>
      <c r="H69" s="269">
        <v>573.33333333333348</v>
      </c>
      <c r="I69" s="269">
        <v>575.66666666666674</v>
      </c>
      <c r="J69" s="269">
        <v>577.43333333333351</v>
      </c>
      <c r="K69" s="268">
        <v>573.9</v>
      </c>
      <c r="L69" s="268">
        <v>569.79999999999995</v>
      </c>
      <c r="M69" s="268">
        <v>8.2790700000000008</v>
      </c>
      <c r="N69" s="1"/>
      <c r="O69" s="1"/>
    </row>
    <row r="70" spans="1:15" ht="12.75" customHeight="1">
      <c r="A70" s="53">
        <v>61</v>
      </c>
      <c r="B70" s="419" t="s">
        <v>250</v>
      </c>
      <c r="C70" s="268">
        <v>1660.2</v>
      </c>
      <c r="D70" s="269">
        <v>1680.3833333333332</v>
      </c>
      <c r="E70" s="269">
        <v>1635.9166666666665</v>
      </c>
      <c r="F70" s="269">
        <v>1611.6333333333332</v>
      </c>
      <c r="G70" s="269">
        <v>1567.1666666666665</v>
      </c>
      <c r="H70" s="269">
        <v>1704.6666666666665</v>
      </c>
      <c r="I70" s="269">
        <v>1749.1333333333332</v>
      </c>
      <c r="J70" s="269">
        <v>1773.4166666666665</v>
      </c>
      <c r="K70" s="268">
        <v>1724.85</v>
      </c>
      <c r="L70" s="268">
        <v>1656.1</v>
      </c>
      <c r="M70" s="268">
        <v>2.8693900000000001</v>
      </c>
      <c r="N70" s="1"/>
      <c r="O70" s="1"/>
    </row>
    <row r="71" spans="1:15" ht="12.75" customHeight="1">
      <c r="A71" s="53">
        <v>62</v>
      </c>
      <c r="B71" s="419" t="s">
        <v>94</v>
      </c>
      <c r="C71" s="268">
        <v>2256.5</v>
      </c>
      <c r="D71" s="269">
        <v>2246.8333333333335</v>
      </c>
      <c r="E71" s="269">
        <v>2198.666666666667</v>
      </c>
      <c r="F71" s="269">
        <v>2140.8333333333335</v>
      </c>
      <c r="G71" s="269">
        <v>2092.666666666667</v>
      </c>
      <c r="H71" s="269">
        <v>2304.666666666667</v>
      </c>
      <c r="I71" s="269">
        <v>2352.8333333333339</v>
      </c>
      <c r="J71" s="269">
        <v>2410.666666666667</v>
      </c>
      <c r="K71" s="268">
        <v>2295</v>
      </c>
      <c r="L71" s="268">
        <v>2189</v>
      </c>
      <c r="M71" s="268">
        <v>29.207709999999999</v>
      </c>
      <c r="N71" s="1"/>
      <c r="O71" s="1"/>
    </row>
    <row r="72" spans="1:15" ht="12.75" customHeight="1">
      <c r="A72" s="53">
        <v>63</v>
      </c>
      <c r="B72" s="419" t="s">
        <v>95</v>
      </c>
      <c r="C72" s="268">
        <v>3667.6</v>
      </c>
      <c r="D72" s="269">
        <v>3675.1833333333329</v>
      </c>
      <c r="E72" s="269">
        <v>3642.4166666666661</v>
      </c>
      <c r="F72" s="269">
        <v>3617.2333333333331</v>
      </c>
      <c r="G72" s="269">
        <v>3584.4666666666662</v>
      </c>
      <c r="H72" s="269">
        <v>3700.3666666666659</v>
      </c>
      <c r="I72" s="269">
        <v>3733.1333333333332</v>
      </c>
      <c r="J72" s="269">
        <v>3758.3166666666657</v>
      </c>
      <c r="K72" s="268">
        <v>3707.95</v>
      </c>
      <c r="L72" s="268">
        <v>3650</v>
      </c>
      <c r="M72" s="268">
        <v>3.56054</v>
      </c>
      <c r="N72" s="1"/>
      <c r="O72" s="1"/>
    </row>
    <row r="73" spans="1:15" ht="12.75" customHeight="1">
      <c r="A73" s="53">
        <v>64</v>
      </c>
      <c r="B73" s="419" t="s">
        <v>252</v>
      </c>
      <c r="C73" s="268">
        <v>4598.45</v>
      </c>
      <c r="D73" s="269">
        <v>4607.833333333333</v>
      </c>
      <c r="E73" s="269">
        <v>4545.6666666666661</v>
      </c>
      <c r="F73" s="269">
        <v>4492.8833333333332</v>
      </c>
      <c r="G73" s="269">
        <v>4430.7166666666662</v>
      </c>
      <c r="H73" s="269">
        <v>4660.6166666666659</v>
      </c>
      <c r="I73" s="269">
        <v>4722.7833333333319</v>
      </c>
      <c r="J73" s="269">
        <v>4775.5666666666657</v>
      </c>
      <c r="K73" s="268">
        <v>4670</v>
      </c>
      <c r="L73" s="268">
        <v>4555.05</v>
      </c>
      <c r="M73" s="268">
        <v>6.9915799999999999</v>
      </c>
      <c r="N73" s="1"/>
      <c r="O73" s="1"/>
    </row>
    <row r="74" spans="1:15" ht="12.75" customHeight="1">
      <c r="A74" s="53">
        <v>65</v>
      </c>
      <c r="B74" s="419" t="s">
        <v>143</v>
      </c>
      <c r="C74" s="268">
        <v>2434.65</v>
      </c>
      <c r="D74" s="269">
        <v>2440.3666666666668</v>
      </c>
      <c r="E74" s="269">
        <v>2407.3333333333335</v>
      </c>
      <c r="F74" s="269">
        <v>2380.0166666666669</v>
      </c>
      <c r="G74" s="269">
        <v>2346.9833333333336</v>
      </c>
      <c r="H74" s="269">
        <v>2467.6833333333334</v>
      </c>
      <c r="I74" s="269">
        <v>2500.7166666666662</v>
      </c>
      <c r="J74" s="269">
        <v>2528.0333333333333</v>
      </c>
      <c r="K74" s="268">
        <v>2473.4</v>
      </c>
      <c r="L74" s="268">
        <v>2413.0500000000002</v>
      </c>
      <c r="M74" s="268">
        <v>4.22018</v>
      </c>
      <c r="N74" s="1"/>
      <c r="O74" s="1"/>
    </row>
    <row r="75" spans="1:15" ht="12.75" customHeight="1">
      <c r="A75" s="53">
        <v>66</v>
      </c>
      <c r="B75" s="419" t="s">
        <v>98</v>
      </c>
      <c r="C75" s="268">
        <v>4252.8999999999996</v>
      </c>
      <c r="D75" s="269">
        <v>4265.6166666666659</v>
      </c>
      <c r="E75" s="269">
        <v>4224.2833333333319</v>
      </c>
      <c r="F75" s="269">
        <v>4195.6666666666661</v>
      </c>
      <c r="G75" s="269">
        <v>4154.3333333333321</v>
      </c>
      <c r="H75" s="269">
        <v>4294.2333333333318</v>
      </c>
      <c r="I75" s="269">
        <v>4335.5666666666657</v>
      </c>
      <c r="J75" s="269">
        <v>4364.1833333333316</v>
      </c>
      <c r="K75" s="268">
        <v>4306.95</v>
      </c>
      <c r="L75" s="268">
        <v>4237</v>
      </c>
      <c r="M75" s="268">
        <v>4.41873</v>
      </c>
      <c r="N75" s="1"/>
      <c r="O75" s="1"/>
    </row>
    <row r="76" spans="1:15" ht="12.75" customHeight="1">
      <c r="A76" s="53">
        <v>67</v>
      </c>
      <c r="B76" s="419" t="s">
        <v>99</v>
      </c>
      <c r="C76" s="268">
        <v>3522</v>
      </c>
      <c r="D76" s="269">
        <v>3538.2000000000003</v>
      </c>
      <c r="E76" s="269">
        <v>3494.3000000000006</v>
      </c>
      <c r="F76" s="269">
        <v>3466.6000000000004</v>
      </c>
      <c r="G76" s="269">
        <v>3422.7000000000007</v>
      </c>
      <c r="H76" s="269">
        <v>3565.9000000000005</v>
      </c>
      <c r="I76" s="269">
        <v>3609.8</v>
      </c>
      <c r="J76" s="269">
        <v>3637.5000000000005</v>
      </c>
      <c r="K76" s="268">
        <v>3582.1</v>
      </c>
      <c r="L76" s="268">
        <v>3510.5</v>
      </c>
      <c r="M76" s="268">
        <v>5.2869900000000003</v>
      </c>
      <c r="N76" s="1"/>
      <c r="O76" s="1"/>
    </row>
    <row r="77" spans="1:15" ht="12.75" customHeight="1">
      <c r="A77" s="53">
        <v>68</v>
      </c>
      <c r="B77" s="419" t="s">
        <v>253</v>
      </c>
      <c r="C77" s="268">
        <v>514.70000000000005</v>
      </c>
      <c r="D77" s="269">
        <v>513.63333333333333</v>
      </c>
      <c r="E77" s="269">
        <v>506.06666666666661</v>
      </c>
      <c r="F77" s="269">
        <v>497.43333333333328</v>
      </c>
      <c r="G77" s="269">
        <v>489.86666666666656</v>
      </c>
      <c r="H77" s="269">
        <v>522.26666666666665</v>
      </c>
      <c r="I77" s="269">
        <v>529.83333333333348</v>
      </c>
      <c r="J77" s="269">
        <v>538.4666666666667</v>
      </c>
      <c r="K77" s="268">
        <v>521.20000000000005</v>
      </c>
      <c r="L77" s="268">
        <v>505</v>
      </c>
      <c r="M77" s="268">
        <v>3.5825499999999999</v>
      </c>
      <c r="N77" s="1"/>
      <c r="O77" s="1"/>
    </row>
    <row r="78" spans="1:15" ht="12.75" customHeight="1">
      <c r="A78" s="53">
        <v>69</v>
      </c>
      <c r="B78" s="419" t="s">
        <v>100</v>
      </c>
      <c r="C78" s="268">
        <v>1988</v>
      </c>
      <c r="D78" s="269">
        <v>1994.2333333333333</v>
      </c>
      <c r="E78" s="269">
        <v>1973.9666666666667</v>
      </c>
      <c r="F78" s="269">
        <v>1959.9333333333334</v>
      </c>
      <c r="G78" s="269">
        <v>1939.6666666666667</v>
      </c>
      <c r="H78" s="269">
        <v>2008.2666666666667</v>
      </c>
      <c r="I78" s="269">
        <v>2028.5333333333335</v>
      </c>
      <c r="J78" s="269">
        <v>2042.5666666666666</v>
      </c>
      <c r="K78" s="268">
        <v>2014.5</v>
      </c>
      <c r="L78" s="268">
        <v>1980.2</v>
      </c>
      <c r="M78" s="268">
        <v>2.9333</v>
      </c>
      <c r="N78" s="1"/>
      <c r="O78" s="1"/>
    </row>
    <row r="79" spans="1:15" ht="12.75" customHeight="1">
      <c r="A79" s="53">
        <v>70</v>
      </c>
      <c r="B79" s="419" t="s">
        <v>101</v>
      </c>
      <c r="C79" s="268">
        <v>175.45</v>
      </c>
      <c r="D79" s="269">
        <v>175.56666666666669</v>
      </c>
      <c r="E79" s="269">
        <v>174.33333333333337</v>
      </c>
      <c r="F79" s="269">
        <v>173.21666666666667</v>
      </c>
      <c r="G79" s="269">
        <v>171.98333333333335</v>
      </c>
      <c r="H79" s="269">
        <v>176.68333333333339</v>
      </c>
      <c r="I79" s="269">
        <v>177.91666666666669</v>
      </c>
      <c r="J79" s="269">
        <v>179.03333333333342</v>
      </c>
      <c r="K79" s="268">
        <v>176.8</v>
      </c>
      <c r="L79" s="268">
        <v>174.45</v>
      </c>
      <c r="M79" s="268">
        <v>30.88176</v>
      </c>
      <c r="N79" s="1"/>
      <c r="O79" s="1"/>
    </row>
    <row r="80" spans="1:15" ht="12.75" customHeight="1">
      <c r="A80" s="53">
        <v>71</v>
      </c>
      <c r="B80" s="419" t="s">
        <v>831</v>
      </c>
      <c r="C80" s="268">
        <v>1361.6</v>
      </c>
      <c r="D80" s="269">
        <v>1359.8666666666666</v>
      </c>
      <c r="E80" s="269">
        <v>1336.7333333333331</v>
      </c>
      <c r="F80" s="269">
        <v>1311.8666666666666</v>
      </c>
      <c r="G80" s="269">
        <v>1288.7333333333331</v>
      </c>
      <c r="H80" s="269">
        <v>1384.7333333333331</v>
      </c>
      <c r="I80" s="269">
        <v>1407.8666666666668</v>
      </c>
      <c r="J80" s="269">
        <v>1432.7333333333331</v>
      </c>
      <c r="K80" s="268">
        <v>1383</v>
      </c>
      <c r="L80" s="268">
        <v>1335</v>
      </c>
      <c r="M80" s="268">
        <v>5.78043</v>
      </c>
      <c r="N80" s="1"/>
      <c r="O80" s="1"/>
    </row>
    <row r="81" spans="1:15" ht="12.75" customHeight="1">
      <c r="A81" s="53">
        <v>72</v>
      </c>
      <c r="B81" s="419" t="s">
        <v>102</v>
      </c>
      <c r="C81" s="268">
        <v>119.15</v>
      </c>
      <c r="D81" s="269">
        <v>119.33333333333333</v>
      </c>
      <c r="E81" s="269">
        <v>118.16666666666666</v>
      </c>
      <c r="F81" s="269">
        <v>117.18333333333332</v>
      </c>
      <c r="G81" s="269">
        <v>116.01666666666665</v>
      </c>
      <c r="H81" s="269">
        <v>120.31666666666666</v>
      </c>
      <c r="I81" s="269">
        <v>121.48333333333332</v>
      </c>
      <c r="J81" s="269">
        <v>122.46666666666667</v>
      </c>
      <c r="K81" s="268">
        <v>120.5</v>
      </c>
      <c r="L81" s="268">
        <v>118.35</v>
      </c>
      <c r="M81" s="268">
        <v>89.180570000000003</v>
      </c>
      <c r="N81" s="1"/>
      <c r="O81" s="1"/>
    </row>
    <row r="82" spans="1:15" ht="12.75" customHeight="1">
      <c r="A82" s="53">
        <v>73</v>
      </c>
      <c r="B82" s="419" t="s">
        <v>255</v>
      </c>
      <c r="C82" s="268">
        <v>292.10000000000002</v>
      </c>
      <c r="D82" s="269">
        <v>292.2</v>
      </c>
      <c r="E82" s="269">
        <v>289.39999999999998</v>
      </c>
      <c r="F82" s="269">
        <v>286.7</v>
      </c>
      <c r="G82" s="269">
        <v>283.89999999999998</v>
      </c>
      <c r="H82" s="269">
        <v>294.89999999999998</v>
      </c>
      <c r="I82" s="269">
        <v>297.70000000000005</v>
      </c>
      <c r="J82" s="269">
        <v>300.39999999999998</v>
      </c>
      <c r="K82" s="268">
        <v>295</v>
      </c>
      <c r="L82" s="268">
        <v>289.5</v>
      </c>
      <c r="M82" s="268">
        <v>3.79406</v>
      </c>
      <c r="N82" s="1"/>
      <c r="O82" s="1"/>
    </row>
    <row r="83" spans="1:15" ht="12.75" customHeight="1">
      <c r="A83" s="53">
        <v>74</v>
      </c>
      <c r="B83" s="419" t="s">
        <v>103</v>
      </c>
      <c r="C83" s="268">
        <v>92.3</v>
      </c>
      <c r="D83" s="269">
        <v>92.59999999999998</v>
      </c>
      <c r="E83" s="269">
        <v>91.799999999999955</v>
      </c>
      <c r="F83" s="269">
        <v>91.299999999999969</v>
      </c>
      <c r="G83" s="269">
        <v>90.499999999999943</v>
      </c>
      <c r="H83" s="269">
        <v>93.099999999999966</v>
      </c>
      <c r="I83" s="269">
        <v>93.9</v>
      </c>
      <c r="J83" s="269">
        <v>94.399999999999977</v>
      </c>
      <c r="K83" s="268">
        <v>93.4</v>
      </c>
      <c r="L83" s="268">
        <v>92.1</v>
      </c>
      <c r="M83" s="268">
        <v>70.456890000000001</v>
      </c>
      <c r="N83" s="1"/>
      <c r="O83" s="1"/>
    </row>
    <row r="84" spans="1:15" ht="12.75" customHeight="1">
      <c r="A84" s="53">
        <v>75</v>
      </c>
      <c r="B84" s="419" t="s">
        <v>256</v>
      </c>
      <c r="C84" s="268">
        <v>2437.65</v>
      </c>
      <c r="D84" s="269">
        <v>2419</v>
      </c>
      <c r="E84" s="269">
        <v>2381.65</v>
      </c>
      <c r="F84" s="269">
        <v>2325.65</v>
      </c>
      <c r="G84" s="269">
        <v>2288.3000000000002</v>
      </c>
      <c r="H84" s="269">
        <v>2475</v>
      </c>
      <c r="I84" s="269">
        <v>2512.3500000000004</v>
      </c>
      <c r="J84" s="269">
        <v>2568.35</v>
      </c>
      <c r="K84" s="268">
        <v>2456.35</v>
      </c>
      <c r="L84" s="268">
        <v>2363</v>
      </c>
      <c r="M84" s="268">
        <v>4.4200499999999998</v>
      </c>
      <c r="N84" s="1"/>
      <c r="O84" s="1"/>
    </row>
    <row r="85" spans="1:15" ht="12.75" customHeight="1">
      <c r="A85" s="53">
        <v>76</v>
      </c>
      <c r="B85" s="419" t="s">
        <v>104</v>
      </c>
      <c r="C85" s="268">
        <v>393.35</v>
      </c>
      <c r="D85" s="269">
        <v>393.2166666666667</v>
      </c>
      <c r="E85" s="269">
        <v>389.83333333333337</v>
      </c>
      <c r="F85" s="269">
        <v>386.31666666666666</v>
      </c>
      <c r="G85" s="269">
        <v>382.93333333333334</v>
      </c>
      <c r="H85" s="269">
        <v>396.73333333333341</v>
      </c>
      <c r="I85" s="269">
        <v>400.11666666666673</v>
      </c>
      <c r="J85" s="269">
        <v>403.63333333333344</v>
      </c>
      <c r="K85" s="268">
        <v>396.6</v>
      </c>
      <c r="L85" s="268">
        <v>389.7</v>
      </c>
      <c r="M85" s="268">
        <v>9.9450199999999995</v>
      </c>
      <c r="N85" s="1"/>
      <c r="O85" s="1"/>
    </row>
    <row r="86" spans="1:15" ht="12.75" customHeight="1">
      <c r="A86" s="53">
        <v>77</v>
      </c>
      <c r="B86" s="419" t="s">
        <v>107</v>
      </c>
      <c r="C86" s="268">
        <v>942.65</v>
      </c>
      <c r="D86" s="269">
        <v>945.25</v>
      </c>
      <c r="E86" s="269">
        <v>937.5</v>
      </c>
      <c r="F86" s="269">
        <v>932.35</v>
      </c>
      <c r="G86" s="269">
        <v>924.6</v>
      </c>
      <c r="H86" s="269">
        <v>950.4</v>
      </c>
      <c r="I86" s="269">
        <v>958.15</v>
      </c>
      <c r="J86" s="269">
        <v>963.3</v>
      </c>
      <c r="K86" s="268">
        <v>953</v>
      </c>
      <c r="L86" s="268">
        <v>940.1</v>
      </c>
      <c r="M86" s="268">
        <v>7.2441500000000003</v>
      </c>
      <c r="N86" s="1"/>
      <c r="O86" s="1"/>
    </row>
    <row r="87" spans="1:15" ht="12.75" customHeight="1">
      <c r="A87" s="53">
        <v>78</v>
      </c>
      <c r="B87" s="419" t="s">
        <v>108</v>
      </c>
      <c r="C87" s="268">
        <v>1442</v>
      </c>
      <c r="D87" s="269">
        <v>1450.0166666666667</v>
      </c>
      <c r="E87" s="269">
        <v>1428.0333333333333</v>
      </c>
      <c r="F87" s="269">
        <v>1414.0666666666666</v>
      </c>
      <c r="G87" s="269">
        <v>1392.0833333333333</v>
      </c>
      <c r="H87" s="269">
        <v>1463.9833333333333</v>
      </c>
      <c r="I87" s="269">
        <v>1485.9666666666665</v>
      </c>
      <c r="J87" s="269">
        <v>1499.9333333333334</v>
      </c>
      <c r="K87" s="268">
        <v>1472</v>
      </c>
      <c r="L87" s="268">
        <v>1436.05</v>
      </c>
      <c r="M87" s="268">
        <v>5.8706399999999999</v>
      </c>
      <c r="N87" s="1"/>
      <c r="O87" s="1"/>
    </row>
    <row r="88" spans="1:15" ht="12.75" customHeight="1">
      <c r="A88" s="53">
        <v>79</v>
      </c>
      <c r="B88" s="419" t="s">
        <v>110</v>
      </c>
      <c r="C88" s="268">
        <v>1789.65</v>
      </c>
      <c r="D88" s="269">
        <v>1789.7666666666667</v>
      </c>
      <c r="E88" s="269">
        <v>1770.8833333333332</v>
      </c>
      <c r="F88" s="269">
        <v>1752.1166666666666</v>
      </c>
      <c r="G88" s="269">
        <v>1733.2333333333331</v>
      </c>
      <c r="H88" s="269">
        <v>1808.5333333333333</v>
      </c>
      <c r="I88" s="269">
        <v>1827.416666666667</v>
      </c>
      <c r="J88" s="269">
        <v>1846.1833333333334</v>
      </c>
      <c r="K88" s="268">
        <v>1808.65</v>
      </c>
      <c r="L88" s="268">
        <v>1771</v>
      </c>
      <c r="M88" s="268">
        <v>8.0896000000000008</v>
      </c>
      <c r="N88" s="1"/>
      <c r="O88" s="1"/>
    </row>
    <row r="89" spans="1:15" ht="12.75" customHeight="1">
      <c r="A89" s="53">
        <v>80</v>
      </c>
      <c r="B89" s="419" t="s">
        <v>111</v>
      </c>
      <c r="C89" s="268">
        <v>517.35</v>
      </c>
      <c r="D89" s="269">
        <v>517.25</v>
      </c>
      <c r="E89" s="269">
        <v>511.5</v>
      </c>
      <c r="F89" s="269">
        <v>505.65</v>
      </c>
      <c r="G89" s="269">
        <v>499.9</v>
      </c>
      <c r="H89" s="269">
        <v>523.1</v>
      </c>
      <c r="I89" s="269">
        <v>528.85</v>
      </c>
      <c r="J89" s="269">
        <v>534.70000000000005</v>
      </c>
      <c r="K89" s="268">
        <v>523</v>
      </c>
      <c r="L89" s="268">
        <v>511.4</v>
      </c>
      <c r="M89" s="268">
        <v>17.938189999999999</v>
      </c>
      <c r="N89" s="1"/>
      <c r="O89" s="1"/>
    </row>
    <row r="90" spans="1:15" ht="12.75" customHeight="1">
      <c r="A90" s="53">
        <v>81</v>
      </c>
      <c r="B90" s="419" t="s">
        <v>259</v>
      </c>
      <c r="C90" s="268">
        <v>253.9</v>
      </c>
      <c r="D90" s="269">
        <v>256.13333333333333</v>
      </c>
      <c r="E90" s="269">
        <v>250.76666666666665</v>
      </c>
      <c r="F90" s="269">
        <v>247.63333333333333</v>
      </c>
      <c r="G90" s="269">
        <v>242.26666666666665</v>
      </c>
      <c r="H90" s="269">
        <v>259.26666666666665</v>
      </c>
      <c r="I90" s="269">
        <v>264.63333333333333</v>
      </c>
      <c r="J90" s="269">
        <v>267.76666666666665</v>
      </c>
      <c r="K90" s="268">
        <v>261.5</v>
      </c>
      <c r="L90" s="268">
        <v>253</v>
      </c>
      <c r="M90" s="268">
        <v>20.635570000000001</v>
      </c>
      <c r="N90" s="1"/>
      <c r="O90" s="1"/>
    </row>
    <row r="91" spans="1:15" ht="12.75" customHeight="1">
      <c r="A91" s="53">
        <v>82</v>
      </c>
      <c r="B91" s="419" t="s">
        <v>113</v>
      </c>
      <c r="C91" s="268">
        <v>955.4</v>
      </c>
      <c r="D91" s="269">
        <v>955.21666666666658</v>
      </c>
      <c r="E91" s="269">
        <v>950.63333333333321</v>
      </c>
      <c r="F91" s="269">
        <v>945.86666666666667</v>
      </c>
      <c r="G91" s="269">
        <v>941.2833333333333</v>
      </c>
      <c r="H91" s="269">
        <v>959.98333333333312</v>
      </c>
      <c r="I91" s="269">
        <v>964.56666666666638</v>
      </c>
      <c r="J91" s="269">
        <v>969.33333333333303</v>
      </c>
      <c r="K91" s="268">
        <v>959.8</v>
      </c>
      <c r="L91" s="268">
        <v>950.45</v>
      </c>
      <c r="M91" s="268">
        <v>24.428280000000001</v>
      </c>
      <c r="N91" s="1"/>
      <c r="O91" s="1"/>
    </row>
    <row r="92" spans="1:15" ht="12.75" customHeight="1">
      <c r="A92" s="53">
        <v>83</v>
      </c>
      <c r="B92" s="419" t="s">
        <v>115</v>
      </c>
      <c r="C92" s="268">
        <v>2045.4</v>
      </c>
      <c r="D92" s="269">
        <v>2051.6333333333337</v>
      </c>
      <c r="E92" s="269">
        <v>2033.8166666666675</v>
      </c>
      <c r="F92" s="269">
        <v>2022.2333333333338</v>
      </c>
      <c r="G92" s="269">
        <v>2004.4166666666677</v>
      </c>
      <c r="H92" s="269">
        <v>2063.2166666666672</v>
      </c>
      <c r="I92" s="269">
        <v>2081.0333333333338</v>
      </c>
      <c r="J92" s="269">
        <v>2092.6166666666672</v>
      </c>
      <c r="K92" s="268">
        <v>2069.4499999999998</v>
      </c>
      <c r="L92" s="268">
        <v>2040.05</v>
      </c>
      <c r="M92" s="268">
        <v>2.0930900000000001</v>
      </c>
      <c r="N92" s="1"/>
      <c r="O92" s="1"/>
    </row>
    <row r="93" spans="1:15" ht="12.75" customHeight="1">
      <c r="A93" s="53">
        <v>84</v>
      </c>
      <c r="B93" s="419" t="s">
        <v>116</v>
      </c>
      <c r="C93" s="268">
        <v>1513.1</v>
      </c>
      <c r="D93" s="269">
        <v>1509.1833333333334</v>
      </c>
      <c r="E93" s="269">
        <v>1502.4666666666667</v>
      </c>
      <c r="F93" s="269">
        <v>1491.8333333333333</v>
      </c>
      <c r="G93" s="269">
        <v>1485.1166666666666</v>
      </c>
      <c r="H93" s="269">
        <v>1519.8166666666668</v>
      </c>
      <c r="I93" s="269">
        <v>1526.5333333333335</v>
      </c>
      <c r="J93" s="269">
        <v>1537.166666666667</v>
      </c>
      <c r="K93" s="268">
        <v>1515.9</v>
      </c>
      <c r="L93" s="268">
        <v>1498.55</v>
      </c>
      <c r="M93" s="268">
        <v>65.009829999999994</v>
      </c>
      <c r="N93" s="1"/>
      <c r="O93" s="1"/>
    </row>
    <row r="94" spans="1:15" ht="12.75" customHeight="1">
      <c r="A94" s="53">
        <v>85</v>
      </c>
      <c r="B94" s="419" t="s">
        <v>117</v>
      </c>
      <c r="C94" s="268">
        <v>587.04999999999995</v>
      </c>
      <c r="D94" s="269">
        <v>592.65</v>
      </c>
      <c r="E94" s="269">
        <v>579.4</v>
      </c>
      <c r="F94" s="269">
        <v>571.75</v>
      </c>
      <c r="G94" s="269">
        <v>558.5</v>
      </c>
      <c r="H94" s="269">
        <v>600.29999999999995</v>
      </c>
      <c r="I94" s="269">
        <v>613.54999999999995</v>
      </c>
      <c r="J94" s="269">
        <v>621.19999999999993</v>
      </c>
      <c r="K94" s="268">
        <v>605.9</v>
      </c>
      <c r="L94" s="268">
        <v>585</v>
      </c>
      <c r="M94" s="268">
        <v>101.70913</v>
      </c>
      <c r="N94" s="1"/>
      <c r="O94" s="1"/>
    </row>
    <row r="95" spans="1:15" ht="12.75" customHeight="1">
      <c r="A95" s="53">
        <v>86</v>
      </c>
      <c r="B95" s="419" t="s">
        <v>112</v>
      </c>
      <c r="C95" s="268">
        <v>1378.55</v>
      </c>
      <c r="D95" s="269">
        <v>1379.8500000000001</v>
      </c>
      <c r="E95" s="269">
        <v>1369.7000000000003</v>
      </c>
      <c r="F95" s="269">
        <v>1360.8500000000001</v>
      </c>
      <c r="G95" s="269">
        <v>1350.7000000000003</v>
      </c>
      <c r="H95" s="269">
        <v>1388.7000000000003</v>
      </c>
      <c r="I95" s="269">
        <v>1398.8500000000004</v>
      </c>
      <c r="J95" s="269">
        <v>1407.7000000000003</v>
      </c>
      <c r="K95" s="268">
        <v>1390</v>
      </c>
      <c r="L95" s="268">
        <v>1371</v>
      </c>
      <c r="M95" s="268">
        <v>5.7560900000000004</v>
      </c>
      <c r="N95" s="1"/>
      <c r="O95" s="1"/>
    </row>
    <row r="96" spans="1:15" ht="12.75" customHeight="1">
      <c r="A96" s="53">
        <v>87</v>
      </c>
      <c r="B96" s="419" t="s">
        <v>118</v>
      </c>
      <c r="C96" s="268">
        <v>2870</v>
      </c>
      <c r="D96" s="269">
        <v>2868.3333333333335</v>
      </c>
      <c r="E96" s="269">
        <v>2833.666666666667</v>
      </c>
      <c r="F96" s="269">
        <v>2797.3333333333335</v>
      </c>
      <c r="G96" s="269">
        <v>2762.666666666667</v>
      </c>
      <c r="H96" s="269">
        <v>2904.666666666667</v>
      </c>
      <c r="I96" s="269">
        <v>2939.3333333333339</v>
      </c>
      <c r="J96" s="269">
        <v>2975.666666666667</v>
      </c>
      <c r="K96" s="268">
        <v>2903</v>
      </c>
      <c r="L96" s="268">
        <v>2832</v>
      </c>
      <c r="M96" s="268">
        <v>7.6654999999999998</v>
      </c>
      <c r="N96" s="1"/>
      <c r="O96" s="1"/>
    </row>
    <row r="97" spans="1:15" ht="12.75" customHeight="1">
      <c r="A97" s="53">
        <v>88</v>
      </c>
      <c r="B97" s="419" t="s">
        <v>120</v>
      </c>
      <c r="C97" s="268">
        <v>436.65</v>
      </c>
      <c r="D97" s="269">
        <v>436.06666666666666</v>
      </c>
      <c r="E97" s="269">
        <v>432.83333333333331</v>
      </c>
      <c r="F97" s="269">
        <v>429.01666666666665</v>
      </c>
      <c r="G97" s="269">
        <v>425.7833333333333</v>
      </c>
      <c r="H97" s="269">
        <v>439.88333333333333</v>
      </c>
      <c r="I97" s="269">
        <v>443.11666666666667</v>
      </c>
      <c r="J97" s="269">
        <v>446.93333333333334</v>
      </c>
      <c r="K97" s="268">
        <v>439.3</v>
      </c>
      <c r="L97" s="268">
        <v>432.25</v>
      </c>
      <c r="M97" s="268">
        <v>76.28228</v>
      </c>
      <c r="N97" s="1"/>
      <c r="O97" s="1"/>
    </row>
    <row r="98" spans="1:15" ht="12.75" customHeight="1">
      <c r="A98" s="53">
        <v>89</v>
      </c>
      <c r="B98" s="419" t="s">
        <v>260</v>
      </c>
      <c r="C98" s="268">
        <v>2597.5</v>
      </c>
      <c r="D98" s="269">
        <v>2606.3333333333335</v>
      </c>
      <c r="E98" s="269">
        <v>2574.666666666667</v>
      </c>
      <c r="F98" s="269">
        <v>2551.8333333333335</v>
      </c>
      <c r="G98" s="269">
        <v>2520.166666666667</v>
      </c>
      <c r="H98" s="269">
        <v>2629.166666666667</v>
      </c>
      <c r="I98" s="269">
        <v>2660.8333333333339</v>
      </c>
      <c r="J98" s="269">
        <v>2683.666666666667</v>
      </c>
      <c r="K98" s="268">
        <v>2638</v>
      </c>
      <c r="L98" s="268">
        <v>2583.5</v>
      </c>
      <c r="M98" s="268">
        <v>13.83999</v>
      </c>
      <c r="N98" s="1"/>
      <c r="O98" s="1"/>
    </row>
    <row r="99" spans="1:15" ht="12.75" customHeight="1">
      <c r="A99" s="53">
        <v>90</v>
      </c>
      <c r="B99" s="419" t="s">
        <v>121</v>
      </c>
      <c r="C99" s="268">
        <v>245.55</v>
      </c>
      <c r="D99" s="269">
        <v>247.93333333333331</v>
      </c>
      <c r="E99" s="269">
        <v>242.61666666666662</v>
      </c>
      <c r="F99" s="269">
        <v>239.68333333333331</v>
      </c>
      <c r="G99" s="269">
        <v>234.36666666666662</v>
      </c>
      <c r="H99" s="269">
        <v>250.86666666666662</v>
      </c>
      <c r="I99" s="269">
        <v>256.18333333333328</v>
      </c>
      <c r="J99" s="269">
        <v>259.11666666666662</v>
      </c>
      <c r="K99" s="268">
        <v>253.25</v>
      </c>
      <c r="L99" s="268">
        <v>245</v>
      </c>
      <c r="M99" s="268">
        <v>35.093130000000002</v>
      </c>
      <c r="N99" s="1"/>
      <c r="O99" s="1"/>
    </row>
    <row r="100" spans="1:15" ht="12.75" customHeight="1">
      <c r="A100" s="53">
        <v>91</v>
      </c>
      <c r="B100" s="419" t="s">
        <v>122</v>
      </c>
      <c r="C100" s="268">
        <v>2586.6</v>
      </c>
      <c r="D100" s="269">
        <v>2591.5333333333333</v>
      </c>
      <c r="E100" s="269">
        <v>2574.0666666666666</v>
      </c>
      <c r="F100" s="269">
        <v>2561.5333333333333</v>
      </c>
      <c r="G100" s="269">
        <v>2544.0666666666666</v>
      </c>
      <c r="H100" s="269">
        <v>2604.0666666666666</v>
      </c>
      <c r="I100" s="269">
        <v>2621.5333333333328</v>
      </c>
      <c r="J100" s="269">
        <v>2634.0666666666666</v>
      </c>
      <c r="K100" s="268">
        <v>2609</v>
      </c>
      <c r="L100" s="268">
        <v>2579</v>
      </c>
      <c r="M100" s="268">
        <v>13.4213</v>
      </c>
      <c r="N100" s="1"/>
      <c r="O100" s="1"/>
    </row>
    <row r="101" spans="1:15" ht="12.75" customHeight="1">
      <c r="A101" s="53">
        <v>92</v>
      </c>
      <c r="B101" s="419" t="s">
        <v>261</v>
      </c>
      <c r="C101" s="268">
        <v>288.45</v>
      </c>
      <c r="D101" s="269">
        <v>289.81666666666666</v>
      </c>
      <c r="E101" s="269">
        <v>286.63333333333333</v>
      </c>
      <c r="F101" s="269">
        <v>284.81666666666666</v>
      </c>
      <c r="G101" s="269">
        <v>281.63333333333333</v>
      </c>
      <c r="H101" s="269">
        <v>291.63333333333333</v>
      </c>
      <c r="I101" s="269">
        <v>294.81666666666661</v>
      </c>
      <c r="J101" s="269">
        <v>296.63333333333333</v>
      </c>
      <c r="K101" s="268">
        <v>293</v>
      </c>
      <c r="L101" s="268">
        <v>288</v>
      </c>
      <c r="M101" s="268">
        <v>4.9076899999999997</v>
      </c>
      <c r="N101" s="1"/>
      <c r="O101" s="1"/>
    </row>
    <row r="102" spans="1:15" ht="12.75" customHeight="1">
      <c r="A102" s="53">
        <v>93</v>
      </c>
      <c r="B102" s="419" t="s">
        <v>380</v>
      </c>
      <c r="C102" s="268">
        <v>41469.199999999997</v>
      </c>
      <c r="D102" s="269">
        <v>41589.4</v>
      </c>
      <c r="E102" s="269">
        <v>41179.800000000003</v>
      </c>
      <c r="F102" s="269">
        <v>40890.400000000001</v>
      </c>
      <c r="G102" s="269">
        <v>40480.800000000003</v>
      </c>
      <c r="H102" s="269">
        <v>41878.800000000003</v>
      </c>
      <c r="I102" s="269">
        <v>42288.399999999994</v>
      </c>
      <c r="J102" s="269">
        <v>42577.8</v>
      </c>
      <c r="K102" s="268">
        <v>41999</v>
      </c>
      <c r="L102" s="268">
        <v>41300</v>
      </c>
      <c r="M102" s="268">
        <v>4.8980000000000003E-2</v>
      </c>
      <c r="N102" s="1"/>
      <c r="O102" s="1"/>
    </row>
    <row r="103" spans="1:15" ht="12.75" customHeight="1">
      <c r="A103" s="53">
        <v>94</v>
      </c>
      <c r="B103" s="419" t="s">
        <v>114</v>
      </c>
      <c r="C103" s="268">
        <v>2451.5</v>
      </c>
      <c r="D103" s="269">
        <v>2446</v>
      </c>
      <c r="E103" s="269">
        <v>2435</v>
      </c>
      <c r="F103" s="269">
        <v>2418.5</v>
      </c>
      <c r="G103" s="269">
        <v>2407.5</v>
      </c>
      <c r="H103" s="269">
        <v>2462.5</v>
      </c>
      <c r="I103" s="269">
        <v>2473.5</v>
      </c>
      <c r="J103" s="269">
        <v>2490</v>
      </c>
      <c r="K103" s="268">
        <v>2457</v>
      </c>
      <c r="L103" s="268">
        <v>2429.5</v>
      </c>
      <c r="M103" s="268">
        <v>21.972580000000001</v>
      </c>
      <c r="N103" s="1"/>
      <c r="O103" s="1"/>
    </row>
    <row r="104" spans="1:15" ht="12.75" customHeight="1">
      <c r="A104" s="53">
        <v>95</v>
      </c>
      <c r="B104" s="419" t="s">
        <v>124</v>
      </c>
      <c r="C104" s="268">
        <v>910</v>
      </c>
      <c r="D104" s="269">
        <v>909.75</v>
      </c>
      <c r="E104" s="269">
        <v>905.55</v>
      </c>
      <c r="F104" s="269">
        <v>901.09999999999991</v>
      </c>
      <c r="G104" s="269">
        <v>896.89999999999986</v>
      </c>
      <c r="H104" s="269">
        <v>914.2</v>
      </c>
      <c r="I104" s="269">
        <v>918.40000000000009</v>
      </c>
      <c r="J104" s="269">
        <v>922.85000000000014</v>
      </c>
      <c r="K104" s="268">
        <v>913.95</v>
      </c>
      <c r="L104" s="268">
        <v>905.3</v>
      </c>
      <c r="M104" s="268">
        <v>104.00475</v>
      </c>
      <c r="N104" s="1"/>
      <c r="O104" s="1"/>
    </row>
    <row r="105" spans="1:15" ht="12.75" customHeight="1">
      <c r="A105" s="53">
        <v>96</v>
      </c>
      <c r="B105" s="419" t="s">
        <v>125</v>
      </c>
      <c r="C105" s="268">
        <v>1235.75</v>
      </c>
      <c r="D105" s="269">
        <v>1245.1000000000001</v>
      </c>
      <c r="E105" s="269">
        <v>1216.2000000000003</v>
      </c>
      <c r="F105" s="269">
        <v>1196.6500000000001</v>
      </c>
      <c r="G105" s="269">
        <v>1167.7500000000002</v>
      </c>
      <c r="H105" s="269">
        <v>1264.6500000000003</v>
      </c>
      <c r="I105" s="269">
        <v>1293.5500000000004</v>
      </c>
      <c r="J105" s="269">
        <v>1313.1000000000004</v>
      </c>
      <c r="K105" s="268">
        <v>1274</v>
      </c>
      <c r="L105" s="268">
        <v>1225.55</v>
      </c>
      <c r="M105" s="268">
        <v>9.3081999999999994</v>
      </c>
      <c r="N105" s="1"/>
      <c r="O105" s="1"/>
    </row>
    <row r="106" spans="1:15" ht="12.75" customHeight="1">
      <c r="A106" s="53">
        <v>97</v>
      </c>
      <c r="B106" s="419" t="s">
        <v>126</v>
      </c>
      <c r="C106" s="268">
        <v>584.79999999999995</v>
      </c>
      <c r="D106" s="269">
        <v>588</v>
      </c>
      <c r="E106" s="269">
        <v>580.20000000000005</v>
      </c>
      <c r="F106" s="269">
        <v>575.6</v>
      </c>
      <c r="G106" s="269">
        <v>567.80000000000007</v>
      </c>
      <c r="H106" s="269">
        <v>592.6</v>
      </c>
      <c r="I106" s="269">
        <v>600.4</v>
      </c>
      <c r="J106" s="269">
        <v>605</v>
      </c>
      <c r="K106" s="268">
        <v>595.79999999999995</v>
      </c>
      <c r="L106" s="268">
        <v>583.4</v>
      </c>
      <c r="M106" s="268">
        <v>7.1398400000000004</v>
      </c>
      <c r="N106" s="1"/>
      <c r="O106" s="1"/>
    </row>
    <row r="107" spans="1:15" ht="12.75" customHeight="1">
      <c r="A107" s="53">
        <v>98</v>
      </c>
      <c r="B107" s="419" t="s">
        <v>262</v>
      </c>
      <c r="C107" s="268">
        <v>525.35</v>
      </c>
      <c r="D107" s="269">
        <v>525.94999999999993</v>
      </c>
      <c r="E107" s="269">
        <v>521.89999999999986</v>
      </c>
      <c r="F107" s="269">
        <v>518.44999999999993</v>
      </c>
      <c r="G107" s="269">
        <v>514.39999999999986</v>
      </c>
      <c r="H107" s="269">
        <v>529.39999999999986</v>
      </c>
      <c r="I107" s="269">
        <v>533.44999999999982</v>
      </c>
      <c r="J107" s="269">
        <v>536.89999999999986</v>
      </c>
      <c r="K107" s="268">
        <v>530</v>
      </c>
      <c r="L107" s="268">
        <v>522.5</v>
      </c>
      <c r="M107" s="268">
        <v>2.0104799999999998</v>
      </c>
      <c r="N107" s="1"/>
      <c r="O107" s="1"/>
    </row>
    <row r="108" spans="1:15" ht="12.75" customHeight="1">
      <c r="A108" s="53">
        <v>99</v>
      </c>
      <c r="B108" s="419" t="s">
        <v>383</v>
      </c>
      <c r="C108" s="268">
        <v>44.35</v>
      </c>
      <c r="D108" s="269">
        <v>44.383333333333333</v>
      </c>
      <c r="E108" s="269">
        <v>43.866666666666667</v>
      </c>
      <c r="F108" s="269">
        <v>43.383333333333333</v>
      </c>
      <c r="G108" s="269">
        <v>42.866666666666667</v>
      </c>
      <c r="H108" s="269">
        <v>44.866666666666667</v>
      </c>
      <c r="I108" s="269">
        <v>45.383333333333333</v>
      </c>
      <c r="J108" s="269">
        <v>45.866666666666667</v>
      </c>
      <c r="K108" s="268">
        <v>44.9</v>
      </c>
      <c r="L108" s="268">
        <v>43.9</v>
      </c>
      <c r="M108" s="268">
        <v>115.94846</v>
      </c>
      <c r="N108" s="1"/>
      <c r="O108" s="1"/>
    </row>
    <row r="109" spans="1:15" ht="12.75" customHeight="1">
      <c r="A109" s="53">
        <v>100</v>
      </c>
      <c r="B109" s="419" t="s">
        <v>128</v>
      </c>
      <c r="C109" s="268">
        <v>50.25</v>
      </c>
      <c r="D109" s="269">
        <v>50.516666666666673</v>
      </c>
      <c r="E109" s="269">
        <v>49.783333333333346</v>
      </c>
      <c r="F109" s="269">
        <v>49.31666666666667</v>
      </c>
      <c r="G109" s="269">
        <v>48.583333333333343</v>
      </c>
      <c r="H109" s="269">
        <v>50.983333333333348</v>
      </c>
      <c r="I109" s="269">
        <v>51.716666666666683</v>
      </c>
      <c r="J109" s="269">
        <v>52.183333333333351</v>
      </c>
      <c r="K109" s="268">
        <v>51.25</v>
      </c>
      <c r="L109" s="268">
        <v>50.05</v>
      </c>
      <c r="M109" s="268">
        <v>239.13589999999999</v>
      </c>
      <c r="N109" s="1"/>
      <c r="O109" s="1"/>
    </row>
    <row r="110" spans="1:15" ht="12.75" customHeight="1">
      <c r="A110" s="53">
        <v>101</v>
      </c>
      <c r="B110" s="419" t="s">
        <v>137</v>
      </c>
      <c r="C110" s="268">
        <v>334.4</v>
      </c>
      <c r="D110" s="269">
        <v>333.33333333333331</v>
      </c>
      <c r="E110" s="269">
        <v>331.66666666666663</v>
      </c>
      <c r="F110" s="269">
        <v>328.93333333333334</v>
      </c>
      <c r="G110" s="269">
        <v>327.26666666666665</v>
      </c>
      <c r="H110" s="269">
        <v>336.06666666666661</v>
      </c>
      <c r="I110" s="269">
        <v>337.73333333333323</v>
      </c>
      <c r="J110" s="269">
        <v>340.46666666666658</v>
      </c>
      <c r="K110" s="268">
        <v>335</v>
      </c>
      <c r="L110" s="268">
        <v>330.6</v>
      </c>
      <c r="M110" s="268">
        <v>105.20207000000001</v>
      </c>
      <c r="N110" s="1"/>
      <c r="O110" s="1"/>
    </row>
    <row r="111" spans="1:15" ht="12.75" customHeight="1">
      <c r="A111" s="53">
        <v>102</v>
      </c>
      <c r="B111" s="419" t="s">
        <v>263</v>
      </c>
      <c r="C111" s="268">
        <v>4766.6000000000004</v>
      </c>
      <c r="D111" s="269">
        <v>4771.5333333333338</v>
      </c>
      <c r="E111" s="269">
        <v>4715.0666666666675</v>
      </c>
      <c r="F111" s="269">
        <v>4663.5333333333338</v>
      </c>
      <c r="G111" s="269">
        <v>4607.0666666666675</v>
      </c>
      <c r="H111" s="269">
        <v>4823.0666666666675</v>
      </c>
      <c r="I111" s="269">
        <v>4879.5333333333328</v>
      </c>
      <c r="J111" s="269">
        <v>4931.0666666666675</v>
      </c>
      <c r="K111" s="268">
        <v>4828</v>
      </c>
      <c r="L111" s="268">
        <v>4720</v>
      </c>
      <c r="M111" s="268">
        <v>0.68738999999999995</v>
      </c>
      <c r="N111" s="1"/>
      <c r="O111" s="1"/>
    </row>
    <row r="112" spans="1:15" ht="12.75" customHeight="1">
      <c r="A112" s="53">
        <v>103</v>
      </c>
      <c r="B112" s="419" t="s">
        <v>393</v>
      </c>
      <c r="C112" s="268">
        <v>204.85</v>
      </c>
      <c r="D112" s="269">
        <v>205.04999999999998</v>
      </c>
      <c r="E112" s="269">
        <v>203.29999999999995</v>
      </c>
      <c r="F112" s="269">
        <v>201.74999999999997</v>
      </c>
      <c r="G112" s="269">
        <v>199.99999999999994</v>
      </c>
      <c r="H112" s="269">
        <v>206.59999999999997</v>
      </c>
      <c r="I112" s="269">
        <v>208.35000000000002</v>
      </c>
      <c r="J112" s="269">
        <v>209.89999999999998</v>
      </c>
      <c r="K112" s="268">
        <v>206.8</v>
      </c>
      <c r="L112" s="268">
        <v>203.5</v>
      </c>
      <c r="M112" s="268">
        <v>9.7580600000000004</v>
      </c>
      <c r="N112" s="1"/>
      <c r="O112" s="1"/>
    </row>
    <row r="113" spans="1:15" ht="12.75" customHeight="1">
      <c r="A113" s="53">
        <v>104</v>
      </c>
      <c r="B113" s="419" t="s">
        <v>394</v>
      </c>
      <c r="C113" s="268">
        <v>163.05000000000001</v>
      </c>
      <c r="D113" s="269">
        <v>163.63333333333333</v>
      </c>
      <c r="E113" s="269">
        <v>161.81666666666666</v>
      </c>
      <c r="F113" s="269">
        <v>160.58333333333334</v>
      </c>
      <c r="G113" s="269">
        <v>158.76666666666668</v>
      </c>
      <c r="H113" s="269">
        <v>164.86666666666665</v>
      </c>
      <c r="I113" s="269">
        <v>166.68333333333331</v>
      </c>
      <c r="J113" s="269">
        <v>167.91666666666663</v>
      </c>
      <c r="K113" s="268">
        <v>165.45</v>
      </c>
      <c r="L113" s="268">
        <v>162.4</v>
      </c>
      <c r="M113" s="268">
        <v>71.124809999999997</v>
      </c>
      <c r="N113" s="1"/>
      <c r="O113" s="1"/>
    </row>
    <row r="114" spans="1:15" ht="12.75" customHeight="1">
      <c r="A114" s="53">
        <v>105</v>
      </c>
      <c r="B114" s="419" t="s">
        <v>130</v>
      </c>
      <c r="C114" s="268">
        <v>317.45</v>
      </c>
      <c r="D114" s="269">
        <v>317.31666666666666</v>
      </c>
      <c r="E114" s="269">
        <v>314.68333333333334</v>
      </c>
      <c r="F114" s="269">
        <v>311.91666666666669</v>
      </c>
      <c r="G114" s="269">
        <v>309.28333333333336</v>
      </c>
      <c r="H114" s="269">
        <v>320.08333333333331</v>
      </c>
      <c r="I114" s="269">
        <v>322.71666666666664</v>
      </c>
      <c r="J114" s="269">
        <v>325.48333333333329</v>
      </c>
      <c r="K114" s="268">
        <v>319.95</v>
      </c>
      <c r="L114" s="268">
        <v>314.55</v>
      </c>
      <c r="M114" s="268">
        <v>27.303740000000001</v>
      </c>
      <c r="N114" s="1"/>
      <c r="O114" s="1"/>
    </row>
    <row r="115" spans="1:15" ht="12.75" customHeight="1">
      <c r="A115" s="53">
        <v>106</v>
      </c>
      <c r="B115" s="419" t="s">
        <v>135</v>
      </c>
      <c r="C115" s="268">
        <v>72.25</v>
      </c>
      <c r="D115" s="269">
        <v>72.45</v>
      </c>
      <c r="E115" s="269">
        <v>71.800000000000011</v>
      </c>
      <c r="F115" s="269">
        <v>71.350000000000009</v>
      </c>
      <c r="G115" s="269">
        <v>70.700000000000017</v>
      </c>
      <c r="H115" s="269">
        <v>72.900000000000006</v>
      </c>
      <c r="I115" s="269">
        <v>73.550000000000011</v>
      </c>
      <c r="J115" s="269">
        <v>74</v>
      </c>
      <c r="K115" s="268">
        <v>73.099999999999994</v>
      </c>
      <c r="L115" s="268">
        <v>72</v>
      </c>
      <c r="M115" s="268">
        <v>115.55561</v>
      </c>
      <c r="N115" s="1"/>
      <c r="O115" s="1"/>
    </row>
    <row r="116" spans="1:15" ht="12.75" customHeight="1">
      <c r="A116" s="53">
        <v>107</v>
      </c>
      <c r="B116" s="419" t="s">
        <v>136</v>
      </c>
      <c r="C116" s="268">
        <v>719.95</v>
      </c>
      <c r="D116" s="269">
        <v>721.88333333333333</v>
      </c>
      <c r="E116" s="269">
        <v>716.06666666666661</v>
      </c>
      <c r="F116" s="269">
        <v>712.18333333333328</v>
      </c>
      <c r="G116" s="269">
        <v>706.36666666666656</v>
      </c>
      <c r="H116" s="269">
        <v>725.76666666666665</v>
      </c>
      <c r="I116" s="269">
        <v>731.58333333333348</v>
      </c>
      <c r="J116" s="269">
        <v>735.4666666666667</v>
      </c>
      <c r="K116" s="268">
        <v>727.7</v>
      </c>
      <c r="L116" s="268">
        <v>718</v>
      </c>
      <c r="M116" s="268">
        <v>14.792619999999999</v>
      </c>
      <c r="N116" s="1"/>
      <c r="O116" s="1"/>
    </row>
    <row r="117" spans="1:15" ht="12.75" customHeight="1">
      <c r="A117" s="53">
        <v>108</v>
      </c>
      <c r="B117" s="419" t="s">
        <v>129</v>
      </c>
      <c r="C117" s="268">
        <v>426.15</v>
      </c>
      <c r="D117" s="269">
        <v>427.93333333333339</v>
      </c>
      <c r="E117" s="269">
        <v>421.81666666666678</v>
      </c>
      <c r="F117" s="269">
        <v>417.48333333333341</v>
      </c>
      <c r="G117" s="269">
        <v>411.36666666666679</v>
      </c>
      <c r="H117" s="269">
        <v>432.26666666666677</v>
      </c>
      <c r="I117" s="269">
        <v>438.38333333333333</v>
      </c>
      <c r="J117" s="269">
        <v>442.71666666666675</v>
      </c>
      <c r="K117" s="268">
        <v>434.05</v>
      </c>
      <c r="L117" s="268">
        <v>423.6</v>
      </c>
      <c r="M117" s="268">
        <v>25.165669999999999</v>
      </c>
      <c r="N117" s="1"/>
      <c r="O117" s="1"/>
    </row>
    <row r="118" spans="1:15" ht="12.75" customHeight="1">
      <c r="A118" s="53">
        <v>109</v>
      </c>
      <c r="B118" s="419" t="s">
        <v>133</v>
      </c>
      <c r="C118" s="268">
        <v>203.55</v>
      </c>
      <c r="D118" s="269">
        <v>203.51666666666665</v>
      </c>
      <c r="E118" s="269">
        <v>200.93333333333331</v>
      </c>
      <c r="F118" s="269">
        <v>198.31666666666666</v>
      </c>
      <c r="G118" s="269">
        <v>195.73333333333332</v>
      </c>
      <c r="H118" s="269">
        <v>206.1333333333333</v>
      </c>
      <c r="I118" s="269">
        <v>208.71666666666667</v>
      </c>
      <c r="J118" s="269">
        <v>211.33333333333329</v>
      </c>
      <c r="K118" s="268">
        <v>206.1</v>
      </c>
      <c r="L118" s="268">
        <v>200.9</v>
      </c>
      <c r="M118" s="268">
        <v>33.759610000000002</v>
      </c>
      <c r="N118" s="1"/>
      <c r="O118" s="1"/>
    </row>
    <row r="119" spans="1:15" ht="12.75" customHeight="1">
      <c r="A119" s="53">
        <v>110</v>
      </c>
      <c r="B119" s="419" t="s">
        <v>132</v>
      </c>
      <c r="C119" s="268">
        <v>1163.8</v>
      </c>
      <c r="D119" s="269">
        <v>1155.3833333333332</v>
      </c>
      <c r="E119" s="269">
        <v>1145.2166666666665</v>
      </c>
      <c r="F119" s="269">
        <v>1126.6333333333332</v>
      </c>
      <c r="G119" s="269">
        <v>1116.4666666666665</v>
      </c>
      <c r="H119" s="269">
        <v>1173.9666666666665</v>
      </c>
      <c r="I119" s="269">
        <v>1184.1333333333334</v>
      </c>
      <c r="J119" s="269">
        <v>1202.7166666666665</v>
      </c>
      <c r="K119" s="268">
        <v>1165.55</v>
      </c>
      <c r="L119" s="268">
        <v>1136.8</v>
      </c>
      <c r="M119" s="268">
        <v>35.711869999999998</v>
      </c>
      <c r="N119" s="1"/>
      <c r="O119" s="1"/>
    </row>
    <row r="120" spans="1:15" ht="12.75" customHeight="1">
      <c r="A120" s="53">
        <v>111</v>
      </c>
      <c r="B120" s="419" t="s">
        <v>164</v>
      </c>
      <c r="C120" s="268">
        <v>4366.55</v>
      </c>
      <c r="D120" s="269">
        <v>4360.2</v>
      </c>
      <c r="E120" s="269">
        <v>4328.3999999999996</v>
      </c>
      <c r="F120" s="269">
        <v>4290.25</v>
      </c>
      <c r="G120" s="269">
        <v>4258.45</v>
      </c>
      <c r="H120" s="269">
        <v>4398.3499999999995</v>
      </c>
      <c r="I120" s="269">
        <v>4430.1500000000005</v>
      </c>
      <c r="J120" s="269">
        <v>4468.2999999999993</v>
      </c>
      <c r="K120" s="268">
        <v>4392</v>
      </c>
      <c r="L120" s="268">
        <v>4322.05</v>
      </c>
      <c r="M120" s="268">
        <v>2.4725199999999998</v>
      </c>
      <c r="N120" s="1"/>
      <c r="O120" s="1"/>
    </row>
    <row r="121" spans="1:15" ht="12.75" customHeight="1">
      <c r="A121" s="53">
        <v>112</v>
      </c>
      <c r="B121" s="419" t="s">
        <v>134</v>
      </c>
      <c r="C121" s="268">
        <v>1544.95</v>
      </c>
      <c r="D121" s="269">
        <v>1546.4166666666667</v>
      </c>
      <c r="E121" s="269">
        <v>1539.8333333333335</v>
      </c>
      <c r="F121" s="269">
        <v>1534.7166666666667</v>
      </c>
      <c r="G121" s="269">
        <v>1528.1333333333334</v>
      </c>
      <c r="H121" s="269">
        <v>1551.5333333333335</v>
      </c>
      <c r="I121" s="269">
        <v>1558.116666666667</v>
      </c>
      <c r="J121" s="269">
        <v>1563.2333333333336</v>
      </c>
      <c r="K121" s="268">
        <v>1553</v>
      </c>
      <c r="L121" s="268">
        <v>1541.3</v>
      </c>
      <c r="M121" s="268">
        <v>49.471580000000003</v>
      </c>
      <c r="N121" s="1"/>
      <c r="O121" s="1"/>
    </row>
    <row r="122" spans="1:15" ht="12.75" customHeight="1">
      <c r="A122" s="53">
        <v>113</v>
      </c>
      <c r="B122" s="419" t="s">
        <v>131</v>
      </c>
      <c r="C122" s="268">
        <v>1930.25</v>
      </c>
      <c r="D122" s="269">
        <v>1931.1666666666667</v>
      </c>
      <c r="E122" s="269">
        <v>1920.3333333333335</v>
      </c>
      <c r="F122" s="269">
        <v>1910.4166666666667</v>
      </c>
      <c r="G122" s="269">
        <v>1899.5833333333335</v>
      </c>
      <c r="H122" s="269">
        <v>1941.0833333333335</v>
      </c>
      <c r="I122" s="269">
        <v>1951.916666666667</v>
      </c>
      <c r="J122" s="269">
        <v>1961.8333333333335</v>
      </c>
      <c r="K122" s="268">
        <v>1942</v>
      </c>
      <c r="L122" s="268">
        <v>1921.25</v>
      </c>
      <c r="M122" s="268">
        <v>9.1098499999999998</v>
      </c>
      <c r="N122" s="1"/>
      <c r="O122" s="1"/>
    </row>
    <row r="123" spans="1:15" ht="12.75" customHeight="1">
      <c r="A123" s="53">
        <v>114</v>
      </c>
      <c r="B123" s="419" t="s">
        <v>264</v>
      </c>
      <c r="C123" s="268">
        <v>898.1</v>
      </c>
      <c r="D123" s="269">
        <v>892.19999999999993</v>
      </c>
      <c r="E123" s="269">
        <v>882.79999999999984</v>
      </c>
      <c r="F123" s="269">
        <v>867.49999999999989</v>
      </c>
      <c r="G123" s="269">
        <v>858.0999999999998</v>
      </c>
      <c r="H123" s="269">
        <v>907.49999999999989</v>
      </c>
      <c r="I123" s="269">
        <v>916.9</v>
      </c>
      <c r="J123" s="269">
        <v>932.19999999999993</v>
      </c>
      <c r="K123" s="268">
        <v>901.6</v>
      </c>
      <c r="L123" s="268">
        <v>876.9</v>
      </c>
      <c r="M123" s="268">
        <v>5.2016400000000003</v>
      </c>
      <c r="N123" s="1"/>
      <c r="O123" s="1"/>
    </row>
    <row r="124" spans="1:15" ht="12.75" customHeight="1">
      <c r="A124" s="53">
        <v>115</v>
      </c>
      <c r="B124" s="419" t="s">
        <v>265</v>
      </c>
      <c r="C124" s="268">
        <v>344.05</v>
      </c>
      <c r="D124" s="269">
        <v>345.8</v>
      </c>
      <c r="E124" s="269">
        <v>340.35</v>
      </c>
      <c r="F124" s="269">
        <v>336.65000000000003</v>
      </c>
      <c r="G124" s="269">
        <v>331.20000000000005</v>
      </c>
      <c r="H124" s="269">
        <v>349.5</v>
      </c>
      <c r="I124" s="269">
        <v>354.94999999999993</v>
      </c>
      <c r="J124" s="269">
        <v>358.65</v>
      </c>
      <c r="K124" s="268">
        <v>351.25</v>
      </c>
      <c r="L124" s="268">
        <v>342.1</v>
      </c>
      <c r="M124" s="268">
        <v>9.3233800000000002</v>
      </c>
      <c r="N124" s="1"/>
      <c r="O124" s="1"/>
    </row>
    <row r="125" spans="1:15" ht="12.75" customHeight="1">
      <c r="A125" s="53">
        <v>116</v>
      </c>
      <c r="B125" s="419" t="s">
        <v>139</v>
      </c>
      <c r="C125" s="268">
        <v>691.05</v>
      </c>
      <c r="D125" s="269">
        <v>691.86666666666667</v>
      </c>
      <c r="E125" s="269">
        <v>685.7833333333333</v>
      </c>
      <c r="F125" s="269">
        <v>680.51666666666665</v>
      </c>
      <c r="G125" s="269">
        <v>674.43333333333328</v>
      </c>
      <c r="H125" s="269">
        <v>697.13333333333333</v>
      </c>
      <c r="I125" s="269">
        <v>703.21666666666658</v>
      </c>
      <c r="J125" s="269">
        <v>708.48333333333335</v>
      </c>
      <c r="K125" s="268">
        <v>697.95</v>
      </c>
      <c r="L125" s="268">
        <v>686.6</v>
      </c>
      <c r="M125" s="268">
        <v>20.948219999999999</v>
      </c>
      <c r="N125" s="1"/>
      <c r="O125" s="1"/>
    </row>
    <row r="126" spans="1:15" ht="12.75" customHeight="1">
      <c r="A126" s="53">
        <v>117</v>
      </c>
      <c r="B126" s="419" t="s">
        <v>138</v>
      </c>
      <c r="C126" s="268">
        <v>447.6</v>
      </c>
      <c r="D126" s="269">
        <v>446.18333333333334</v>
      </c>
      <c r="E126" s="269">
        <v>442.61666666666667</v>
      </c>
      <c r="F126" s="269">
        <v>437.63333333333333</v>
      </c>
      <c r="G126" s="269">
        <v>434.06666666666666</v>
      </c>
      <c r="H126" s="269">
        <v>451.16666666666669</v>
      </c>
      <c r="I126" s="269">
        <v>454.73333333333341</v>
      </c>
      <c r="J126" s="269">
        <v>459.7166666666667</v>
      </c>
      <c r="K126" s="268">
        <v>449.75</v>
      </c>
      <c r="L126" s="268">
        <v>441.2</v>
      </c>
      <c r="M126" s="268">
        <v>25.64828</v>
      </c>
      <c r="N126" s="1"/>
      <c r="O126" s="1"/>
    </row>
    <row r="127" spans="1:15" ht="12.75" customHeight="1">
      <c r="A127" s="53">
        <v>118</v>
      </c>
      <c r="B127" s="419" t="s">
        <v>140</v>
      </c>
      <c r="C127" s="268">
        <v>624.25</v>
      </c>
      <c r="D127" s="269">
        <v>626.08333333333337</v>
      </c>
      <c r="E127" s="269">
        <v>619.26666666666677</v>
      </c>
      <c r="F127" s="269">
        <v>614.28333333333342</v>
      </c>
      <c r="G127" s="269">
        <v>607.46666666666681</v>
      </c>
      <c r="H127" s="269">
        <v>631.06666666666672</v>
      </c>
      <c r="I127" s="269">
        <v>637.88333333333333</v>
      </c>
      <c r="J127" s="269">
        <v>642.86666666666667</v>
      </c>
      <c r="K127" s="268">
        <v>632.9</v>
      </c>
      <c r="L127" s="268">
        <v>621.1</v>
      </c>
      <c r="M127" s="268">
        <v>39.298900000000003</v>
      </c>
      <c r="N127" s="1"/>
      <c r="O127" s="1"/>
    </row>
    <row r="128" spans="1:15" ht="12.75" customHeight="1">
      <c r="A128" s="53">
        <v>119</v>
      </c>
      <c r="B128" s="419" t="s">
        <v>141</v>
      </c>
      <c r="C128" s="268">
        <v>1923.4</v>
      </c>
      <c r="D128" s="269">
        <v>1927.8500000000001</v>
      </c>
      <c r="E128" s="269">
        <v>1915.7000000000003</v>
      </c>
      <c r="F128" s="269">
        <v>1908.0000000000002</v>
      </c>
      <c r="G128" s="269">
        <v>1895.8500000000004</v>
      </c>
      <c r="H128" s="269">
        <v>1935.5500000000002</v>
      </c>
      <c r="I128" s="269">
        <v>1947.7000000000003</v>
      </c>
      <c r="J128" s="269">
        <v>1955.4</v>
      </c>
      <c r="K128" s="268">
        <v>1940</v>
      </c>
      <c r="L128" s="268">
        <v>1920.15</v>
      </c>
      <c r="M128" s="268">
        <v>15.84581</v>
      </c>
      <c r="N128" s="1"/>
      <c r="O128" s="1"/>
    </row>
    <row r="129" spans="1:15" ht="12.75" customHeight="1">
      <c r="A129" s="53">
        <v>120</v>
      </c>
      <c r="B129" s="419" t="s">
        <v>142</v>
      </c>
      <c r="C129" s="268">
        <v>84</v>
      </c>
      <c r="D129" s="269">
        <v>83.5</v>
      </c>
      <c r="E129" s="269">
        <v>81.2</v>
      </c>
      <c r="F129" s="269">
        <v>78.400000000000006</v>
      </c>
      <c r="G129" s="269">
        <v>76.100000000000009</v>
      </c>
      <c r="H129" s="269">
        <v>86.3</v>
      </c>
      <c r="I129" s="269">
        <v>88.600000000000009</v>
      </c>
      <c r="J129" s="269">
        <v>91.399999999999991</v>
      </c>
      <c r="K129" s="268">
        <v>85.8</v>
      </c>
      <c r="L129" s="268">
        <v>80.7</v>
      </c>
      <c r="M129" s="268">
        <v>283.54926</v>
      </c>
      <c r="N129" s="1"/>
      <c r="O129" s="1"/>
    </row>
    <row r="130" spans="1:15" ht="12.75" customHeight="1">
      <c r="A130" s="53">
        <v>121</v>
      </c>
      <c r="B130" s="419" t="s">
        <v>147</v>
      </c>
      <c r="C130" s="268">
        <v>3840.6</v>
      </c>
      <c r="D130" s="269">
        <v>3846.5333333333333</v>
      </c>
      <c r="E130" s="269">
        <v>3814.0666666666666</v>
      </c>
      <c r="F130" s="269">
        <v>3787.5333333333333</v>
      </c>
      <c r="G130" s="269">
        <v>3755.0666666666666</v>
      </c>
      <c r="H130" s="269">
        <v>3873.0666666666666</v>
      </c>
      <c r="I130" s="269">
        <v>3905.5333333333328</v>
      </c>
      <c r="J130" s="269">
        <v>3932.0666666666666</v>
      </c>
      <c r="K130" s="268">
        <v>3879</v>
      </c>
      <c r="L130" s="268">
        <v>3820</v>
      </c>
      <c r="M130" s="268">
        <v>3.1347299999999998</v>
      </c>
      <c r="N130" s="1"/>
      <c r="O130" s="1"/>
    </row>
    <row r="131" spans="1:15" ht="12.75" customHeight="1">
      <c r="A131" s="53">
        <v>122</v>
      </c>
      <c r="B131" s="419" t="s">
        <v>144</v>
      </c>
      <c r="C131" s="268">
        <v>437.25</v>
      </c>
      <c r="D131" s="269">
        <v>438.23333333333335</v>
      </c>
      <c r="E131" s="269">
        <v>433.9666666666667</v>
      </c>
      <c r="F131" s="269">
        <v>430.68333333333334</v>
      </c>
      <c r="G131" s="269">
        <v>426.41666666666669</v>
      </c>
      <c r="H131" s="269">
        <v>441.51666666666671</v>
      </c>
      <c r="I131" s="269">
        <v>445.78333333333336</v>
      </c>
      <c r="J131" s="269">
        <v>449.06666666666672</v>
      </c>
      <c r="K131" s="268">
        <v>442.5</v>
      </c>
      <c r="L131" s="268">
        <v>434.95</v>
      </c>
      <c r="M131" s="268">
        <v>16.821549999999998</v>
      </c>
      <c r="N131" s="1"/>
      <c r="O131" s="1"/>
    </row>
    <row r="132" spans="1:15" ht="12.75" customHeight="1">
      <c r="A132" s="53">
        <v>123</v>
      </c>
      <c r="B132" s="419" t="s">
        <v>146</v>
      </c>
      <c r="C132" s="268">
        <v>4777.8999999999996</v>
      </c>
      <c r="D132" s="269">
        <v>4791.3166666666666</v>
      </c>
      <c r="E132" s="269">
        <v>4732.6333333333332</v>
      </c>
      <c r="F132" s="269">
        <v>4687.3666666666668</v>
      </c>
      <c r="G132" s="269">
        <v>4628.6833333333334</v>
      </c>
      <c r="H132" s="269">
        <v>4836.583333333333</v>
      </c>
      <c r="I132" s="269">
        <v>4895.2666666666655</v>
      </c>
      <c r="J132" s="269">
        <v>4940.5333333333328</v>
      </c>
      <c r="K132" s="268">
        <v>4850</v>
      </c>
      <c r="L132" s="268">
        <v>4746.05</v>
      </c>
      <c r="M132" s="268">
        <v>3.1353900000000001</v>
      </c>
      <c r="N132" s="1"/>
      <c r="O132" s="1"/>
    </row>
    <row r="133" spans="1:15" ht="12.75" customHeight="1">
      <c r="A133" s="53">
        <v>124</v>
      </c>
      <c r="B133" s="419" t="s">
        <v>145</v>
      </c>
      <c r="C133" s="268">
        <v>1991.35</v>
      </c>
      <c r="D133" s="269">
        <v>1983.1499999999999</v>
      </c>
      <c r="E133" s="269">
        <v>1971.2999999999997</v>
      </c>
      <c r="F133" s="269">
        <v>1951.2499999999998</v>
      </c>
      <c r="G133" s="269">
        <v>1939.3999999999996</v>
      </c>
      <c r="H133" s="269">
        <v>2003.1999999999998</v>
      </c>
      <c r="I133" s="269">
        <v>2015.0499999999997</v>
      </c>
      <c r="J133" s="269">
        <v>2035.1</v>
      </c>
      <c r="K133" s="268">
        <v>1995</v>
      </c>
      <c r="L133" s="268">
        <v>1963.1</v>
      </c>
      <c r="M133" s="268">
        <v>17.610209999999999</v>
      </c>
      <c r="N133" s="1"/>
      <c r="O133" s="1"/>
    </row>
    <row r="134" spans="1:15" ht="12.75" customHeight="1">
      <c r="A134" s="53">
        <v>125</v>
      </c>
      <c r="B134" s="419" t="s">
        <v>266</v>
      </c>
      <c r="C134" s="268">
        <v>552.9</v>
      </c>
      <c r="D134" s="269">
        <v>552.76666666666665</v>
      </c>
      <c r="E134" s="269">
        <v>548.13333333333333</v>
      </c>
      <c r="F134" s="269">
        <v>543.36666666666667</v>
      </c>
      <c r="G134" s="269">
        <v>538.73333333333335</v>
      </c>
      <c r="H134" s="269">
        <v>557.5333333333333</v>
      </c>
      <c r="I134" s="269">
        <v>562.16666666666652</v>
      </c>
      <c r="J134" s="269">
        <v>566.93333333333328</v>
      </c>
      <c r="K134" s="268">
        <v>557.4</v>
      </c>
      <c r="L134" s="268">
        <v>548</v>
      </c>
      <c r="M134" s="268">
        <v>6.59016</v>
      </c>
      <c r="N134" s="1"/>
      <c r="O134" s="1"/>
    </row>
    <row r="135" spans="1:15" ht="12.75" customHeight="1">
      <c r="A135" s="53">
        <v>126</v>
      </c>
      <c r="B135" s="419" t="s">
        <v>148</v>
      </c>
      <c r="C135" s="268">
        <v>673.95</v>
      </c>
      <c r="D135" s="269">
        <v>672.5</v>
      </c>
      <c r="E135" s="269">
        <v>669.95</v>
      </c>
      <c r="F135" s="269">
        <v>665.95</v>
      </c>
      <c r="G135" s="269">
        <v>663.40000000000009</v>
      </c>
      <c r="H135" s="269">
        <v>676.5</v>
      </c>
      <c r="I135" s="269">
        <v>679.05</v>
      </c>
      <c r="J135" s="269">
        <v>683.05</v>
      </c>
      <c r="K135" s="268">
        <v>675.05</v>
      </c>
      <c r="L135" s="268">
        <v>668.5</v>
      </c>
      <c r="M135" s="268">
        <v>5.2871199999999998</v>
      </c>
      <c r="N135" s="1"/>
      <c r="O135" s="1"/>
    </row>
    <row r="136" spans="1:15" ht="12.75" customHeight="1">
      <c r="A136" s="53">
        <v>127</v>
      </c>
      <c r="B136" s="419" t="s">
        <v>160</v>
      </c>
      <c r="C136" s="268">
        <v>85551.25</v>
      </c>
      <c r="D136" s="269">
        <v>85738.766666666663</v>
      </c>
      <c r="E136" s="269">
        <v>85127.533333333326</v>
      </c>
      <c r="F136" s="269">
        <v>84703.816666666666</v>
      </c>
      <c r="G136" s="269">
        <v>84092.583333333328</v>
      </c>
      <c r="H136" s="269">
        <v>86162.483333333323</v>
      </c>
      <c r="I136" s="269">
        <v>86773.71666666666</v>
      </c>
      <c r="J136" s="269">
        <v>87197.43333333332</v>
      </c>
      <c r="K136" s="268">
        <v>86350</v>
      </c>
      <c r="L136" s="268">
        <v>85315.05</v>
      </c>
      <c r="M136" s="268">
        <v>5.5329999999999997E-2</v>
      </c>
      <c r="N136" s="1"/>
      <c r="O136" s="1"/>
    </row>
    <row r="137" spans="1:15" ht="12.75" customHeight="1">
      <c r="A137" s="53">
        <v>128</v>
      </c>
      <c r="B137" s="419" t="s">
        <v>150</v>
      </c>
      <c r="C137" s="268">
        <v>225.85</v>
      </c>
      <c r="D137" s="269">
        <v>227.48333333333332</v>
      </c>
      <c r="E137" s="269">
        <v>223.26666666666665</v>
      </c>
      <c r="F137" s="269">
        <v>220.68333333333334</v>
      </c>
      <c r="G137" s="269">
        <v>216.46666666666667</v>
      </c>
      <c r="H137" s="269">
        <v>230.06666666666663</v>
      </c>
      <c r="I137" s="269">
        <v>234.28333333333327</v>
      </c>
      <c r="J137" s="269">
        <v>236.86666666666662</v>
      </c>
      <c r="K137" s="268">
        <v>231.7</v>
      </c>
      <c r="L137" s="268">
        <v>224.9</v>
      </c>
      <c r="M137" s="268">
        <v>39.963720000000002</v>
      </c>
      <c r="N137" s="1"/>
      <c r="O137" s="1"/>
    </row>
    <row r="138" spans="1:15" ht="12.75" customHeight="1">
      <c r="A138" s="53">
        <v>129</v>
      </c>
      <c r="B138" s="419" t="s">
        <v>149</v>
      </c>
      <c r="C138" s="268">
        <v>1299.8499999999999</v>
      </c>
      <c r="D138" s="269">
        <v>1300.2666666666667</v>
      </c>
      <c r="E138" s="269">
        <v>1290.5833333333333</v>
      </c>
      <c r="F138" s="269">
        <v>1281.3166666666666</v>
      </c>
      <c r="G138" s="269">
        <v>1271.6333333333332</v>
      </c>
      <c r="H138" s="269">
        <v>1309.5333333333333</v>
      </c>
      <c r="I138" s="269">
        <v>1319.2166666666667</v>
      </c>
      <c r="J138" s="269">
        <v>1328.4833333333333</v>
      </c>
      <c r="K138" s="268">
        <v>1309.95</v>
      </c>
      <c r="L138" s="268">
        <v>1291</v>
      </c>
      <c r="M138" s="268">
        <v>24.602910000000001</v>
      </c>
      <c r="N138" s="1"/>
      <c r="O138" s="1"/>
    </row>
    <row r="139" spans="1:15" ht="12.75" customHeight="1">
      <c r="A139" s="53">
        <v>130</v>
      </c>
      <c r="B139" s="419" t="s">
        <v>151</v>
      </c>
      <c r="C139" s="268">
        <v>105.2</v>
      </c>
      <c r="D139" s="269">
        <v>105.59999999999998</v>
      </c>
      <c r="E139" s="269">
        <v>104.69999999999996</v>
      </c>
      <c r="F139" s="269">
        <v>104.19999999999997</v>
      </c>
      <c r="G139" s="269">
        <v>103.29999999999995</v>
      </c>
      <c r="H139" s="269">
        <v>106.09999999999997</v>
      </c>
      <c r="I139" s="269">
        <v>106.99999999999997</v>
      </c>
      <c r="J139" s="269">
        <v>107.49999999999997</v>
      </c>
      <c r="K139" s="268">
        <v>106.5</v>
      </c>
      <c r="L139" s="268">
        <v>105.1</v>
      </c>
      <c r="M139" s="268">
        <v>30.663830000000001</v>
      </c>
      <c r="N139" s="1"/>
      <c r="O139" s="1"/>
    </row>
    <row r="140" spans="1:15" ht="12.75" customHeight="1">
      <c r="A140" s="53">
        <v>131</v>
      </c>
      <c r="B140" s="419" t="s">
        <v>152</v>
      </c>
      <c r="C140" s="268">
        <v>523.35</v>
      </c>
      <c r="D140" s="269">
        <v>524.81666666666661</v>
      </c>
      <c r="E140" s="269">
        <v>519.88333333333321</v>
      </c>
      <c r="F140" s="269">
        <v>516.41666666666663</v>
      </c>
      <c r="G140" s="269">
        <v>511.48333333333323</v>
      </c>
      <c r="H140" s="269">
        <v>528.28333333333319</v>
      </c>
      <c r="I140" s="269">
        <v>533.21666666666658</v>
      </c>
      <c r="J140" s="269">
        <v>536.68333333333317</v>
      </c>
      <c r="K140" s="268">
        <v>529.75</v>
      </c>
      <c r="L140" s="268">
        <v>521.35</v>
      </c>
      <c r="M140" s="268">
        <v>8.3939500000000002</v>
      </c>
      <c r="N140" s="1"/>
      <c r="O140" s="1"/>
    </row>
    <row r="141" spans="1:15" ht="12.75" customHeight="1">
      <c r="A141" s="53">
        <v>132</v>
      </c>
      <c r="B141" s="419" t="s">
        <v>153</v>
      </c>
      <c r="C141" s="268">
        <v>8926.5</v>
      </c>
      <c r="D141" s="269">
        <v>8942.15</v>
      </c>
      <c r="E141" s="269">
        <v>8895.25</v>
      </c>
      <c r="F141" s="269">
        <v>8864</v>
      </c>
      <c r="G141" s="269">
        <v>8817.1</v>
      </c>
      <c r="H141" s="269">
        <v>8973.4</v>
      </c>
      <c r="I141" s="269">
        <v>9020.2999999999975</v>
      </c>
      <c r="J141" s="269">
        <v>9051.5499999999993</v>
      </c>
      <c r="K141" s="268">
        <v>8989.0499999999993</v>
      </c>
      <c r="L141" s="268">
        <v>8910.9</v>
      </c>
      <c r="M141" s="268">
        <v>4.0509300000000001</v>
      </c>
      <c r="N141" s="1"/>
      <c r="O141" s="1"/>
    </row>
    <row r="142" spans="1:15" ht="12.75" customHeight="1">
      <c r="A142" s="53">
        <v>133</v>
      </c>
      <c r="B142" s="419" t="s">
        <v>156</v>
      </c>
      <c r="C142" s="268">
        <v>795.75</v>
      </c>
      <c r="D142" s="269">
        <v>795.19999999999993</v>
      </c>
      <c r="E142" s="269">
        <v>785.54999999999984</v>
      </c>
      <c r="F142" s="269">
        <v>775.34999999999991</v>
      </c>
      <c r="G142" s="269">
        <v>765.69999999999982</v>
      </c>
      <c r="H142" s="269">
        <v>805.39999999999986</v>
      </c>
      <c r="I142" s="269">
        <v>815.05</v>
      </c>
      <c r="J142" s="269">
        <v>825.24999999999989</v>
      </c>
      <c r="K142" s="268">
        <v>804.85</v>
      </c>
      <c r="L142" s="268">
        <v>785</v>
      </c>
      <c r="M142" s="268">
        <v>12.552440000000001</v>
      </c>
      <c r="N142" s="1"/>
      <c r="O142" s="1"/>
    </row>
    <row r="143" spans="1:15" ht="12.75" customHeight="1">
      <c r="A143" s="53">
        <v>134</v>
      </c>
      <c r="B143" s="419" t="s">
        <v>429</v>
      </c>
      <c r="C143" s="268">
        <v>422.8</v>
      </c>
      <c r="D143" s="269">
        <v>422.36666666666662</v>
      </c>
      <c r="E143" s="269">
        <v>418.78333333333325</v>
      </c>
      <c r="F143" s="269">
        <v>414.76666666666665</v>
      </c>
      <c r="G143" s="269">
        <v>411.18333333333328</v>
      </c>
      <c r="H143" s="269">
        <v>426.38333333333321</v>
      </c>
      <c r="I143" s="269">
        <v>429.96666666666658</v>
      </c>
      <c r="J143" s="269">
        <v>433.98333333333318</v>
      </c>
      <c r="K143" s="268">
        <v>425.95</v>
      </c>
      <c r="L143" s="268">
        <v>418.35</v>
      </c>
      <c r="M143" s="268">
        <v>9.6662800000000004</v>
      </c>
      <c r="N143" s="1"/>
      <c r="O143" s="1"/>
    </row>
    <row r="144" spans="1:15" ht="12.75" customHeight="1">
      <c r="A144" s="53">
        <v>135</v>
      </c>
      <c r="B144" s="419" t="s">
        <v>155</v>
      </c>
      <c r="C144" s="268">
        <v>1475.3</v>
      </c>
      <c r="D144" s="269">
        <v>1483.2166666666665</v>
      </c>
      <c r="E144" s="269">
        <v>1462.083333333333</v>
      </c>
      <c r="F144" s="269">
        <v>1448.8666666666666</v>
      </c>
      <c r="G144" s="269">
        <v>1427.7333333333331</v>
      </c>
      <c r="H144" s="269">
        <v>1496.4333333333329</v>
      </c>
      <c r="I144" s="269">
        <v>1517.5666666666666</v>
      </c>
      <c r="J144" s="269">
        <v>1530.7833333333328</v>
      </c>
      <c r="K144" s="268">
        <v>1504.35</v>
      </c>
      <c r="L144" s="268">
        <v>1470</v>
      </c>
      <c r="M144" s="268">
        <v>3.0139200000000002</v>
      </c>
      <c r="N144" s="1"/>
      <c r="O144" s="1"/>
    </row>
    <row r="145" spans="1:15" ht="12.75" customHeight="1">
      <c r="A145" s="53">
        <v>136</v>
      </c>
      <c r="B145" s="419" t="s">
        <v>158</v>
      </c>
      <c r="C145" s="268">
        <v>3371.75</v>
      </c>
      <c r="D145" s="269">
        <v>3381.4333333333329</v>
      </c>
      <c r="E145" s="269">
        <v>3338.3166666666657</v>
      </c>
      <c r="F145" s="269">
        <v>3304.8833333333328</v>
      </c>
      <c r="G145" s="269">
        <v>3261.7666666666655</v>
      </c>
      <c r="H145" s="269">
        <v>3414.8666666666659</v>
      </c>
      <c r="I145" s="269">
        <v>3457.9833333333336</v>
      </c>
      <c r="J145" s="269">
        <v>3491.4166666666661</v>
      </c>
      <c r="K145" s="268">
        <v>3424.55</v>
      </c>
      <c r="L145" s="268">
        <v>3348</v>
      </c>
      <c r="M145" s="268">
        <v>4.3667600000000002</v>
      </c>
      <c r="N145" s="1"/>
      <c r="O145" s="1"/>
    </row>
    <row r="146" spans="1:15" ht="12.75" customHeight="1">
      <c r="A146" s="53">
        <v>137</v>
      </c>
      <c r="B146" s="419" t="s">
        <v>159</v>
      </c>
      <c r="C146" s="268">
        <v>2152.1</v>
      </c>
      <c r="D146" s="269">
        <v>2159.0833333333335</v>
      </c>
      <c r="E146" s="269">
        <v>2136.166666666667</v>
      </c>
      <c r="F146" s="269">
        <v>2120.2333333333336</v>
      </c>
      <c r="G146" s="269">
        <v>2097.3166666666671</v>
      </c>
      <c r="H146" s="269">
        <v>2175.0166666666669</v>
      </c>
      <c r="I146" s="269">
        <v>2197.9333333333338</v>
      </c>
      <c r="J146" s="269">
        <v>2213.8666666666668</v>
      </c>
      <c r="K146" s="268">
        <v>2182</v>
      </c>
      <c r="L146" s="268">
        <v>2143.15</v>
      </c>
      <c r="M146" s="268">
        <v>3.8453200000000001</v>
      </c>
      <c r="N146" s="1"/>
      <c r="O146" s="1"/>
    </row>
    <row r="147" spans="1:15" ht="12.75" customHeight="1">
      <c r="A147" s="53">
        <v>138</v>
      </c>
      <c r="B147" s="419" t="s">
        <v>161</v>
      </c>
      <c r="C147" s="268">
        <v>1050.2</v>
      </c>
      <c r="D147" s="269">
        <v>1049.8666666666668</v>
      </c>
      <c r="E147" s="269">
        <v>1044.8333333333335</v>
      </c>
      <c r="F147" s="269">
        <v>1039.4666666666667</v>
      </c>
      <c r="G147" s="269">
        <v>1034.4333333333334</v>
      </c>
      <c r="H147" s="269">
        <v>1055.2333333333336</v>
      </c>
      <c r="I147" s="269">
        <v>1060.2666666666669</v>
      </c>
      <c r="J147" s="269">
        <v>1065.6333333333337</v>
      </c>
      <c r="K147" s="268">
        <v>1054.9000000000001</v>
      </c>
      <c r="L147" s="268">
        <v>1044.5</v>
      </c>
      <c r="M147" s="268">
        <v>3.1122700000000001</v>
      </c>
      <c r="N147" s="1"/>
      <c r="O147" s="1"/>
    </row>
    <row r="148" spans="1:15" ht="12.75" customHeight="1">
      <c r="A148" s="53">
        <v>139</v>
      </c>
      <c r="B148" s="419" t="s">
        <v>167</v>
      </c>
      <c r="C148" s="268">
        <v>125.5</v>
      </c>
      <c r="D148" s="269">
        <v>126.08333333333333</v>
      </c>
      <c r="E148" s="269">
        <v>124.66666666666666</v>
      </c>
      <c r="F148" s="269">
        <v>123.83333333333333</v>
      </c>
      <c r="G148" s="269">
        <v>122.41666666666666</v>
      </c>
      <c r="H148" s="269">
        <v>126.91666666666666</v>
      </c>
      <c r="I148" s="269">
        <v>128.33333333333331</v>
      </c>
      <c r="J148" s="269">
        <v>129.16666666666666</v>
      </c>
      <c r="K148" s="268">
        <v>127.5</v>
      </c>
      <c r="L148" s="268">
        <v>125.25</v>
      </c>
      <c r="M148" s="268">
        <v>81.778989999999993</v>
      </c>
      <c r="N148" s="1"/>
      <c r="O148" s="1"/>
    </row>
    <row r="149" spans="1:15" ht="12.75" customHeight="1">
      <c r="A149" s="53">
        <v>140</v>
      </c>
      <c r="B149" s="419" t="s">
        <v>169</v>
      </c>
      <c r="C149" s="268">
        <v>167.4</v>
      </c>
      <c r="D149" s="269">
        <v>167.33333333333334</v>
      </c>
      <c r="E149" s="269">
        <v>165.7166666666667</v>
      </c>
      <c r="F149" s="269">
        <v>164.03333333333336</v>
      </c>
      <c r="G149" s="269">
        <v>162.41666666666671</v>
      </c>
      <c r="H149" s="269">
        <v>169.01666666666668</v>
      </c>
      <c r="I149" s="269">
        <v>170.6333333333333</v>
      </c>
      <c r="J149" s="269">
        <v>172.31666666666666</v>
      </c>
      <c r="K149" s="268">
        <v>168.95</v>
      </c>
      <c r="L149" s="268">
        <v>165.65</v>
      </c>
      <c r="M149" s="268">
        <v>156.44740999999999</v>
      </c>
      <c r="N149" s="1"/>
      <c r="O149" s="1"/>
    </row>
    <row r="150" spans="1:15" ht="12.75" customHeight="1">
      <c r="A150" s="53">
        <v>141</v>
      </c>
      <c r="B150" s="419" t="s">
        <v>163</v>
      </c>
      <c r="C150" s="268">
        <v>81.400000000000006</v>
      </c>
      <c r="D150" s="269">
        <v>81.683333333333337</v>
      </c>
      <c r="E150" s="269">
        <v>81.01666666666668</v>
      </c>
      <c r="F150" s="269">
        <v>80.63333333333334</v>
      </c>
      <c r="G150" s="269">
        <v>79.966666666666683</v>
      </c>
      <c r="H150" s="269">
        <v>82.066666666666677</v>
      </c>
      <c r="I150" s="269">
        <v>82.733333333333334</v>
      </c>
      <c r="J150" s="269">
        <v>83.116666666666674</v>
      </c>
      <c r="K150" s="268">
        <v>82.35</v>
      </c>
      <c r="L150" s="268">
        <v>81.3</v>
      </c>
      <c r="M150" s="268">
        <v>116.74146</v>
      </c>
      <c r="N150" s="1"/>
      <c r="O150" s="1"/>
    </row>
    <row r="151" spans="1:15" ht="12.75" customHeight="1">
      <c r="A151" s="53">
        <v>142</v>
      </c>
      <c r="B151" s="419" t="s">
        <v>165</v>
      </c>
      <c r="C151" s="268">
        <v>4719.1499999999996</v>
      </c>
      <c r="D151" s="269">
        <v>4720.7333333333336</v>
      </c>
      <c r="E151" s="269">
        <v>4651.4666666666672</v>
      </c>
      <c r="F151" s="269">
        <v>4583.7833333333338</v>
      </c>
      <c r="G151" s="269">
        <v>4514.5166666666673</v>
      </c>
      <c r="H151" s="269">
        <v>4788.416666666667</v>
      </c>
      <c r="I151" s="269">
        <v>4857.6833333333334</v>
      </c>
      <c r="J151" s="269">
        <v>4925.3666666666668</v>
      </c>
      <c r="K151" s="268">
        <v>4790</v>
      </c>
      <c r="L151" s="268">
        <v>4653.05</v>
      </c>
      <c r="M151" s="268">
        <v>4.2500400000000003</v>
      </c>
      <c r="N151" s="1"/>
      <c r="O151" s="1"/>
    </row>
    <row r="152" spans="1:15" ht="12.75" customHeight="1">
      <c r="A152" s="53">
        <v>143</v>
      </c>
      <c r="B152" s="419" t="s">
        <v>166</v>
      </c>
      <c r="C152" s="268">
        <v>19063.650000000001</v>
      </c>
      <c r="D152" s="269">
        <v>19100.05</v>
      </c>
      <c r="E152" s="269">
        <v>18933.599999999999</v>
      </c>
      <c r="F152" s="269">
        <v>18803.55</v>
      </c>
      <c r="G152" s="269">
        <v>18637.099999999999</v>
      </c>
      <c r="H152" s="269">
        <v>19230.099999999999</v>
      </c>
      <c r="I152" s="269">
        <v>19396.550000000003</v>
      </c>
      <c r="J152" s="269">
        <v>19526.599999999999</v>
      </c>
      <c r="K152" s="268">
        <v>19266.5</v>
      </c>
      <c r="L152" s="268">
        <v>18970</v>
      </c>
      <c r="M152" s="268">
        <v>0.51146000000000003</v>
      </c>
      <c r="N152" s="1"/>
      <c r="O152" s="1"/>
    </row>
    <row r="153" spans="1:15" ht="12.75" customHeight="1">
      <c r="A153" s="53">
        <v>144</v>
      </c>
      <c r="B153" s="419" t="s">
        <v>162</v>
      </c>
      <c r="C153" s="268">
        <v>296.25</v>
      </c>
      <c r="D153" s="269">
        <v>297.33333333333331</v>
      </c>
      <c r="E153" s="269">
        <v>294.31666666666661</v>
      </c>
      <c r="F153" s="269">
        <v>292.38333333333327</v>
      </c>
      <c r="G153" s="269">
        <v>289.36666666666656</v>
      </c>
      <c r="H153" s="269">
        <v>299.26666666666665</v>
      </c>
      <c r="I153" s="269">
        <v>302.28333333333342</v>
      </c>
      <c r="J153" s="269">
        <v>304.2166666666667</v>
      </c>
      <c r="K153" s="268">
        <v>300.35000000000002</v>
      </c>
      <c r="L153" s="268">
        <v>295.39999999999998</v>
      </c>
      <c r="M153" s="268">
        <v>2.6321699999999999</v>
      </c>
      <c r="N153" s="1"/>
      <c r="O153" s="1"/>
    </row>
    <row r="154" spans="1:15" ht="12.75" customHeight="1">
      <c r="A154" s="53">
        <v>145</v>
      </c>
      <c r="B154" s="419" t="s">
        <v>268</v>
      </c>
      <c r="C154" s="268">
        <v>1053.3</v>
      </c>
      <c r="D154" s="269">
        <v>1056.8333333333333</v>
      </c>
      <c r="E154" s="269">
        <v>1045.6666666666665</v>
      </c>
      <c r="F154" s="269">
        <v>1038.0333333333333</v>
      </c>
      <c r="G154" s="269">
        <v>1026.8666666666666</v>
      </c>
      <c r="H154" s="269">
        <v>1064.4666666666665</v>
      </c>
      <c r="I154" s="269">
        <v>1075.633333333333</v>
      </c>
      <c r="J154" s="269">
        <v>1083.2666666666664</v>
      </c>
      <c r="K154" s="268">
        <v>1068</v>
      </c>
      <c r="L154" s="268">
        <v>1049.2</v>
      </c>
      <c r="M154" s="268">
        <v>10.246650000000001</v>
      </c>
      <c r="N154" s="1"/>
      <c r="O154" s="1"/>
    </row>
    <row r="155" spans="1:15" ht="12.75" customHeight="1">
      <c r="A155" s="53">
        <v>146</v>
      </c>
      <c r="B155" s="419" t="s">
        <v>170</v>
      </c>
      <c r="C155" s="268">
        <v>133.9</v>
      </c>
      <c r="D155" s="269">
        <v>134.18333333333334</v>
      </c>
      <c r="E155" s="269">
        <v>133.21666666666667</v>
      </c>
      <c r="F155" s="269">
        <v>132.53333333333333</v>
      </c>
      <c r="G155" s="269">
        <v>131.56666666666666</v>
      </c>
      <c r="H155" s="269">
        <v>134.86666666666667</v>
      </c>
      <c r="I155" s="269">
        <v>135.83333333333337</v>
      </c>
      <c r="J155" s="269">
        <v>136.51666666666668</v>
      </c>
      <c r="K155" s="268">
        <v>135.15</v>
      </c>
      <c r="L155" s="268">
        <v>133.5</v>
      </c>
      <c r="M155" s="268">
        <v>108.46178</v>
      </c>
      <c r="N155" s="1"/>
      <c r="O155" s="1"/>
    </row>
    <row r="156" spans="1:15" ht="12.75" customHeight="1">
      <c r="A156" s="53">
        <v>147</v>
      </c>
      <c r="B156" s="419" t="s">
        <v>269</v>
      </c>
      <c r="C156" s="268">
        <v>194.8</v>
      </c>
      <c r="D156" s="269">
        <v>195.33333333333334</v>
      </c>
      <c r="E156" s="269">
        <v>193.26666666666668</v>
      </c>
      <c r="F156" s="269">
        <v>191.73333333333335</v>
      </c>
      <c r="G156" s="269">
        <v>189.66666666666669</v>
      </c>
      <c r="H156" s="269">
        <v>196.86666666666667</v>
      </c>
      <c r="I156" s="269">
        <v>198.93333333333334</v>
      </c>
      <c r="J156" s="269">
        <v>200.46666666666667</v>
      </c>
      <c r="K156" s="268">
        <v>197.4</v>
      </c>
      <c r="L156" s="268">
        <v>193.8</v>
      </c>
      <c r="M156" s="268">
        <v>11.637740000000001</v>
      </c>
      <c r="N156" s="1"/>
      <c r="O156" s="1"/>
    </row>
    <row r="157" spans="1:15" ht="12.75" customHeight="1">
      <c r="A157" s="53">
        <v>148</v>
      </c>
      <c r="B157" s="419" t="s">
        <v>832</v>
      </c>
      <c r="C157" s="268">
        <v>735.7</v>
      </c>
      <c r="D157" s="269">
        <v>737.41666666666663</v>
      </c>
      <c r="E157" s="269">
        <v>731.2833333333333</v>
      </c>
      <c r="F157" s="269">
        <v>726.86666666666667</v>
      </c>
      <c r="G157" s="269">
        <v>720.73333333333335</v>
      </c>
      <c r="H157" s="269">
        <v>741.83333333333326</v>
      </c>
      <c r="I157" s="269">
        <v>747.9666666666667</v>
      </c>
      <c r="J157" s="269">
        <v>752.38333333333321</v>
      </c>
      <c r="K157" s="268">
        <v>743.55</v>
      </c>
      <c r="L157" s="268">
        <v>733</v>
      </c>
      <c r="M157" s="268">
        <v>7.8449499999999999</v>
      </c>
      <c r="N157" s="1"/>
      <c r="O157" s="1"/>
    </row>
    <row r="158" spans="1:15" ht="12.75" customHeight="1">
      <c r="A158" s="53">
        <v>149</v>
      </c>
      <c r="B158" s="419" t="s">
        <v>442</v>
      </c>
      <c r="C158" s="268">
        <v>3204.95</v>
      </c>
      <c r="D158" s="269">
        <v>3212.1166666666663</v>
      </c>
      <c r="E158" s="269">
        <v>3185.5333333333328</v>
      </c>
      <c r="F158" s="269">
        <v>3166.1166666666663</v>
      </c>
      <c r="G158" s="269">
        <v>3139.5333333333328</v>
      </c>
      <c r="H158" s="269">
        <v>3231.5333333333328</v>
      </c>
      <c r="I158" s="269">
        <v>3258.1166666666659</v>
      </c>
      <c r="J158" s="269">
        <v>3277.5333333333328</v>
      </c>
      <c r="K158" s="268">
        <v>3238.7</v>
      </c>
      <c r="L158" s="268">
        <v>3192.7</v>
      </c>
      <c r="M158" s="268">
        <v>0.51166</v>
      </c>
      <c r="N158" s="1"/>
      <c r="O158" s="1"/>
    </row>
    <row r="159" spans="1:15" ht="12.75" customHeight="1">
      <c r="A159" s="53">
        <v>150</v>
      </c>
      <c r="B159" s="419" t="s">
        <v>833</v>
      </c>
      <c r="C159" s="268">
        <v>565.04999999999995</v>
      </c>
      <c r="D159" s="269">
        <v>549.35</v>
      </c>
      <c r="E159" s="269">
        <v>523.70000000000005</v>
      </c>
      <c r="F159" s="269">
        <v>482.35</v>
      </c>
      <c r="G159" s="269">
        <v>456.70000000000005</v>
      </c>
      <c r="H159" s="269">
        <v>590.70000000000005</v>
      </c>
      <c r="I159" s="269">
        <v>616.34999999999991</v>
      </c>
      <c r="J159" s="269">
        <v>657.7</v>
      </c>
      <c r="K159" s="268">
        <v>575</v>
      </c>
      <c r="L159" s="268">
        <v>508</v>
      </c>
      <c r="M159" s="268">
        <v>52.074820000000003</v>
      </c>
      <c r="N159" s="1"/>
      <c r="O159" s="1"/>
    </row>
    <row r="160" spans="1:15" ht="12.75" customHeight="1">
      <c r="A160" s="53">
        <v>151</v>
      </c>
      <c r="B160" s="419" t="s">
        <v>177</v>
      </c>
      <c r="C160" s="268">
        <v>3263.9</v>
      </c>
      <c r="D160" s="269">
        <v>3272.3333333333335</v>
      </c>
      <c r="E160" s="269">
        <v>3202.666666666667</v>
      </c>
      <c r="F160" s="269">
        <v>3141.4333333333334</v>
      </c>
      <c r="G160" s="269">
        <v>3071.7666666666669</v>
      </c>
      <c r="H160" s="269">
        <v>3333.5666666666671</v>
      </c>
      <c r="I160" s="269">
        <v>3403.233333333334</v>
      </c>
      <c r="J160" s="269">
        <v>3464.4666666666672</v>
      </c>
      <c r="K160" s="268">
        <v>3342</v>
      </c>
      <c r="L160" s="268">
        <v>3211.1</v>
      </c>
      <c r="M160" s="268">
        <v>2.8199000000000001</v>
      </c>
      <c r="N160" s="1"/>
      <c r="O160" s="1"/>
    </row>
    <row r="161" spans="1:15" ht="12.75" customHeight="1">
      <c r="A161" s="53">
        <v>152</v>
      </c>
      <c r="B161" s="419" t="s">
        <v>171</v>
      </c>
      <c r="C161" s="268">
        <v>48379.7</v>
      </c>
      <c r="D161" s="269">
        <v>48870.333333333336</v>
      </c>
      <c r="E161" s="269">
        <v>47709.366666666669</v>
      </c>
      <c r="F161" s="269">
        <v>47039.033333333333</v>
      </c>
      <c r="G161" s="269">
        <v>45878.066666666666</v>
      </c>
      <c r="H161" s="269">
        <v>49540.666666666672</v>
      </c>
      <c r="I161" s="269">
        <v>50701.633333333331</v>
      </c>
      <c r="J161" s="269">
        <v>51371.966666666674</v>
      </c>
      <c r="K161" s="268">
        <v>50031.3</v>
      </c>
      <c r="L161" s="268">
        <v>48200</v>
      </c>
      <c r="M161" s="268">
        <v>0.30660999999999999</v>
      </c>
      <c r="N161" s="1"/>
      <c r="O161" s="1"/>
    </row>
    <row r="162" spans="1:15" ht="12.75" customHeight="1">
      <c r="A162" s="53">
        <v>153</v>
      </c>
      <c r="B162" s="419" t="s">
        <v>447</v>
      </c>
      <c r="C162" s="268">
        <v>3399.15</v>
      </c>
      <c r="D162" s="269">
        <v>3418.0333333333333</v>
      </c>
      <c r="E162" s="269">
        <v>3366.1166666666668</v>
      </c>
      <c r="F162" s="269">
        <v>3333.0833333333335</v>
      </c>
      <c r="G162" s="269">
        <v>3281.166666666667</v>
      </c>
      <c r="H162" s="269">
        <v>3451.0666666666666</v>
      </c>
      <c r="I162" s="269">
        <v>3502.9833333333336</v>
      </c>
      <c r="J162" s="269">
        <v>3536.0166666666664</v>
      </c>
      <c r="K162" s="268">
        <v>3469.95</v>
      </c>
      <c r="L162" s="268">
        <v>3385</v>
      </c>
      <c r="M162" s="268">
        <v>1.8048500000000001</v>
      </c>
      <c r="N162" s="1"/>
      <c r="O162" s="1"/>
    </row>
    <row r="163" spans="1:15" ht="12.75" customHeight="1">
      <c r="A163" s="53">
        <v>154</v>
      </c>
      <c r="B163" s="419" t="s">
        <v>173</v>
      </c>
      <c r="C163" s="268">
        <v>218.25</v>
      </c>
      <c r="D163" s="269">
        <v>218.61666666666667</v>
      </c>
      <c r="E163" s="269">
        <v>217.28333333333336</v>
      </c>
      <c r="F163" s="269">
        <v>216.31666666666669</v>
      </c>
      <c r="G163" s="269">
        <v>214.98333333333338</v>
      </c>
      <c r="H163" s="269">
        <v>219.58333333333334</v>
      </c>
      <c r="I163" s="269">
        <v>220.91666666666666</v>
      </c>
      <c r="J163" s="269">
        <v>221.88333333333333</v>
      </c>
      <c r="K163" s="268">
        <v>219.95</v>
      </c>
      <c r="L163" s="268">
        <v>217.65</v>
      </c>
      <c r="M163" s="268">
        <v>8.8770900000000008</v>
      </c>
      <c r="N163" s="1"/>
      <c r="O163" s="1"/>
    </row>
    <row r="164" spans="1:15" ht="12.75" customHeight="1">
      <c r="A164" s="53">
        <v>155</v>
      </c>
      <c r="B164" s="419" t="s">
        <v>176</v>
      </c>
      <c r="C164" s="268">
        <v>2857.45</v>
      </c>
      <c r="D164" s="269">
        <v>2861.15</v>
      </c>
      <c r="E164" s="269">
        <v>2841.3</v>
      </c>
      <c r="F164" s="269">
        <v>2825.15</v>
      </c>
      <c r="G164" s="269">
        <v>2805.3</v>
      </c>
      <c r="H164" s="269">
        <v>2877.3</v>
      </c>
      <c r="I164" s="269">
        <v>2897.1499999999996</v>
      </c>
      <c r="J164" s="269">
        <v>2913.3</v>
      </c>
      <c r="K164" s="268">
        <v>2881</v>
      </c>
      <c r="L164" s="268">
        <v>2845</v>
      </c>
      <c r="M164" s="268">
        <v>1.9675499999999999</v>
      </c>
      <c r="N164" s="1"/>
      <c r="O164" s="1"/>
    </row>
    <row r="165" spans="1:15" ht="12.75" customHeight="1">
      <c r="A165" s="53">
        <v>156</v>
      </c>
      <c r="B165" s="419" t="s">
        <v>172</v>
      </c>
      <c r="C165" s="268">
        <v>1019.5</v>
      </c>
      <c r="D165" s="269">
        <v>1023.4</v>
      </c>
      <c r="E165" s="269">
        <v>1012.0999999999999</v>
      </c>
      <c r="F165" s="269">
        <v>1004.6999999999999</v>
      </c>
      <c r="G165" s="269">
        <v>993.39999999999986</v>
      </c>
      <c r="H165" s="269">
        <v>1030.8</v>
      </c>
      <c r="I165" s="269">
        <v>1042.0999999999999</v>
      </c>
      <c r="J165" s="269">
        <v>1049.5</v>
      </c>
      <c r="K165" s="268">
        <v>1034.7</v>
      </c>
      <c r="L165" s="268">
        <v>1016</v>
      </c>
      <c r="M165" s="268">
        <v>9.0904799999999994</v>
      </c>
      <c r="N165" s="1"/>
      <c r="O165" s="1"/>
    </row>
    <row r="166" spans="1:15" ht="12.75" customHeight="1">
      <c r="A166" s="53">
        <v>157</v>
      </c>
      <c r="B166" s="419" t="s">
        <v>270</v>
      </c>
      <c r="C166" s="268">
        <v>2638.5</v>
      </c>
      <c r="D166" s="269">
        <v>2615.8333333333335</v>
      </c>
      <c r="E166" s="269">
        <v>2572.666666666667</v>
      </c>
      <c r="F166" s="269">
        <v>2506.8333333333335</v>
      </c>
      <c r="G166" s="269">
        <v>2463.666666666667</v>
      </c>
      <c r="H166" s="269">
        <v>2681.666666666667</v>
      </c>
      <c r="I166" s="269">
        <v>2724.8333333333339</v>
      </c>
      <c r="J166" s="269">
        <v>2790.666666666667</v>
      </c>
      <c r="K166" s="268">
        <v>2659</v>
      </c>
      <c r="L166" s="268">
        <v>2550</v>
      </c>
      <c r="M166" s="268">
        <v>5.5575400000000004</v>
      </c>
      <c r="N166" s="1"/>
      <c r="O166" s="1"/>
    </row>
    <row r="167" spans="1:15" ht="12.75" customHeight="1">
      <c r="A167" s="53">
        <v>158</v>
      </c>
      <c r="B167" s="419" t="s">
        <v>174</v>
      </c>
      <c r="C167" s="268">
        <v>115.5</v>
      </c>
      <c r="D167" s="269">
        <v>115.61666666666667</v>
      </c>
      <c r="E167" s="269">
        <v>114.83333333333334</v>
      </c>
      <c r="F167" s="269">
        <v>114.16666666666667</v>
      </c>
      <c r="G167" s="269">
        <v>113.38333333333334</v>
      </c>
      <c r="H167" s="269">
        <v>116.28333333333335</v>
      </c>
      <c r="I167" s="269">
        <v>117.06666666666668</v>
      </c>
      <c r="J167" s="269">
        <v>117.73333333333335</v>
      </c>
      <c r="K167" s="268">
        <v>116.4</v>
      </c>
      <c r="L167" s="268">
        <v>114.95</v>
      </c>
      <c r="M167" s="268">
        <v>89.993350000000007</v>
      </c>
      <c r="N167" s="1"/>
      <c r="O167" s="1"/>
    </row>
    <row r="168" spans="1:15" ht="12.75" customHeight="1">
      <c r="A168" s="53">
        <v>159</v>
      </c>
      <c r="B168" s="419" t="s">
        <v>179</v>
      </c>
      <c r="C168" s="268">
        <v>226.8</v>
      </c>
      <c r="D168" s="269">
        <v>226.03333333333333</v>
      </c>
      <c r="E168" s="269">
        <v>224.56666666666666</v>
      </c>
      <c r="F168" s="269">
        <v>222.33333333333334</v>
      </c>
      <c r="G168" s="269">
        <v>220.86666666666667</v>
      </c>
      <c r="H168" s="269">
        <v>228.26666666666665</v>
      </c>
      <c r="I168" s="269">
        <v>229.73333333333329</v>
      </c>
      <c r="J168" s="269">
        <v>231.96666666666664</v>
      </c>
      <c r="K168" s="268">
        <v>227.5</v>
      </c>
      <c r="L168" s="268">
        <v>223.8</v>
      </c>
      <c r="M168" s="268">
        <v>84.587879999999998</v>
      </c>
      <c r="N168" s="1"/>
      <c r="O168" s="1"/>
    </row>
    <row r="169" spans="1:15" ht="12.75" customHeight="1">
      <c r="A169" s="53">
        <v>160</v>
      </c>
      <c r="B169" s="419" t="s">
        <v>271</v>
      </c>
      <c r="C169" s="268">
        <v>486.5</v>
      </c>
      <c r="D169" s="269">
        <v>485.68333333333334</v>
      </c>
      <c r="E169" s="269">
        <v>482.56666666666666</v>
      </c>
      <c r="F169" s="269">
        <v>478.63333333333333</v>
      </c>
      <c r="G169" s="269">
        <v>475.51666666666665</v>
      </c>
      <c r="H169" s="269">
        <v>489.61666666666667</v>
      </c>
      <c r="I169" s="269">
        <v>492.73333333333335</v>
      </c>
      <c r="J169" s="269">
        <v>496.66666666666669</v>
      </c>
      <c r="K169" s="268">
        <v>488.8</v>
      </c>
      <c r="L169" s="268">
        <v>481.75</v>
      </c>
      <c r="M169" s="268">
        <v>3.8266900000000001</v>
      </c>
      <c r="N169" s="1"/>
      <c r="O169" s="1"/>
    </row>
    <row r="170" spans="1:15" ht="12.75" customHeight="1">
      <c r="A170" s="53">
        <v>161</v>
      </c>
      <c r="B170" s="419" t="s">
        <v>272</v>
      </c>
      <c r="C170" s="268">
        <v>14657.15</v>
      </c>
      <c r="D170" s="269">
        <v>14617.050000000001</v>
      </c>
      <c r="E170" s="269">
        <v>14484.100000000002</v>
      </c>
      <c r="F170" s="269">
        <v>14311.050000000001</v>
      </c>
      <c r="G170" s="269">
        <v>14178.100000000002</v>
      </c>
      <c r="H170" s="269">
        <v>14790.100000000002</v>
      </c>
      <c r="I170" s="269">
        <v>14923.050000000003</v>
      </c>
      <c r="J170" s="269">
        <v>15096.100000000002</v>
      </c>
      <c r="K170" s="268">
        <v>14750</v>
      </c>
      <c r="L170" s="268">
        <v>14444</v>
      </c>
      <c r="M170" s="268">
        <v>3.3919999999999999E-2</v>
      </c>
      <c r="N170" s="1"/>
      <c r="O170" s="1"/>
    </row>
    <row r="171" spans="1:15" ht="12.75" customHeight="1">
      <c r="A171" s="53">
        <v>162</v>
      </c>
      <c r="B171" s="419" t="s">
        <v>178</v>
      </c>
      <c r="C171" s="268">
        <v>39.549999999999997</v>
      </c>
      <c r="D171" s="269">
        <v>39.93333333333333</v>
      </c>
      <c r="E171" s="269">
        <v>39.066666666666663</v>
      </c>
      <c r="F171" s="269">
        <v>38.583333333333336</v>
      </c>
      <c r="G171" s="269">
        <v>37.716666666666669</v>
      </c>
      <c r="H171" s="269">
        <v>40.416666666666657</v>
      </c>
      <c r="I171" s="269">
        <v>41.283333333333317</v>
      </c>
      <c r="J171" s="269">
        <v>41.766666666666652</v>
      </c>
      <c r="K171" s="268">
        <v>40.799999999999997</v>
      </c>
      <c r="L171" s="268">
        <v>39.450000000000003</v>
      </c>
      <c r="M171" s="268">
        <v>675.93579999999997</v>
      </c>
      <c r="N171" s="1"/>
      <c r="O171" s="1"/>
    </row>
    <row r="172" spans="1:15" ht="12.75" customHeight="1">
      <c r="A172" s="53">
        <v>163</v>
      </c>
      <c r="B172" s="419" t="s">
        <v>184</v>
      </c>
      <c r="C172" s="268">
        <v>106.05</v>
      </c>
      <c r="D172" s="269">
        <v>106.31666666666666</v>
      </c>
      <c r="E172" s="269">
        <v>105.73333333333332</v>
      </c>
      <c r="F172" s="269">
        <v>105.41666666666666</v>
      </c>
      <c r="G172" s="269">
        <v>104.83333333333331</v>
      </c>
      <c r="H172" s="269">
        <v>106.63333333333333</v>
      </c>
      <c r="I172" s="269">
        <v>107.21666666666667</v>
      </c>
      <c r="J172" s="269">
        <v>107.53333333333333</v>
      </c>
      <c r="K172" s="268">
        <v>106.9</v>
      </c>
      <c r="L172" s="268">
        <v>106</v>
      </c>
      <c r="M172" s="268">
        <v>32.624850000000002</v>
      </c>
      <c r="N172" s="1"/>
      <c r="O172" s="1"/>
    </row>
    <row r="173" spans="1:15" ht="12.75" customHeight="1">
      <c r="A173" s="53">
        <v>164</v>
      </c>
      <c r="B173" s="419" t="s">
        <v>185</v>
      </c>
      <c r="C173" s="268">
        <v>2619.75</v>
      </c>
      <c r="D173" s="269">
        <v>2616.8166666666666</v>
      </c>
      <c r="E173" s="269">
        <v>2603.9333333333334</v>
      </c>
      <c r="F173" s="269">
        <v>2588.1166666666668</v>
      </c>
      <c r="G173" s="269">
        <v>2575.2333333333336</v>
      </c>
      <c r="H173" s="269">
        <v>2632.6333333333332</v>
      </c>
      <c r="I173" s="269">
        <v>2645.5166666666664</v>
      </c>
      <c r="J173" s="269">
        <v>2661.333333333333</v>
      </c>
      <c r="K173" s="268">
        <v>2629.7</v>
      </c>
      <c r="L173" s="268">
        <v>2601</v>
      </c>
      <c r="M173" s="268">
        <v>41.021140000000003</v>
      </c>
      <c r="N173" s="1"/>
      <c r="O173" s="1"/>
    </row>
    <row r="174" spans="1:15" ht="12.75" customHeight="1">
      <c r="A174" s="53">
        <v>165</v>
      </c>
      <c r="B174" s="419" t="s">
        <v>273</v>
      </c>
      <c r="C174" s="268">
        <v>952.75</v>
      </c>
      <c r="D174" s="269">
        <v>954.66666666666663</v>
      </c>
      <c r="E174" s="269">
        <v>948.33333333333326</v>
      </c>
      <c r="F174" s="269">
        <v>943.91666666666663</v>
      </c>
      <c r="G174" s="269">
        <v>937.58333333333326</v>
      </c>
      <c r="H174" s="269">
        <v>959.08333333333326</v>
      </c>
      <c r="I174" s="269">
        <v>965.41666666666652</v>
      </c>
      <c r="J174" s="269">
        <v>969.83333333333326</v>
      </c>
      <c r="K174" s="268">
        <v>961</v>
      </c>
      <c r="L174" s="268">
        <v>950.25</v>
      </c>
      <c r="M174" s="268">
        <v>7.9756200000000002</v>
      </c>
      <c r="N174" s="1"/>
      <c r="O174" s="1"/>
    </row>
    <row r="175" spans="1:15" ht="12.75" customHeight="1">
      <c r="A175" s="53">
        <v>166</v>
      </c>
      <c r="B175" s="419" t="s">
        <v>187</v>
      </c>
      <c r="C175" s="268">
        <v>1324.4</v>
      </c>
      <c r="D175" s="269">
        <v>1323.4666666666667</v>
      </c>
      <c r="E175" s="269">
        <v>1311.9333333333334</v>
      </c>
      <c r="F175" s="269">
        <v>1299.4666666666667</v>
      </c>
      <c r="G175" s="269">
        <v>1287.9333333333334</v>
      </c>
      <c r="H175" s="269">
        <v>1335.9333333333334</v>
      </c>
      <c r="I175" s="269">
        <v>1347.4666666666667</v>
      </c>
      <c r="J175" s="269">
        <v>1359.9333333333334</v>
      </c>
      <c r="K175" s="268">
        <v>1335</v>
      </c>
      <c r="L175" s="268">
        <v>1311</v>
      </c>
      <c r="M175" s="268">
        <v>11.6004</v>
      </c>
      <c r="N175" s="1"/>
      <c r="O175" s="1"/>
    </row>
    <row r="176" spans="1:15" ht="12.75" customHeight="1">
      <c r="A176" s="53">
        <v>167</v>
      </c>
      <c r="B176" s="419" t="s">
        <v>191</v>
      </c>
      <c r="C176" s="268">
        <v>2826.05</v>
      </c>
      <c r="D176" s="269">
        <v>2801.0166666666669</v>
      </c>
      <c r="E176" s="269">
        <v>2753.1333333333337</v>
      </c>
      <c r="F176" s="269">
        <v>2680.2166666666667</v>
      </c>
      <c r="G176" s="269">
        <v>2632.3333333333335</v>
      </c>
      <c r="H176" s="269">
        <v>2873.9333333333338</v>
      </c>
      <c r="I176" s="269">
        <v>2921.8166666666671</v>
      </c>
      <c r="J176" s="269">
        <v>2994.733333333334</v>
      </c>
      <c r="K176" s="268">
        <v>2848.9</v>
      </c>
      <c r="L176" s="268">
        <v>2728.1</v>
      </c>
      <c r="M176" s="268">
        <v>17.167069999999999</v>
      </c>
      <c r="N176" s="1"/>
      <c r="O176" s="1"/>
    </row>
    <row r="177" spans="1:15" ht="12.75" customHeight="1">
      <c r="A177" s="53">
        <v>168</v>
      </c>
      <c r="B177" s="419" t="s">
        <v>189</v>
      </c>
      <c r="C177" s="268">
        <v>23932.3</v>
      </c>
      <c r="D177" s="269">
        <v>24243.416666666668</v>
      </c>
      <c r="E177" s="269">
        <v>23538.883333333335</v>
      </c>
      <c r="F177" s="269">
        <v>23145.466666666667</v>
      </c>
      <c r="G177" s="269">
        <v>22440.933333333334</v>
      </c>
      <c r="H177" s="269">
        <v>24636.833333333336</v>
      </c>
      <c r="I177" s="269">
        <v>25341.366666666669</v>
      </c>
      <c r="J177" s="269">
        <v>25734.783333333336</v>
      </c>
      <c r="K177" s="268">
        <v>24947.95</v>
      </c>
      <c r="L177" s="268">
        <v>23850</v>
      </c>
      <c r="M177" s="268">
        <v>1.3754200000000001</v>
      </c>
      <c r="N177" s="1"/>
      <c r="O177" s="1"/>
    </row>
    <row r="178" spans="1:15" ht="12.75" customHeight="1">
      <c r="A178" s="53">
        <v>169</v>
      </c>
      <c r="B178" s="419" t="s">
        <v>192</v>
      </c>
      <c r="C178" s="268">
        <v>1332.6</v>
      </c>
      <c r="D178" s="269">
        <v>1335.4166666666667</v>
      </c>
      <c r="E178" s="269">
        <v>1320.8333333333335</v>
      </c>
      <c r="F178" s="269">
        <v>1309.0666666666668</v>
      </c>
      <c r="G178" s="269">
        <v>1294.4833333333336</v>
      </c>
      <c r="H178" s="269">
        <v>1347.1833333333334</v>
      </c>
      <c r="I178" s="269">
        <v>1361.7666666666669</v>
      </c>
      <c r="J178" s="269">
        <v>1373.5333333333333</v>
      </c>
      <c r="K178" s="268">
        <v>1350</v>
      </c>
      <c r="L178" s="268">
        <v>1323.65</v>
      </c>
      <c r="M178" s="268">
        <v>7.1966099999999997</v>
      </c>
      <c r="N178" s="1"/>
      <c r="O178" s="1"/>
    </row>
    <row r="179" spans="1:15" ht="12.75" customHeight="1">
      <c r="A179" s="53">
        <v>170</v>
      </c>
      <c r="B179" s="419" t="s">
        <v>190</v>
      </c>
      <c r="C179" s="268">
        <v>3052.55</v>
      </c>
      <c r="D179" s="269">
        <v>3025.8833333333337</v>
      </c>
      <c r="E179" s="269">
        <v>2985.8666666666672</v>
      </c>
      <c r="F179" s="269">
        <v>2919.1833333333334</v>
      </c>
      <c r="G179" s="269">
        <v>2879.166666666667</v>
      </c>
      <c r="H179" s="269">
        <v>3092.5666666666675</v>
      </c>
      <c r="I179" s="269">
        <v>3132.5833333333339</v>
      </c>
      <c r="J179" s="269">
        <v>3199.2666666666678</v>
      </c>
      <c r="K179" s="268">
        <v>3065.9</v>
      </c>
      <c r="L179" s="268">
        <v>2959.2</v>
      </c>
      <c r="M179" s="268">
        <v>6.3731099999999996</v>
      </c>
      <c r="N179" s="1"/>
      <c r="O179" s="1"/>
    </row>
    <row r="180" spans="1:15" ht="12.75" customHeight="1">
      <c r="A180" s="53">
        <v>171</v>
      </c>
      <c r="B180" s="419" t="s">
        <v>824</v>
      </c>
      <c r="C180" s="268">
        <v>544.1</v>
      </c>
      <c r="D180" s="269">
        <v>539.68333333333328</v>
      </c>
      <c r="E180" s="269">
        <v>530.96666666666658</v>
      </c>
      <c r="F180" s="269">
        <v>517.83333333333326</v>
      </c>
      <c r="G180" s="269">
        <v>509.11666666666656</v>
      </c>
      <c r="H180" s="269">
        <v>552.81666666666661</v>
      </c>
      <c r="I180" s="269">
        <v>561.5333333333333</v>
      </c>
      <c r="J180" s="269">
        <v>574.66666666666663</v>
      </c>
      <c r="K180" s="268">
        <v>548.4</v>
      </c>
      <c r="L180" s="268">
        <v>526.54999999999995</v>
      </c>
      <c r="M180" s="268">
        <v>46.242510000000003</v>
      </c>
      <c r="N180" s="1"/>
      <c r="O180" s="1"/>
    </row>
    <row r="181" spans="1:15" ht="12.75" customHeight="1">
      <c r="A181" s="53">
        <v>172</v>
      </c>
      <c r="B181" s="419" t="s">
        <v>188</v>
      </c>
      <c r="C181" s="268">
        <v>558</v>
      </c>
      <c r="D181" s="269">
        <v>557.25</v>
      </c>
      <c r="E181" s="269">
        <v>554.5</v>
      </c>
      <c r="F181" s="269">
        <v>551</v>
      </c>
      <c r="G181" s="269">
        <v>548.25</v>
      </c>
      <c r="H181" s="269">
        <v>560.75</v>
      </c>
      <c r="I181" s="269">
        <v>563.5</v>
      </c>
      <c r="J181" s="269">
        <v>567</v>
      </c>
      <c r="K181" s="268">
        <v>560</v>
      </c>
      <c r="L181" s="268">
        <v>553.75</v>
      </c>
      <c r="M181" s="268">
        <v>167.07275000000001</v>
      </c>
      <c r="N181" s="1"/>
      <c r="O181" s="1"/>
    </row>
    <row r="182" spans="1:15" ht="12.75" customHeight="1">
      <c r="A182" s="53">
        <v>173</v>
      </c>
      <c r="B182" s="419" t="s">
        <v>186</v>
      </c>
      <c r="C182" s="268">
        <v>83.6</v>
      </c>
      <c r="D182" s="269">
        <v>83.783333333333331</v>
      </c>
      <c r="E182" s="269">
        <v>83.316666666666663</v>
      </c>
      <c r="F182" s="269">
        <v>83.033333333333331</v>
      </c>
      <c r="G182" s="269">
        <v>82.566666666666663</v>
      </c>
      <c r="H182" s="269">
        <v>84.066666666666663</v>
      </c>
      <c r="I182" s="269">
        <v>84.533333333333331</v>
      </c>
      <c r="J182" s="269">
        <v>84.816666666666663</v>
      </c>
      <c r="K182" s="268">
        <v>84.25</v>
      </c>
      <c r="L182" s="268">
        <v>83.5</v>
      </c>
      <c r="M182" s="268">
        <v>147.22171</v>
      </c>
      <c r="N182" s="1"/>
      <c r="O182" s="1"/>
    </row>
    <row r="183" spans="1:15" ht="12.75" customHeight="1">
      <c r="A183" s="53">
        <v>174</v>
      </c>
      <c r="B183" s="419" t="s">
        <v>193</v>
      </c>
      <c r="C183" s="268">
        <v>890.15</v>
      </c>
      <c r="D183" s="269">
        <v>888.98333333333323</v>
      </c>
      <c r="E183" s="269">
        <v>884.66666666666652</v>
      </c>
      <c r="F183" s="269">
        <v>879.18333333333328</v>
      </c>
      <c r="G183" s="269">
        <v>874.86666666666656</v>
      </c>
      <c r="H183" s="269">
        <v>894.46666666666647</v>
      </c>
      <c r="I183" s="269">
        <v>898.7833333333333</v>
      </c>
      <c r="J183" s="269">
        <v>904.26666666666642</v>
      </c>
      <c r="K183" s="268">
        <v>893.3</v>
      </c>
      <c r="L183" s="268">
        <v>883.5</v>
      </c>
      <c r="M183" s="268">
        <v>22.163540000000001</v>
      </c>
      <c r="N183" s="1"/>
      <c r="O183" s="1"/>
    </row>
    <row r="184" spans="1:15" ht="12.75" customHeight="1">
      <c r="A184" s="53">
        <v>175</v>
      </c>
      <c r="B184" s="419" t="s">
        <v>194</v>
      </c>
      <c r="C184" s="268">
        <v>533.29999999999995</v>
      </c>
      <c r="D184" s="269">
        <v>528.11666666666667</v>
      </c>
      <c r="E184" s="269">
        <v>518.23333333333335</v>
      </c>
      <c r="F184" s="269">
        <v>503.16666666666663</v>
      </c>
      <c r="G184" s="269">
        <v>493.2833333333333</v>
      </c>
      <c r="H184" s="269">
        <v>543.18333333333339</v>
      </c>
      <c r="I184" s="269">
        <v>553.06666666666683</v>
      </c>
      <c r="J184" s="269">
        <v>568.13333333333344</v>
      </c>
      <c r="K184" s="268">
        <v>538</v>
      </c>
      <c r="L184" s="268">
        <v>513.04999999999995</v>
      </c>
      <c r="M184" s="268">
        <v>24.715900000000001</v>
      </c>
      <c r="N184" s="1"/>
      <c r="O184" s="1"/>
    </row>
    <row r="185" spans="1:15" ht="12.75" customHeight="1">
      <c r="A185" s="53">
        <v>176</v>
      </c>
      <c r="B185" s="419" t="s">
        <v>275</v>
      </c>
      <c r="C185" s="268">
        <v>569.75</v>
      </c>
      <c r="D185" s="269">
        <v>570.06666666666661</v>
      </c>
      <c r="E185" s="269">
        <v>565.33333333333326</v>
      </c>
      <c r="F185" s="269">
        <v>560.91666666666663</v>
      </c>
      <c r="G185" s="269">
        <v>556.18333333333328</v>
      </c>
      <c r="H185" s="269">
        <v>574.48333333333323</v>
      </c>
      <c r="I185" s="269">
        <v>579.21666666666658</v>
      </c>
      <c r="J185" s="269">
        <v>583.63333333333321</v>
      </c>
      <c r="K185" s="268">
        <v>574.79999999999995</v>
      </c>
      <c r="L185" s="268">
        <v>565.65</v>
      </c>
      <c r="M185" s="268">
        <v>3.4851800000000002</v>
      </c>
      <c r="N185" s="1"/>
      <c r="O185" s="1"/>
    </row>
    <row r="186" spans="1:15" ht="12.75" customHeight="1">
      <c r="A186" s="53">
        <v>177</v>
      </c>
      <c r="B186" s="419" t="s">
        <v>206</v>
      </c>
      <c r="C186" s="268">
        <v>1038.7</v>
      </c>
      <c r="D186" s="269">
        <v>1044.2333333333333</v>
      </c>
      <c r="E186" s="269">
        <v>1029.0166666666667</v>
      </c>
      <c r="F186" s="269">
        <v>1019.3333333333333</v>
      </c>
      <c r="G186" s="269">
        <v>1004.1166666666666</v>
      </c>
      <c r="H186" s="269">
        <v>1053.9166666666667</v>
      </c>
      <c r="I186" s="269">
        <v>1069.1333333333334</v>
      </c>
      <c r="J186" s="269">
        <v>1078.8166666666668</v>
      </c>
      <c r="K186" s="268">
        <v>1059.45</v>
      </c>
      <c r="L186" s="268">
        <v>1034.55</v>
      </c>
      <c r="M186" s="268">
        <v>9.0378699999999998</v>
      </c>
      <c r="N186" s="1"/>
      <c r="O186" s="1"/>
    </row>
    <row r="187" spans="1:15" ht="12.75" customHeight="1">
      <c r="A187" s="53">
        <v>178</v>
      </c>
      <c r="B187" s="419" t="s">
        <v>195</v>
      </c>
      <c r="C187" s="268">
        <v>1160.7</v>
      </c>
      <c r="D187" s="269">
        <v>1171.0166666666667</v>
      </c>
      <c r="E187" s="269">
        <v>1148.0333333333333</v>
      </c>
      <c r="F187" s="269">
        <v>1135.3666666666666</v>
      </c>
      <c r="G187" s="269">
        <v>1112.3833333333332</v>
      </c>
      <c r="H187" s="269">
        <v>1183.6833333333334</v>
      </c>
      <c r="I187" s="269">
        <v>1206.6666666666665</v>
      </c>
      <c r="J187" s="269">
        <v>1219.3333333333335</v>
      </c>
      <c r="K187" s="268">
        <v>1194</v>
      </c>
      <c r="L187" s="268">
        <v>1158.3499999999999</v>
      </c>
      <c r="M187" s="268">
        <v>44.970779999999998</v>
      </c>
      <c r="N187" s="1"/>
      <c r="O187" s="1"/>
    </row>
    <row r="188" spans="1:15" ht="12.75" customHeight="1">
      <c r="A188" s="53">
        <v>179</v>
      </c>
      <c r="B188" s="419" t="s">
        <v>502</v>
      </c>
      <c r="C188" s="268">
        <v>1236.05</v>
      </c>
      <c r="D188" s="269">
        <v>1241.3166666666668</v>
      </c>
      <c r="E188" s="269">
        <v>1204.6333333333337</v>
      </c>
      <c r="F188" s="269">
        <v>1173.2166666666669</v>
      </c>
      <c r="G188" s="269">
        <v>1136.5333333333338</v>
      </c>
      <c r="H188" s="269">
        <v>1272.7333333333336</v>
      </c>
      <c r="I188" s="269">
        <v>1309.4166666666665</v>
      </c>
      <c r="J188" s="269">
        <v>1340.8333333333335</v>
      </c>
      <c r="K188" s="268">
        <v>1278</v>
      </c>
      <c r="L188" s="268">
        <v>1209.9000000000001</v>
      </c>
      <c r="M188" s="268">
        <v>12.2295</v>
      </c>
      <c r="N188" s="1"/>
      <c r="O188" s="1"/>
    </row>
    <row r="189" spans="1:15" ht="12.75" customHeight="1">
      <c r="A189" s="53">
        <v>180</v>
      </c>
      <c r="B189" s="419" t="s">
        <v>200</v>
      </c>
      <c r="C189" s="268">
        <v>3229.35</v>
      </c>
      <c r="D189" s="269">
        <v>3239.2666666666664</v>
      </c>
      <c r="E189" s="269">
        <v>3215.083333333333</v>
      </c>
      <c r="F189" s="269">
        <v>3200.8166666666666</v>
      </c>
      <c r="G189" s="269">
        <v>3176.6333333333332</v>
      </c>
      <c r="H189" s="269">
        <v>3253.5333333333328</v>
      </c>
      <c r="I189" s="269">
        <v>3277.7166666666662</v>
      </c>
      <c r="J189" s="269">
        <v>3291.9833333333327</v>
      </c>
      <c r="K189" s="268">
        <v>3263.45</v>
      </c>
      <c r="L189" s="268">
        <v>3225</v>
      </c>
      <c r="M189" s="268">
        <v>19.726780000000002</v>
      </c>
      <c r="N189" s="1"/>
      <c r="O189" s="1"/>
    </row>
    <row r="190" spans="1:15" ht="12.75" customHeight="1">
      <c r="A190" s="53">
        <v>181</v>
      </c>
      <c r="B190" s="419" t="s">
        <v>196</v>
      </c>
      <c r="C190" s="268">
        <v>849</v>
      </c>
      <c r="D190" s="269">
        <v>843.56666666666661</v>
      </c>
      <c r="E190" s="269">
        <v>835.13333333333321</v>
      </c>
      <c r="F190" s="269">
        <v>821.26666666666665</v>
      </c>
      <c r="G190" s="269">
        <v>812.83333333333326</v>
      </c>
      <c r="H190" s="269">
        <v>857.43333333333317</v>
      </c>
      <c r="I190" s="269">
        <v>865.86666666666656</v>
      </c>
      <c r="J190" s="269">
        <v>879.73333333333312</v>
      </c>
      <c r="K190" s="268">
        <v>852</v>
      </c>
      <c r="L190" s="268">
        <v>829.7</v>
      </c>
      <c r="M190" s="268">
        <v>33.107329999999997</v>
      </c>
      <c r="N190" s="1"/>
      <c r="O190" s="1"/>
    </row>
    <row r="191" spans="1:15" ht="12.75" customHeight="1">
      <c r="A191" s="53">
        <v>182</v>
      </c>
      <c r="B191" s="419" t="s">
        <v>276</v>
      </c>
      <c r="C191" s="268">
        <v>9089.2000000000007</v>
      </c>
      <c r="D191" s="269">
        <v>9093.75</v>
      </c>
      <c r="E191" s="269">
        <v>8917.5</v>
      </c>
      <c r="F191" s="269">
        <v>8745.7999999999993</v>
      </c>
      <c r="G191" s="269">
        <v>8569.5499999999993</v>
      </c>
      <c r="H191" s="269">
        <v>9265.4500000000007</v>
      </c>
      <c r="I191" s="269">
        <v>9441.7000000000007</v>
      </c>
      <c r="J191" s="269">
        <v>9613.4000000000015</v>
      </c>
      <c r="K191" s="268">
        <v>9270</v>
      </c>
      <c r="L191" s="268">
        <v>8922.0499999999993</v>
      </c>
      <c r="M191" s="268">
        <v>5.8034499999999998</v>
      </c>
      <c r="N191" s="1"/>
      <c r="O191" s="1"/>
    </row>
    <row r="192" spans="1:15" ht="12.75" customHeight="1">
      <c r="A192" s="53">
        <v>183</v>
      </c>
      <c r="B192" s="419" t="s">
        <v>197</v>
      </c>
      <c r="C192" s="268">
        <v>456.8</v>
      </c>
      <c r="D192" s="269">
        <v>456.43333333333334</v>
      </c>
      <c r="E192" s="269">
        <v>453.91666666666669</v>
      </c>
      <c r="F192" s="269">
        <v>451.03333333333336</v>
      </c>
      <c r="G192" s="269">
        <v>448.51666666666671</v>
      </c>
      <c r="H192" s="269">
        <v>459.31666666666666</v>
      </c>
      <c r="I192" s="269">
        <v>461.83333333333331</v>
      </c>
      <c r="J192" s="269">
        <v>464.71666666666664</v>
      </c>
      <c r="K192" s="268">
        <v>458.95</v>
      </c>
      <c r="L192" s="268">
        <v>453.55</v>
      </c>
      <c r="M192" s="268">
        <v>106.61279999999999</v>
      </c>
      <c r="N192" s="1"/>
      <c r="O192" s="1"/>
    </row>
    <row r="193" spans="1:15" ht="12.75" customHeight="1">
      <c r="A193" s="53">
        <v>184</v>
      </c>
      <c r="B193" s="419" t="s">
        <v>198</v>
      </c>
      <c r="C193" s="268">
        <v>241.05</v>
      </c>
      <c r="D193" s="269">
        <v>242</v>
      </c>
      <c r="E193" s="269">
        <v>239.1</v>
      </c>
      <c r="F193" s="269">
        <v>237.15</v>
      </c>
      <c r="G193" s="269">
        <v>234.25</v>
      </c>
      <c r="H193" s="269">
        <v>243.95</v>
      </c>
      <c r="I193" s="269">
        <v>246.84999999999997</v>
      </c>
      <c r="J193" s="269">
        <v>248.79999999999998</v>
      </c>
      <c r="K193" s="268">
        <v>244.9</v>
      </c>
      <c r="L193" s="268">
        <v>240.05</v>
      </c>
      <c r="M193" s="268">
        <v>138.71114</v>
      </c>
      <c r="N193" s="1"/>
      <c r="O193" s="1"/>
    </row>
    <row r="194" spans="1:15" ht="12.75" customHeight="1">
      <c r="A194" s="53">
        <v>185</v>
      </c>
      <c r="B194" s="419" t="s">
        <v>199</v>
      </c>
      <c r="C194" s="268">
        <v>107.75</v>
      </c>
      <c r="D194" s="269">
        <v>108</v>
      </c>
      <c r="E194" s="269">
        <v>107.3</v>
      </c>
      <c r="F194" s="269">
        <v>106.85</v>
      </c>
      <c r="G194" s="269">
        <v>106.14999999999999</v>
      </c>
      <c r="H194" s="269">
        <v>108.45</v>
      </c>
      <c r="I194" s="269">
        <v>109.14999999999999</v>
      </c>
      <c r="J194" s="269">
        <v>109.60000000000001</v>
      </c>
      <c r="K194" s="268">
        <v>108.7</v>
      </c>
      <c r="L194" s="268">
        <v>107.55</v>
      </c>
      <c r="M194" s="268">
        <v>441.79394000000002</v>
      </c>
      <c r="N194" s="1"/>
      <c r="O194" s="1"/>
    </row>
    <row r="195" spans="1:15" ht="12.75" customHeight="1">
      <c r="A195" s="53">
        <v>186</v>
      </c>
      <c r="B195" s="419" t="s">
        <v>201</v>
      </c>
      <c r="C195" s="268">
        <v>1147.45</v>
      </c>
      <c r="D195" s="269">
        <v>1151.6666666666667</v>
      </c>
      <c r="E195" s="269">
        <v>1138.8833333333334</v>
      </c>
      <c r="F195" s="269">
        <v>1130.3166666666666</v>
      </c>
      <c r="G195" s="269">
        <v>1117.5333333333333</v>
      </c>
      <c r="H195" s="269">
        <v>1160.2333333333336</v>
      </c>
      <c r="I195" s="269">
        <v>1173.0166666666669</v>
      </c>
      <c r="J195" s="269">
        <v>1181.5833333333337</v>
      </c>
      <c r="K195" s="268">
        <v>1164.45</v>
      </c>
      <c r="L195" s="268">
        <v>1143.0999999999999</v>
      </c>
      <c r="M195" s="268">
        <v>24.836849999999998</v>
      </c>
      <c r="N195" s="1"/>
      <c r="O195" s="1"/>
    </row>
    <row r="196" spans="1:15" ht="12.75" customHeight="1">
      <c r="A196" s="53">
        <v>187</v>
      </c>
      <c r="B196" s="419" t="s">
        <v>182</v>
      </c>
      <c r="C196" s="268">
        <v>798.65</v>
      </c>
      <c r="D196" s="269">
        <v>799.91666666666663</v>
      </c>
      <c r="E196" s="269">
        <v>790.0333333333333</v>
      </c>
      <c r="F196" s="269">
        <v>781.41666666666663</v>
      </c>
      <c r="G196" s="269">
        <v>771.5333333333333</v>
      </c>
      <c r="H196" s="269">
        <v>808.5333333333333</v>
      </c>
      <c r="I196" s="269">
        <v>818.41666666666674</v>
      </c>
      <c r="J196" s="269">
        <v>827.0333333333333</v>
      </c>
      <c r="K196" s="268">
        <v>809.8</v>
      </c>
      <c r="L196" s="268">
        <v>791.3</v>
      </c>
      <c r="M196" s="268">
        <v>6.63741</v>
      </c>
      <c r="N196" s="1"/>
      <c r="O196" s="1"/>
    </row>
    <row r="197" spans="1:15" ht="12.75" customHeight="1">
      <c r="A197" s="53">
        <v>188</v>
      </c>
      <c r="B197" s="419" t="s">
        <v>202</v>
      </c>
      <c r="C197" s="268">
        <v>2705.55</v>
      </c>
      <c r="D197" s="269">
        <v>2700.1833333333334</v>
      </c>
      <c r="E197" s="269">
        <v>2677.3666666666668</v>
      </c>
      <c r="F197" s="269">
        <v>2649.1833333333334</v>
      </c>
      <c r="G197" s="269">
        <v>2626.3666666666668</v>
      </c>
      <c r="H197" s="269">
        <v>2728.3666666666668</v>
      </c>
      <c r="I197" s="269">
        <v>2751.1833333333334</v>
      </c>
      <c r="J197" s="269">
        <v>2779.3666666666668</v>
      </c>
      <c r="K197" s="268">
        <v>2723</v>
      </c>
      <c r="L197" s="268">
        <v>2672</v>
      </c>
      <c r="M197" s="268">
        <v>15.36444</v>
      </c>
      <c r="N197" s="1"/>
      <c r="O197" s="1"/>
    </row>
    <row r="198" spans="1:15" ht="12.75" customHeight="1">
      <c r="A198" s="53">
        <v>189</v>
      </c>
      <c r="B198" s="419" t="s">
        <v>203</v>
      </c>
      <c r="C198" s="268">
        <v>1511.8</v>
      </c>
      <c r="D198" s="269">
        <v>1508.45</v>
      </c>
      <c r="E198" s="269">
        <v>1498.95</v>
      </c>
      <c r="F198" s="269">
        <v>1486.1</v>
      </c>
      <c r="G198" s="269">
        <v>1476.6</v>
      </c>
      <c r="H198" s="269">
        <v>1521.3000000000002</v>
      </c>
      <c r="I198" s="269">
        <v>1530.8000000000002</v>
      </c>
      <c r="J198" s="269">
        <v>1543.6500000000003</v>
      </c>
      <c r="K198" s="268">
        <v>1517.95</v>
      </c>
      <c r="L198" s="268">
        <v>1495.6</v>
      </c>
      <c r="M198" s="268">
        <v>2.1119599999999998</v>
      </c>
      <c r="N198" s="1"/>
      <c r="O198" s="1"/>
    </row>
    <row r="199" spans="1:15" ht="12.75" customHeight="1">
      <c r="A199" s="53">
        <v>190</v>
      </c>
      <c r="B199" s="419" t="s">
        <v>204</v>
      </c>
      <c r="C199" s="268">
        <v>552.65</v>
      </c>
      <c r="D199" s="269">
        <v>557.43333333333328</v>
      </c>
      <c r="E199" s="269">
        <v>546.46666666666658</v>
      </c>
      <c r="F199" s="269">
        <v>540.2833333333333</v>
      </c>
      <c r="G199" s="269">
        <v>529.31666666666661</v>
      </c>
      <c r="H199" s="269">
        <v>563.61666666666656</v>
      </c>
      <c r="I199" s="269">
        <v>574.58333333333326</v>
      </c>
      <c r="J199" s="269">
        <v>580.76666666666654</v>
      </c>
      <c r="K199" s="268">
        <v>568.4</v>
      </c>
      <c r="L199" s="268">
        <v>551.25</v>
      </c>
      <c r="M199" s="268">
        <v>3.4724499999999998</v>
      </c>
      <c r="N199" s="1"/>
      <c r="O199" s="1"/>
    </row>
    <row r="200" spans="1:15" ht="12.75" customHeight="1">
      <c r="A200" s="53">
        <v>191</v>
      </c>
      <c r="B200" s="419" t="s">
        <v>205</v>
      </c>
      <c r="C200" s="268">
        <v>1460.35</v>
      </c>
      <c r="D200" s="269">
        <v>1445.1166666666668</v>
      </c>
      <c r="E200" s="269">
        <v>1420.2333333333336</v>
      </c>
      <c r="F200" s="269">
        <v>1380.1166666666668</v>
      </c>
      <c r="G200" s="269">
        <v>1355.2333333333336</v>
      </c>
      <c r="H200" s="269">
        <v>1485.2333333333336</v>
      </c>
      <c r="I200" s="269">
        <v>1510.1166666666668</v>
      </c>
      <c r="J200" s="269">
        <v>1550.2333333333336</v>
      </c>
      <c r="K200" s="268">
        <v>1470</v>
      </c>
      <c r="L200" s="268">
        <v>1405</v>
      </c>
      <c r="M200" s="268">
        <v>9.3485200000000006</v>
      </c>
      <c r="N200" s="1"/>
      <c r="O200" s="1"/>
    </row>
    <row r="201" spans="1:15" ht="12.75" customHeight="1">
      <c r="A201" s="53">
        <v>192</v>
      </c>
      <c r="B201" s="419" t="s">
        <v>509</v>
      </c>
      <c r="C201" s="268">
        <v>39.85</v>
      </c>
      <c r="D201" s="269">
        <v>40.033333333333339</v>
      </c>
      <c r="E201" s="269">
        <v>39.51666666666668</v>
      </c>
      <c r="F201" s="269">
        <v>39.183333333333344</v>
      </c>
      <c r="G201" s="269">
        <v>38.666666666666686</v>
      </c>
      <c r="H201" s="269">
        <v>40.366666666666674</v>
      </c>
      <c r="I201" s="269">
        <v>40.88333333333334</v>
      </c>
      <c r="J201" s="269">
        <v>41.216666666666669</v>
      </c>
      <c r="K201" s="268">
        <v>40.549999999999997</v>
      </c>
      <c r="L201" s="268">
        <v>39.700000000000003</v>
      </c>
      <c r="M201" s="268">
        <v>91.026380000000003</v>
      </c>
      <c r="N201" s="1"/>
      <c r="O201" s="1"/>
    </row>
    <row r="202" spans="1:15" ht="12.75" customHeight="1">
      <c r="A202" s="53">
        <v>193</v>
      </c>
      <c r="B202" s="419" t="s">
        <v>209</v>
      </c>
      <c r="C202" s="268">
        <v>755.7</v>
      </c>
      <c r="D202" s="269">
        <v>759.01666666666677</v>
      </c>
      <c r="E202" s="269">
        <v>750.03333333333353</v>
      </c>
      <c r="F202" s="269">
        <v>744.36666666666679</v>
      </c>
      <c r="G202" s="269">
        <v>735.38333333333355</v>
      </c>
      <c r="H202" s="269">
        <v>764.68333333333351</v>
      </c>
      <c r="I202" s="269">
        <v>773.66666666666686</v>
      </c>
      <c r="J202" s="269">
        <v>779.33333333333348</v>
      </c>
      <c r="K202" s="268">
        <v>768</v>
      </c>
      <c r="L202" s="268">
        <v>753.35</v>
      </c>
      <c r="M202" s="268">
        <v>25.413239999999998</v>
      </c>
      <c r="N202" s="1"/>
      <c r="O202" s="1"/>
    </row>
    <row r="203" spans="1:15" ht="12.75" customHeight="1">
      <c r="A203" s="53">
        <v>194</v>
      </c>
      <c r="B203" s="419" t="s">
        <v>208</v>
      </c>
      <c r="C203" s="268">
        <v>6896.3</v>
      </c>
      <c r="D203" s="269">
        <v>6906.9666666666672</v>
      </c>
      <c r="E203" s="269">
        <v>6844.3333333333339</v>
      </c>
      <c r="F203" s="269">
        <v>6792.3666666666668</v>
      </c>
      <c r="G203" s="269">
        <v>6729.7333333333336</v>
      </c>
      <c r="H203" s="269">
        <v>6958.9333333333343</v>
      </c>
      <c r="I203" s="269">
        <v>7021.5666666666675</v>
      </c>
      <c r="J203" s="269">
        <v>7073.5333333333347</v>
      </c>
      <c r="K203" s="268">
        <v>6969.6</v>
      </c>
      <c r="L203" s="268">
        <v>6855</v>
      </c>
      <c r="M203" s="268">
        <v>4.1229500000000003</v>
      </c>
      <c r="N203" s="1"/>
      <c r="O203" s="1"/>
    </row>
    <row r="204" spans="1:15" ht="12.75" customHeight="1">
      <c r="A204" s="53">
        <v>195</v>
      </c>
      <c r="B204" s="419" t="s">
        <v>277</v>
      </c>
      <c r="C204" s="268">
        <v>46.15</v>
      </c>
      <c r="D204" s="269">
        <v>46.25</v>
      </c>
      <c r="E204" s="269">
        <v>45.3</v>
      </c>
      <c r="F204" s="269">
        <v>44.449999999999996</v>
      </c>
      <c r="G204" s="269">
        <v>43.499999999999993</v>
      </c>
      <c r="H204" s="269">
        <v>47.1</v>
      </c>
      <c r="I204" s="269">
        <v>48.050000000000004</v>
      </c>
      <c r="J204" s="269">
        <v>48.900000000000006</v>
      </c>
      <c r="K204" s="268">
        <v>47.2</v>
      </c>
      <c r="L204" s="268">
        <v>45.4</v>
      </c>
      <c r="M204" s="268">
        <v>230.92958999999999</v>
      </c>
      <c r="N204" s="1"/>
      <c r="O204" s="1"/>
    </row>
    <row r="205" spans="1:15" ht="12.75" customHeight="1">
      <c r="A205" s="53">
        <v>196</v>
      </c>
      <c r="B205" s="419" t="s">
        <v>207</v>
      </c>
      <c r="C205" s="268">
        <v>1695.7</v>
      </c>
      <c r="D205" s="269">
        <v>1701.6499999999999</v>
      </c>
      <c r="E205" s="269">
        <v>1685.2999999999997</v>
      </c>
      <c r="F205" s="269">
        <v>1674.8999999999999</v>
      </c>
      <c r="G205" s="269">
        <v>1658.5499999999997</v>
      </c>
      <c r="H205" s="269">
        <v>1712.0499999999997</v>
      </c>
      <c r="I205" s="269">
        <v>1728.3999999999996</v>
      </c>
      <c r="J205" s="269">
        <v>1738.7999999999997</v>
      </c>
      <c r="K205" s="268">
        <v>1718</v>
      </c>
      <c r="L205" s="268">
        <v>1691.25</v>
      </c>
      <c r="M205" s="268">
        <v>0.72801000000000005</v>
      </c>
      <c r="N205" s="1"/>
      <c r="O205" s="1"/>
    </row>
    <row r="206" spans="1:15" ht="12.75" customHeight="1">
      <c r="A206" s="53">
        <v>197</v>
      </c>
      <c r="B206" s="419" t="s">
        <v>154</v>
      </c>
      <c r="C206" s="268">
        <v>837.55</v>
      </c>
      <c r="D206" s="269">
        <v>839.93333333333339</v>
      </c>
      <c r="E206" s="269">
        <v>832.61666666666679</v>
      </c>
      <c r="F206" s="269">
        <v>827.68333333333339</v>
      </c>
      <c r="G206" s="269">
        <v>820.36666666666679</v>
      </c>
      <c r="H206" s="269">
        <v>844.86666666666679</v>
      </c>
      <c r="I206" s="269">
        <v>852.18333333333339</v>
      </c>
      <c r="J206" s="269">
        <v>857.11666666666679</v>
      </c>
      <c r="K206" s="268">
        <v>847.25</v>
      </c>
      <c r="L206" s="268">
        <v>835</v>
      </c>
      <c r="M206" s="268">
        <v>19.310569999999998</v>
      </c>
      <c r="N206" s="1"/>
      <c r="O206" s="1"/>
    </row>
    <row r="207" spans="1:15" ht="12.75" customHeight="1">
      <c r="A207" s="53">
        <v>198</v>
      </c>
      <c r="B207" s="419" t="s">
        <v>279</v>
      </c>
      <c r="C207" s="268">
        <v>1075.7</v>
      </c>
      <c r="D207" s="269">
        <v>1080.8</v>
      </c>
      <c r="E207" s="269">
        <v>1065.1499999999999</v>
      </c>
      <c r="F207" s="269">
        <v>1054.5999999999999</v>
      </c>
      <c r="G207" s="269">
        <v>1038.9499999999998</v>
      </c>
      <c r="H207" s="269">
        <v>1091.3499999999999</v>
      </c>
      <c r="I207" s="269">
        <v>1107</v>
      </c>
      <c r="J207" s="269">
        <v>1117.55</v>
      </c>
      <c r="K207" s="268">
        <v>1096.45</v>
      </c>
      <c r="L207" s="268">
        <v>1070.25</v>
      </c>
      <c r="M207" s="268">
        <v>12.31316</v>
      </c>
      <c r="N207" s="1"/>
      <c r="O207" s="1"/>
    </row>
    <row r="208" spans="1:15" ht="12.75" customHeight="1">
      <c r="A208" s="53">
        <v>199</v>
      </c>
      <c r="B208" s="419" t="s">
        <v>210</v>
      </c>
      <c r="C208" s="268">
        <v>277.55</v>
      </c>
      <c r="D208" s="269">
        <v>276.55</v>
      </c>
      <c r="E208" s="269">
        <v>273.60000000000002</v>
      </c>
      <c r="F208" s="269">
        <v>269.65000000000003</v>
      </c>
      <c r="G208" s="269">
        <v>266.70000000000005</v>
      </c>
      <c r="H208" s="269">
        <v>280.5</v>
      </c>
      <c r="I208" s="269">
        <v>283.44999999999993</v>
      </c>
      <c r="J208" s="269">
        <v>287.39999999999998</v>
      </c>
      <c r="K208" s="268">
        <v>279.5</v>
      </c>
      <c r="L208" s="268">
        <v>272.60000000000002</v>
      </c>
      <c r="M208" s="268">
        <v>157.35934</v>
      </c>
      <c r="N208" s="1"/>
      <c r="O208" s="1"/>
    </row>
    <row r="209" spans="1:15" ht="12.75" customHeight="1">
      <c r="A209" s="53">
        <v>200</v>
      </c>
      <c r="B209" s="419" t="s">
        <v>127</v>
      </c>
      <c r="C209" s="268">
        <v>9.9</v>
      </c>
      <c r="D209" s="269">
        <v>9.8833333333333329</v>
      </c>
      <c r="E209" s="269">
        <v>9.6666666666666661</v>
      </c>
      <c r="F209" s="269">
        <v>9.4333333333333336</v>
      </c>
      <c r="G209" s="269">
        <v>9.2166666666666668</v>
      </c>
      <c r="H209" s="269">
        <v>10.116666666666665</v>
      </c>
      <c r="I209" s="269">
        <v>10.333333333333334</v>
      </c>
      <c r="J209" s="269">
        <v>10.566666666666665</v>
      </c>
      <c r="K209" s="268">
        <v>10.1</v>
      </c>
      <c r="L209" s="268">
        <v>9.65</v>
      </c>
      <c r="M209" s="268">
        <v>2132.7243899999999</v>
      </c>
      <c r="N209" s="1"/>
      <c r="O209" s="1"/>
    </row>
    <row r="210" spans="1:15" ht="12.75" customHeight="1">
      <c r="A210" s="53">
        <v>201</v>
      </c>
      <c r="B210" s="419" t="s">
        <v>211</v>
      </c>
      <c r="C210" s="268">
        <v>970.15</v>
      </c>
      <c r="D210" s="269">
        <v>973.4666666666667</v>
      </c>
      <c r="E210" s="269">
        <v>964.18333333333339</v>
      </c>
      <c r="F210" s="269">
        <v>958.2166666666667</v>
      </c>
      <c r="G210" s="269">
        <v>948.93333333333339</v>
      </c>
      <c r="H210" s="269">
        <v>979.43333333333339</v>
      </c>
      <c r="I210" s="269">
        <v>988.7166666666667</v>
      </c>
      <c r="J210" s="269">
        <v>994.68333333333339</v>
      </c>
      <c r="K210" s="268">
        <v>982.75</v>
      </c>
      <c r="L210" s="268">
        <v>967.5</v>
      </c>
      <c r="M210" s="268">
        <v>18.738489999999999</v>
      </c>
      <c r="N210" s="1"/>
      <c r="O210" s="1"/>
    </row>
    <row r="211" spans="1:15" ht="12.75" customHeight="1">
      <c r="A211" s="53">
        <v>202</v>
      </c>
      <c r="B211" s="419" t="s">
        <v>280</v>
      </c>
      <c r="C211" s="268">
        <v>1770.65</v>
      </c>
      <c r="D211" s="269">
        <v>1785.8000000000002</v>
      </c>
      <c r="E211" s="269">
        <v>1746.1500000000003</v>
      </c>
      <c r="F211" s="269">
        <v>1721.65</v>
      </c>
      <c r="G211" s="269">
        <v>1682.0000000000002</v>
      </c>
      <c r="H211" s="269">
        <v>1810.3000000000004</v>
      </c>
      <c r="I211" s="269">
        <v>1849.95</v>
      </c>
      <c r="J211" s="269">
        <v>1874.4500000000005</v>
      </c>
      <c r="K211" s="268">
        <v>1825.45</v>
      </c>
      <c r="L211" s="268">
        <v>1761.3</v>
      </c>
      <c r="M211" s="268">
        <v>2.7224200000000001</v>
      </c>
      <c r="N211" s="1"/>
      <c r="O211" s="1"/>
    </row>
    <row r="212" spans="1:15" ht="12.75" customHeight="1">
      <c r="A212" s="53">
        <v>203</v>
      </c>
      <c r="B212" s="419" t="s">
        <v>212</v>
      </c>
      <c r="C212" s="268">
        <v>422.65</v>
      </c>
      <c r="D212" s="269">
        <v>423.38333333333338</v>
      </c>
      <c r="E212" s="269">
        <v>420.76666666666677</v>
      </c>
      <c r="F212" s="269">
        <v>418.88333333333338</v>
      </c>
      <c r="G212" s="269">
        <v>416.26666666666677</v>
      </c>
      <c r="H212" s="269">
        <v>425.26666666666677</v>
      </c>
      <c r="I212" s="269">
        <v>427.88333333333344</v>
      </c>
      <c r="J212" s="269">
        <v>429.76666666666677</v>
      </c>
      <c r="K212" s="268">
        <v>426</v>
      </c>
      <c r="L212" s="268">
        <v>421.5</v>
      </c>
      <c r="M212" s="268">
        <v>47.041670000000003</v>
      </c>
      <c r="N212" s="1"/>
      <c r="O212" s="1"/>
    </row>
    <row r="213" spans="1:15" ht="12.75" customHeight="1">
      <c r="A213" s="53">
        <v>204</v>
      </c>
      <c r="B213" s="419" t="s">
        <v>281</v>
      </c>
      <c r="C213" s="268">
        <v>17.45</v>
      </c>
      <c r="D213" s="269">
        <v>17.483333333333334</v>
      </c>
      <c r="E213" s="269">
        <v>17.266666666666669</v>
      </c>
      <c r="F213" s="269">
        <v>17.083333333333336</v>
      </c>
      <c r="G213" s="269">
        <v>16.866666666666671</v>
      </c>
      <c r="H213" s="269">
        <v>17.666666666666668</v>
      </c>
      <c r="I213" s="269">
        <v>17.883333333333336</v>
      </c>
      <c r="J213" s="269">
        <v>18.066666666666666</v>
      </c>
      <c r="K213" s="268">
        <v>17.7</v>
      </c>
      <c r="L213" s="268">
        <v>17.3</v>
      </c>
      <c r="M213" s="268">
        <v>1183.8667700000001</v>
      </c>
      <c r="N213" s="1"/>
      <c r="O213" s="1"/>
    </row>
    <row r="214" spans="1:15" ht="12.75" customHeight="1">
      <c r="A214" s="53">
        <v>205</v>
      </c>
      <c r="B214" s="419" t="s">
        <v>213</v>
      </c>
      <c r="C214" s="268">
        <v>271.45</v>
      </c>
      <c r="D214" s="269">
        <v>270.86666666666662</v>
      </c>
      <c r="E214" s="269">
        <v>267.03333333333325</v>
      </c>
      <c r="F214" s="269">
        <v>262.61666666666662</v>
      </c>
      <c r="G214" s="269">
        <v>258.78333333333325</v>
      </c>
      <c r="H214" s="269">
        <v>275.28333333333325</v>
      </c>
      <c r="I214" s="269">
        <v>279.11666666666662</v>
      </c>
      <c r="J214" s="269">
        <v>283.53333333333325</v>
      </c>
      <c r="K214" s="268">
        <v>274.7</v>
      </c>
      <c r="L214" s="268">
        <v>266.45</v>
      </c>
      <c r="M214" s="268">
        <v>124.25181000000001</v>
      </c>
      <c r="N214" s="1"/>
      <c r="O214" s="1"/>
    </row>
    <row r="215" spans="1:15" ht="12.75" customHeight="1">
      <c r="A215" s="53">
        <v>206</v>
      </c>
      <c r="B215" s="419" t="s">
        <v>834</v>
      </c>
      <c r="C215" s="268">
        <v>65.45</v>
      </c>
      <c r="D215" s="269">
        <v>64.95</v>
      </c>
      <c r="E215" s="269">
        <v>63.300000000000011</v>
      </c>
      <c r="F215" s="269">
        <v>61.150000000000006</v>
      </c>
      <c r="G215" s="269">
        <v>59.500000000000014</v>
      </c>
      <c r="H215" s="269">
        <v>67.100000000000009</v>
      </c>
      <c r="I215" s="269">
        <v>68.750000000000014</v>
      </c>
      <c r="J215" s="269">
        <v>70.900000000000006</v>
      </c>
      <c r="K215" s="268">
        <v>66.599999999999994</v>
      </c>
      <c r="L215" s="268">
        <v>62.8</v>
      </c>
      <c r="M215" s="268">
        <v>1990.3270500000001</v>
      </c>
      <c r="N215" s="1"/>
      <c r="O215" s="1"/>
    </row>
    <row r="216" spans="1:15" ht="12.75" customHeight="1">
      <c r="A216" s="53">
        <v>207</v>
      </c>
      <c r="B216" s="419" t="s">
        <v>825</v>
      </c>
      <c r="C216" s="268">
        <v>375.75</v>
      </c>
      <c r="D216" s="269">
        <v>376.40000000000003</v>
      </c>
      <c r="E216" s="269">
        <v>373.85000000000008</v>
      </c>
      <c r="F216" s="269">
        <v>371.95000000000005</v>
      </c>
      <c r="G216" s="269">
        <v>369.40000000000009</v>
      </c>
      <c r="H216" s="269">
        <v>378.30000000000007</v>
      </c>
      <c r="I216" s="269">
        <v>380.85</v>
      </c>
      <c r="J216" s="269">
        <v>382.75000000000006</v>
      </c>
      <c r="K216" s="268">
        <v>378.95</v>
      </c>
      <c r="L216" s="268">
        <v>374.5</v>
      </c>
      <c r="M216" s="268">
        <v>7.20817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1"/>
      <c r="B1" s="44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44818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4" t="s">
        <v>16</v>
      </c>
      <c r="B9" s="436" t="s">
        <v>18</v>
      </c>
      <c r="C9" s="440" t="s">
        <v>20</v>
      </c>
      <c r="D9" s="440" t="s">
        <v>21</v>
      </c>
      <c r="E9" s="431" t="s">
        <v>22</v>
      </c>
      <c r="F9" s="432"/>
      <c r="G9" s="433"/>
      <c r="H9" s="431" t="s">
        <v>23</v>
      </c>
      <c r="I9" s="432"/>
      <c r="J9" s="433"/>
      <c r="K9" s="23"/>
      <c r="L9" s="24"/>
      <c r="M9" s="50"/>
      <c r="N9" s="1"/>
      <c r="O9" s="1"/>
    </row>
    <row r="10" spans="1:15" ht="42.75" customHeight="1">
      <c r="A10" s="438"/>
      <c r="B10" s="439"/>
      <c r="C10" s="439"/>
      <c r="D10" s="4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22802.15</v>
      </c>
      <c r="D11" s="269">
        <v>22800.7</v>
      </c>
      <c r="E11" s="269">
        <v>22651.45</v>
      </c>
      <c r="F11" s="269">
        <v>22500.75</v>
      </c>
      <c r="G11" s="269">
        <v>22351.5</v>
      </c>
      <c r="H11" s="269">
        <v>22951.4</v>
      </c>
      <c r="I11" s="269">
        <v>23100.65</v>
      </c>
      <c r="J11" s="269">
        <v>23251.350000000002</v>
      </c>
      <c r="K11" s="268">
        <v>22949.95</v>
      </c>
      <c r="L11" s="268">
        <v>22650</v>
      </c>
      <c r="M11" s="268">
        <v>2.061E-2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3358.85</v>
      </c>
      <c r="D12" s="269">
        <v>3377.9166666666665</v>
      </c>
      <c r="E12" s="269">
        <v>3322.1833333333329</v>
      </c>
      <c r="F12" s="269">
        <v>3285.5166666666664</v>
      </c>
      <c r="G12" s="269">
        <v>3229.7833333333328</v>
      </c>
      <c r="H12" s="269">
        <v>3414.583333333333</v>
      </c>
      <c r="I12" s="269">
        <v>3470.3166666666666</v>
      </c>
      <c r="J12" s="269">
        <v>3506.9833333333331</v>
      </c>
      <c r="K12" s="268">
        <v>3433.65</v>
      </c>
      <c r="L12" s="268">
        <v>3341.25</v>
      </c>
      <c r="M12" s="268">
        <v>4.3575499999999998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2572.8000000000002</v>
      </c>
      <c r="D13" s="269">
        <v>2558.6166666666668</v>
      </c>
      <c r="E13" s="269">
        <v>2524.2833333333338</v>
      </c>
      <c r="F13" s="269">
        <v>2475.7666666666669</v>
      </c>
      <c r="G13" s="269">
        <v>2441.4333333333338</v>
      </c>
      <c r="H13" s="269">
        <v>2607.1333333333337</v>
      </c>
      <c r="I13" s="269">
        <v>2641.4666666666667</v>
      </c>
      <c r="J13" s="269">
        <v>2689.9833333333336</v>
      </c>
      <c r="K13" s="268">
        <v>2592.9499999999998</v>
      </c>
      <c r="L13" s="268">
        <v>2510.1</v>
      </c>
      <c r="M13" s="268">
        <v>20.581949999999999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2568.0500000000002</v>
      </c>
      <c r="D14" s="269">
        <v>2586.0166666666669</v>
      </c>
      <c r="E14" s="269">
        <v>2532.0833333333339</v>
      </c>
      <c r="F14" s="269">
        <v>2496.1166666666672</v>
      </c>
      <c r="G14" s="269">
        <v>2442.1833333333343</v>
      </c>
      <c r="H14" s="269">
        <v>2621.9833333333336</v>
      </c>
      <c r="I14" s="269">
        <v>2675.916666666667</v>
      </c>
      <c r="J14" s="269">
        <v>2711.8833333333332</v>
      </c>
      <c r="K14" s="268">
        <v>2639.95</v>
      </c>
      <c r="L14" s="268">
        <v>2550.0500000000002</v>
      </c>
      <c r="M14" s="268">
        <v>0.31841000000000003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1029.9000000000001</v>
      </c>
      <c r="D15" s="269">
        <v>1027.1000000000001</v>
      </c>
      <c r="E15" s="269">
        <v>1011.8000000000002</v>
      </c>
      <c r="F15" s="269">
        <v>993.7</v>
      </c>
      <c r="G15" s="269">
        <v>978.40000000000009</v>
      </c>
      <c r="H15" s="269">
        <v>1045.2000000000003</v>
      </c>
      <c r="I15" s="269">
        <v>1060.5</v>
      </c>
      <c r="J15" s="269">
        <v>1078.6000000000004</v>
      </c>
      <c r="K15" s="268">
        <v>1042.4000000000001</v>
      </c>
      <c r="L15" s="268">
        <v>1009</v>
      </c>
      <c r="M15" s="268">
        <v>8.4851299999999998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674.8</v>
      </c>
      <c r="D16" s="269">
        <v>671.43333333333328</v>
      </c>
      <c r="E16" s="269">
        <v>665.66666666666652</v>
      </c>
      <c r="F16" s="269">
        <v>656.53333333333319</v>
      </c>
      <c r="G16" s="269">
        <v>650.76666666666642</v>
      </c>
      <c r="H16" s="269">
        <v>680.56666666666661</v>
      </c>
      <c r="I16" s="269">
        <v>686.33333333333326</v>
      </c>
      <c r="J16" s="269">
        <v>695.4666666666667</v>
      </c>
      <c r="K16" s="268">
        <v>677.2</v>
      </c>
      <c r="L16" s="268">
        <v>662.3</v>
      </c>
      <c r="M16" s="268">
        <v>20.355840000000001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462.9</v>
      </c>
      <c r="D17" s="269">
        <v>464.21666666666664</v>
      </c>
      <c r="E17" s="269">
        <v>460.48333333333329</v>
      </c>
      <c r="F17" s="269">
        <v>458.06666666666666</v>
      </c>
      <c r="G17" s="269">
        <v>454.33333333333331</v>
      </c>
      <c r="H17" s="269">
        <v>466.63333333333327</v>
      </c>
      <c r="I17" s="269">
        <v>470.36666666666662</v>
      </c>
      <c r="J17" s="269">
        <v>472.78333333333325</v>
      </c>
      <c r="K17" s="268">
        <v>467.95</v>
      </c>
      <c r="L17" s="268">
        <v>461.8</v>
      </c>
      <c r="M17" s="268">
        <v>0.70706999999999998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2280.85</v>
      </c>
      <c r="D18" s="269">
        <v>2290.9500000000003</v>
      </c>
      <c r="E18" s="269">
        <v>2259.9000000000005</v>
      </c>
      <c r="F18" s="269">
        <v>2238.9500000000003</v>
      </c>
      <c r="G18" s="269">
        <v>2207.9000000000005</v>
      </c>
      <c r="H18" s="269">
        <v>2311.9000000000005</v>
      </c>
      <c r="I18" s="269">
        <v>2342.9500000000007</v>
      </c>
      <c r="J18" s="269">
        <v>2363.9000000000005</v>
      </c>
      <c r="K18" s="268">
        <v>2322</v>
      </c>
      <c r="L18" s="268">
        <v>2270</v>
      </c>
      <c r="M18" s="268">
        <v>0.42121999999999998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17920.55</v>
      </c>
      <c r="D19" s="269">
        <v>18023.5</v>
      </c>
      <c r="E19" s="269">
        <v>17777.05</v>
      </c>
      <c r="F19" s="269">
        <v>17633.55</v>
      </c>
      <c r="G19" s="269">
        <v>17387.099999999999</v>
      </c>
      <c r="H19" s="269">
        <v>18167</v>
      </c>
      <c r="I19" s="269">
        <v>18413.449999999997</v>
      </c>
      <c r="J19" s="269">
        <v>18556.95</v>
      </c>
      <c r="K19" s="268">
        <v>18269.95</v>
      </c>
      <c r="L19" s="268">
        <v>17880</v>
      </c>
      <c r="M19" s="268">
        <v>0.15253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3555.8</v>
      </c>
      <c r="D20" s="269">
        <v>3515.3333333333335</v>
      </c>
      <c r="E20" s="269">
        <v>3461.7666666666669</v>
      </c>
      <c r="F20" s="269">
        <v>3367.7333333333336</v>
      </c>
      <c r="G20" s="269">
        <v>3314.166666666667</v>
      </c>
      <c r="H20" s="269">
        <v>3609.3666666666668</v>
      </c>
      <c r="I20" s="269">
        <v>3662.9333333333334</v>
      </c>
      <c r="J20" s="269">
        <v>3756.9666666666667</v>
      </c>
      <c r="K20" s="268">
        <v>3568.9</v>
      </c>
      <c r="L20" s="268">
        <v>3421.3</v>
      </c>
      <c r="M20" s="268">
        <v>34.796689999999998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2335.65</v>
      </c>
      <c r="D21" s="269">
        <v>2346.25</v>
      </c>
      <c r="E21" s="269">
        <v>2302.5</v>
      </c>
      <c r="F21" s="269">
        <v>2269.35</v>
      </c>
      <c r="G21" s="269">
        <v>2225.6</v>
      </c>
      <c r="H21" s="269">
        <v>2379.4</v>
      </c>
      <c r="I21" s="269">
        <v>2423.15</v>
      </c>
      <c r="J21" s="269">
        <v>2456.3000000000002</v>
      </c>
      <c r="K21" s="268">
        <v>2390</v>
      </c>
      <c r="L21" s="268">
        <v>2313.1</v>
      </c>
      <c r="M21" s="268">
        <v>9.2998899999999995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948.8</v>
      </c>
      <c r="D22" s="269">
        <v>945.23333333333323</v>
      </c>
      <c r="E22" s="269">
        <v>936.56666666666649</v>
      </c>
      <c r="F22" s="269">
        <v>924.33333333333326</v>
      </c>
      <c r="G22" s="269">
        <v>915.66666666666652</v>
      </c>
      <c r="H22" s="269">
        <v>957.46666666666647</v>
      </c>
      <c r="I22" s="269">
        <v>966.13333333333321</v>
      </c>
      <c r="J22" s="269">
        <v>978.36666666666645</v>
      </c>
      <c r="K22" s="268">
        <v>953.9</v>
      </c>
      <c r="L22" s="268">
        <v>933</v>
      </c>
      <c r="M22" s="268">
        <v>96.518730000000005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3604.75</v>
      </c>
      <c r="D23" s="269">
        <v>3619.4</v>
      </c>
      <c r="E23" s="269">
        <v>3570.3500000000004</v>
      </c>
      <c r="F23" s="269">
        <v>3535.9500000000003</v>
      </c>
      <c r="G23" s="269">
        <v>3486.9000000000005</v>
      </c>
      <c r="H23" s="269">
        <v>3653.8</v>
      </c>
      <c r="I23" s="269">
        <v>3702.8500000000004</v>
      </c>
      <c r="J23" s="269">
        <v>3737.25</v>
      </c>
      <c r="K23" s="268">
        <v>3668.45</v>
      </c>
      <c r="L23" s="268">
        <v>3585</v>
      </c>
      <c r="M23" s="268">
        <v>2.2080899999999999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4037.05</v>
      </c>
      <c r="D24" s="269">
        <v>4027.4333333333329</v>
      </c>
      <c r="E24" s="269">
        <v>3979.8666666666659</v>
      </c>
      <c r="F24" s="269">
        <v>3922.6833333333329</v>
      </c>
      <c r="G24" s="269">
        <v>3875.1166666666659</v>
      </c>
      <c r="H24" s="269">
        <v>4084.6166666666659</v>
      </c>
      <c r="I24" s="269">
        <v>4132.1833333333325</v>
      </c>
      <c r="J24" s="269">
        <v>4189.3666666666659</v>
      </c>
      <c r="K24" s="268">
        <v>4075</v>
      </c>
      <c r="L24" s="268">
        <v>3970.25</v>
      </c>
      <c r="M24" s="268">
        <v>3.4135300000000002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117.55</v>
      </c>
      <c r="D25" s="269">
        <v>118.03333333333335</v>
      </c>
      <c r="E25" s="269">
        <v>116.56666666666669</v>
      </c>
      <c r="F25" s="269">
        <v>115.58333333333334</v>
      </c>
      <c r="G25" s="269">
        <v>114.11666666666669</v>
      </c>
      <c r="H25" s="269">
        <v>119.01666666666669</v>
      </c>
      <c r="I25" s="269">
        <v>120.48333333333336</v>
      </c>
      <c r="J25" s="269">
        <v>121.4666666666667</v>
      </c>
      <c r="K25" s="268">
        <v>119.5</v>
      </c>
      <c r="L25" s="268">
        <v>117.05</v>
      </c>
      <c r="M25" s="268">
        <v>21.009499999999999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330</v>
      </c>
      <c r="D26" s="269">
        <v>330.15000000000003</v>
      </c>
      <c r="E26" s="269">
        <v>324.35000000000008</v>
      </c>
      <c r="F26" s="269">
        <v>318.70000000000005</v>
      </c>
      <c r="G26" s="269">
        <v>312.90000000000009</v>
      </c>
      <c r="H26" s="269">
        <v>335.80000000000007</v>
      </c>
      <c r="I26" s="269">
        <v>341.6</v>
      </c>
      <c r="J26" s="269">
        <v>347.25000000000006</v>
      </c>
      <c r="K26" s="268">
        <v>335.95</v>
      </c>
      <c r="L26" s="268">
        <v>324.5</v>
      </c>
      <c r="M26" s="268">
        <v>49.421349999999997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495.1</v>
      </c>
      <c r="D27" s="269">
        <v>496.8</v>
      </c>
      <c r="E27" s="269">
        <v>492.6</v>
      </c>
      <c r="F27" s="269">
        <v>490.1</v>
      </c>
      <c r="G27" s="269">
        <v>485.90000000000003</v>
      </c>
      <c r="H27" s="269">
        <v>499.3</v>
      </c>
      <c r="I27" s="269">
        <v>503.49999999999994</v>
      </c>
      <c r="J27" s="269">
        <v>506</v>
      </c>
      <c r="K27" s="268">
        <v>501</v>
      </c>
      <c r="L27" s="268">
        <v>494.3</v>
      </c>
      <c r="M27" s="268">
        <v>0.84082000000000001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277.60000000000002</v>
      </c>
      <c r="D28" s="269">
        <v>279.2</v>
      </c>
      <c r="E28" s="269">
        <v>275.39999999999998</v>
      </c>
      <c r="F28" s="269">
        <v>273.2</v>
      </c>
      <c r="G28" s="269">
        <v>269.39999999999998</v>
      </c>
      <c r="H28" s="269">
        <v>281.39999999999998</v>
      </c>
      <c r="I28" s="269">
        <v>285.20000000000005</v>
      </c>
      <c r="J28" s="269">
        <v>287.39999999999998</v>
      </c>
      <c r="K28" s="268">
        <v>283</v>
      </c>
      <c r="L28" s="268">
        <v>277</v>
      </c>
      <c r="M28" s="268">
        <v>1.00718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271.85000000000002</v>
      </c>
      <c r="D29" s="269">
        <v>273.2833333333333</v>
      </c>
      <c r="E29" s="269">
        <v>269.36666666666662</v>
      </c>
      <c r="F29" s="269">
        <v>266.88333333333333</v>
      </c>
      <c r="G29" s="269">
        <v>262.96666666666664</v>
      </c>
      <c r="H29" s="269">
        <v>275.76666666666659</v>
      </c>
      <c r="I29" s="269">
        <v>279.68333333333334</v>
      </c>
      <c r="J29" s="269">
        <v>282.16666666666657</v>
      </c>
      <c r="K29" s="268">
        <v>277.2</v>
      </c>
      <c r="L29" s="268">
        <v>270.8</v>
      </c>
      <c r="M29" s="268">
        <v>4.6289199999999999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1355.15</v>
      </c>
      <c r="D30" s="269">
        <v>1349.0666666666666</v>
      </c>
      <c r="E30" s="269">
        <v>1335.1333333333332</v>
      </c>
      <c r="F30" s="269">
        <v>1315.1166666666666</v>
      </c>
      <c r="G30" s="269">
        <v>1301.1833333333332</v>
      </c>
      <c r="H30" s="269">
        <v>1369.0833333333333</v>
      </c>
      <c r="I30" s="269">
        <v>1383.0166666666667</v>
      </c>
      <c r="J30" s="269">
        <v>1403.0333333333333</v>
      </c>
      <c r="K30" s="268">
        <v>1363</v>
      </c>
      <c r="L30" s="268">
        <v>1329.05</v>
      </c>
      <c r="M30" s="268">
        <v>4.8208399999999996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1397.15</v>
      </c>
      <c r="D31" s="269">
        <v>1394.5333333333335</v>
      </c>
      <c r="E31" s="269">
        <v>1383.0666666666671</v>
      </c>
      <c r="F31" s="269">
        <v>1368.9833333333336</v>
      </c>
      <c r="G31" s="269">
        <v>1357.5166666666671</v>
      </c>
      <c r="H31" s="269">
        <v>1408.616666666667</v>
      </c>
      <c r="I31" s="269">
        <v>1420.0833333333337</v>
      </c>
      <c r="J31" s="269">
        <v>1434.166666666667</v>
      </c>
      <c r="K31" s="268">
        <v>1406</v>
      </c>
      <c r="L31" s="268">
        <v>1380.45</v>
      </c>
      <c r="M31" s="268">
        <v>0.31558999999999998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630.75</v>
      </c>
      <c r="D32" s="269">
        <v>633.08333333333337</v>
      </c>
      <c r="E32" s="269">
        <v>626.16666666666674</v>
      </c>
      <c r="F32" s="269">
        <v>621.58333333333337</v>
      </c>
      <c r="G32" s="269">
        <v>614.66666666666674</v>
      </c>
      <c r="H32" s="269">
        <v>637.66666666666674</v>
      </c>
      <c r="I32" s="269">
        <v>644.58333333333348</v>
      </c>
      <c r="J32" s="269">
        <v>649.16666666666674</v>
      </c>
      <c r="K32" s="268">
        <v>640</v>
      </c>
      <c r="L32" s="268">
        <v>628.5</v>
      </c>
      <c r="M32" s="268">
        <v>1.0045999999999999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3212.3</v>
      </c>
      <c r="D33" s="269">
        <v>3211.2666666666664</v>
      </c>
      <c r="E33" s="269">
        <v>3200.0333333333328</v>
      </c>
      <c r="F33" s="269">
        <v>3187.7666666666664</v>
      </c>
      <c r="G33" s="269">
        <v>3176.5333333333328</v>
      </c>
      <c r="H33" s="269">
        <v>3223.5333333333328</v>
      </c>
      <c r="I33" s="269">
        <v>3234.7666666666664</v>
      </c>
      <c r="J33" s="269">
        <v>3247.0333333333328</v>
      </c>
      <c r="K33" s="268">
        <v>3222.5</v>
      </c>
      <c r="L33" s="268">
        <v>3199</v>
      </c>
      <c r="M33" s="268">
        <v>1.3487499999999999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3132.25</v>
      </c>
      <c r="D34" s="269">
        <v>3105.4166666666665</v>
      </c>
      <c r="E34" s="269">
        <v>3061.833333333333</v>
      </c>
      <c r="F34" s="269">
        <v>2991.4166666666665</v>
      </c>
      <c r="G34" s="269">
        <v>2947.833333333333</v>
      </c>
      <c r="H34" s="269">
        <v>3175.833333333333</v>
      </c>
      <c r="I34" s="269">
        <v>3219.4166666666661</v>
      </c>
      <c r="J34" s="269">
        <v>3289.833333333333</v>
      </c>
      <c r="K34" s="268">
        <v>3149</v>
      </c>
      <c r="L34" s="268">
        <v>3035</v>
      </c>
      <c r="M34" s="268">
        <v>1.20618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415</v>
      </c>
      <c r="D35" s="269">
        <v>402.91666666666669</v>
      </c>
      <c r="E35" s="269">
        <v>388.18333333333339</v>
      </c>
      <c r="F35" s="269">
        <v>361.36666666666673</v>
      </c>
      <c r="G35" s="269">
        <v>346.63333333333344</v>
      </c>
      <c r="H35" s="269">
        <v>429.73333333333335</v>
      </c>
      <c r="I35" s="269">
        <v>444.46666666666658</v>
      </c>
      <c r="J35" s="269">
        <v>471.2833333333333</v>
      </c>
      <c r="K35" s="268">
        <v>417.65</v>
      </c>
      <c r="L35" s="268">
        <v>376.1</v>
      </c>
      <c r="M35" s="268">
        <v>48.534820000000003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20.350000000000001</v>
      </c>
      <c r="D36" s="269">
        <v>20.45</v>
      </c>
      <c r="E36" s="269">
        <v>20.149999999999999</v>
      </c>
      <c r="F36" s="269">
        <v>19.95</v>
      </c>
      <c r="G36" s="269">
        <v>19.649999999999999</v>
      </c>
      <c r="H36" s="269">
        <v>20.65</v>
      </c>
      <c r="I36" s="269">
        <v>20.950000000000003</v>
      </c>
      <c r="J36" s="269">
        <v>21.15</v>
      </c>
      <c r="K36" s="268">
        <v>20.75</v>
      </c>
      <c r="L36" s="268">
        <v>20.25</v>
      </c>
      <c r="M36" s="268">
        <v>26.862939999999998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542.79999999999995</v>
      </c>
      <c r="D37" s="269">
        <v>544.83333333333337</v>
      </c>
      <c r="E37" s="269">
        <v>538.4666666666667</v>
      </c>
      <c r="F37" s="269">
        <v>534.13333333333333</v>
      </c>
      <c r="G37" s="269">
        <v>527.76666666666665</v>
      </c>
      <c r="H37" s="269">
        <v>549.16666666666674</v>
      </c>
      <c r="I37" s="269">
        <v>555.5333333333333</v>
      </c>
      <c r="J37" s="269">
        <v>559.86666666666679</v>
      </c>
      <c r="K37" s="268">
        <v>551.20000000000005</v>
      </c>
      <c r="L37" s="268">
        <v>540.5</v>
      </c>
      <c r="M37" s="268">
        <v>5.3013399999999997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2325.5500000000002</v>
      </c>
      <c r="D38" s="269">
        <v>2342.4333333333334</v>
      </c>
      <c r="E38" s="269">
        <v>2294.166666666667</v>
      </c>
      <c r="F38" s="269">
        <v>2262.7833333333338</v>
      </c>
      <c r="G38" s="269">
        <v>2214.5166666666673</v>
      </c>
      <c r="H38" s="269">
        <v>2373.8166666666666</v>
      </c>
      <c r="I38" s="269">
        <v>2422.083333333333</v>
      </c>
      <c r="J38" s="269">
        <v>2453.4666666666662</v>
      </c>
      <c r="K38" s="268">
        <v>2390.6999999999998</v>
      </c>
      <c r="L38" s="268">
        <v>2311.0500000000002</v>
      </c>
      <c r="M38" s="268">
        <v>1.24187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486.5</v>
      </c>
      <c r="D39" s="269">
        <v>483.8</v>
      </c>
      <c r="E39" s="269">
        <v>478.95000000000005</v>
      </c>
      <c r="F39" s="269">
        <v>471.40000000000003</v>
      </c>
      <c r="G39" s="269">
        <v>466.55000000000007</v>
      </c>
      <c r="H39" s="269">
        <v>491.35</v>
      </c>
      <c r="I39" s="269">
        <v>496.20000000000005</v>
      </c>
      <c r="J39" s="269">
        <v>503.75</v>
      </c>
      <c r="K39" s="268">
        <v>488.65</v>
      </c>
      <c r="L39" s="268">
        <v>476.25</v>
      </c>
      <c r="M39" s="268">
        <v>178.46212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1550.85</v>
      </c>
      <c r="D40" s="269">
        <v>1560.3</v>
      </c>
      <c r="E40" s="269">
        <v>1520.55</v>
      </c>
      <c r="F40" s="269">
        <v>1490.25</v>
      </c>
      <c r="G40" s="269">
        <v>1450.5</v>
      </c>
      <c r="H40" s="269">
        <v>1590.6</v>
      </c>
      <c r="I40" s="269">
        <v>1630.35</v>
      </c>
      <c r="J40" s="269">
        <v>1660.6499999999999</v>
      </c>
      <c r="K40" s="268">
        <v>1600.05</v>
      </c>
      <c r="L40" s="268">
        <v>1530</v>
      </c>
      <c r="M40" s="268">
        <v>4.00732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777.35</v>
      </c>
      <c r="D41" s="269">
        <v>780.08333333333337</v>
      </c>
      <c r="E41" s="269">
        <v>771.26666666666677</v>
      </c>
      <c r="F41" s="269">
        <v>765.18333333333339</v>
      </c>
      <c r="G41" s="269">
        <v>756.36666666666679</v>
      </c>
      <c r="H41" s="269">
        <v>786.16666666666674</v>
      </c>
      <c r="I41" s="269">
        <v>794.98333333333335</v>
      </c>
      <c r="J41" s="269">
        <v>801.06666666666672</v>
      </c>
      <c r="K41" s="268">
        <v>788.9</v>
      </c>
      <c r="L41" s="268">
        <v>774</v>
      </c>
      <c r="M41" s="268">
        <v>0.56650999999999996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4490.1000000000004</v>
      </c>
      <c r="D42" s="269">
        <v>4492.1333333333341</v>
      </c>
      <c r="E42" s="269">
        <v>4464.2666666666682</v>
      </c>
      <c r="F42" s="269">
        <v>4438.4333333333343</v>
      </c>
      <c r="G42" s="269">
        <v>4410.5666666666684</v>
      </c>
      <c r="H42" s="269">
        <v>4517.9666666666681</v>
      </c>
      <c r="I42" s="269">
        <v>4545.8333333333348</v>
      </c>
      <c r="J42" s="269">
        <v>4571.6666666666679</v>
      </c>
      <c r="K42" s="268">
        <v>4520</v>
      </c>
      <c r="L42" s="268">
        <v>4466.3</v>
      </c>
      <c r="M42" s="268">
        <v>3.0926999999999998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279.5</v>
      </c>
      <c r="D43" s="269">
        <v>281.26666666666665</v>
      </c>
      <c r="E43" s="269">
        <v>277.13333333333333</v>
      </c>
      <c r="F43" s="269">
        <v>274.76666666666665</v>
      </c>
      <c r="G43" s="269">
        <v>270.63333333333333</v>
      </c>
      <c r="H43" s="269">
        <v>283.63333333333333</v>
      </c>
      <c r="I43" s="269">
        <v>287.76666666666665</v>
      </c>
      <c r="J43" s="269">
        <v>290.13333333333333</v>
      </c>
      <c r="K43" s="268">
        <v>285.39999999999998</v>
      </c>
      <c r="L43" s="268">
        <v>278.89999999999998</v>
      </c>
      <c r="M43" s="268">
        <v>20.51904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350.9</v>
      </c>
      <c r="D44" s="269">
        <v>349.68333333333339</v>
      </c>
      <c r="E44" s="269">
        <v>344.56666666666678</v>
      </c>
      <c r="F44" s="269">
        <v>338.23333333333341</v>
      </c>
      <c r="G44" s="269">
        <v>333.11666666666679</v>
      </c>
      <c r="H44" s="269">
        <v>356.01666666666677</v>
      </c>
      <c r="I44" s="269">
        <v>361.13333333333333</v>
      </c>
      <c r="J44" s="269">
        <v>367.46666666666675</v>
      </c>
      <c r="K44" s="268">
        <v>354.8</v>
      </c>
      <c r="L44" s="268">
        <v>343.35</v>
      </c>
      <c r="M44" s="268">
        <v>5.6483699999999999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656.25</v>
      </c>
      <c r="D45" s="269">
        <v>648.81666666666672</v>
      </c>
      <c r="E45" s="269">
        <v>637.63333333333344</v>
      </c>
      <c r="F45" s="269">
        <v>619.01666666666677</v>
      </c>
      <c r="G45" s="269">
        <v>607.83333333333348</v>
      </c>
      <c r="H45" s="269">
        <v>667.43333333333339</v>
      </c>
      <c r="I45" s="269">
        <v>678.61666666666656</v>
      </c>
      <c r="J45" s="269">
        <v>697.23333333333335</v>
      </c>
      <c r="K45" s="268">
        <v>660</v>
      </c>
      <c r="L45" s="268">
        <v>630.20000000000005</v>
      </c>
      <c r="M45" s="268">
        <v>8.2044599999999992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163.95</v>
      </c>
      <c r="D46" s="269">
        <v>164.66666666666666</v>
      </c>
      <c r="E46" s="269">
        <v>162.7833333333333</v>
      </c>
      <c r="F46" s="269">
        <v>161.61666666666665</v>
      </c>
      <c r="G46" s="269">
        <v>159.73333333333329</v>
      </c>
      <c r="H46" s="269">
        <v>165.83333333333331</v>
      </c>
      <c r="I46" s="269">
        <v>167.7166666666667</v>
      </c>
      <c r="J46" s="269">
        <v>168.88333333333333</v>
      </c>
      <c r="K46" s="268">
        <v>166.55</v>
      </c>
      <c r="L46" s="268">
        <v>163.5</v>
      </c>
      <c r="M46" s="268">
        <v>102.94723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3422.2</v>
      </c>
      <c r="D47" s="269">
        <v>3431.9500000000003</v>
      </c>
      <c r="E47" s="269">
        <v>3404.9000000000005</v>
      </c>
      <c r="F47" s="269">
        <v>3387.6000000000004</v>
      </c>
      <c r="G47" s="269">
        <v>3360.5500000000006</v>
      </c>
      <c r="H47" s="269">
        <v>3449.2500000000005</v>
      </c>
      <c r="I47" s="269">
        <v>3476.3000000000006</v>
      </c>
      <c r="J47" s="269">
        <v>3493.6000000000004</v>
      </c>
      <c r="K47" s="268">
        <v>3459</v>
      </c>
      <c r="L47" s="268">
        <v>3414.65</v>
      </c>
      <c r="M47" s="268">
        <v>7.76044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251.85</v>
      </c>
      <c r="D48" s="269">
        <v>251.20000000000002</v>
      </c>
      <c r="E48" s="269">
        <v>248.90000000000003</v>
      </c>
      <c r="F48" s="269">
        <v>245.95000000000002</v>
      </c>
      <c r="G48" s="269">
        <v>243.65000000000003</v>
      </c>
      <c r="H48" s="269">
        <v>254.15000000000003</v>
      </c>
      <c r="I48" s="269">
        <v>256.45000000000005</v>
      </c>
      <c r="J48" s="269">
        <v>259.40000000000003</v>
      </c>
      <c r="K48" s="268">
        <v>253.5</v>
      </c>
      <c r="L48" s="268">
        <v>248.25</v>
      </c>
      <c r="M48" s="268">
        <v>5.7446999999999999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3304.75</v>
      </c>
      <c r="D49" s="269">
        <v>3319.2333333333336</v>
      </c>
      <c r="E49" s="269">
        <v>3270.0166666666673</v>
      </c>
      <c r="F49" s="269">
        <v>3235.2833333333338</v>
      </c>
      <c r="G49" s="269">
        <v>3186.0666666666675</v>
      </c>
      <c r="H49" s="269">
        <v>3353.9666666666672</v>
      </c>
      <c r="I49" s="269">
        <v>3403.1833333333334</v>
      </c>
      <c r="J49" s="269">
        <v>3437.916666666667</v>
      </c>
      <c r="K49" s="268">
        <v>3368.45</v>
      </c>
      <c r="L49" s="268">
        <v>3284.5</v>
      </c>
      <c r="M49" s="268">
        <v>0.27955000000000002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2445.8000000000002</v>
      </c>
      <c r="D50" s="269">
        <v>2483.4666666666667</v>
      </c>
      <c r="E50" s="269">
        <v>2386.9333333333334</v>
      </c>
      <c r="F50" s="269">
        <v>2328.0666666666666</v>
      </c>
      <c r="G50" s="269">
        <v>2231.5333333333333</v>
      </c>
      <c r="H50" s="269">
        <v>2542.3333333333335</v>
      </c>
      <c r="I50" s="269">
        <v>2638.8666666666672</v>
      </c>
      <c r="J50" s="269">
        <v>2697.7333333333336</v>
      </c>
      <c r="K50" s="268">
        <v>2580</v>
      </c>
      <c r="L50" s="268">
        <v>2424.6</v>
      </c>
      <c r="M50" s="268">
        <v>10.25704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9729.1</v>
      </c>
      <c r="D51" s="269">
        <v>9724.75</v>
      </c>
      <c r="E51" s="269">
        <v>9636.6</v>
      </c>
      <c r="F51" s="269">
        <v>9544.1</v>
      </c>
      <c r="G51" s="269">
        <v>9455.9500000000007</v>
      </c>
      <c r="H51" s="269">
        <v>9817.25</v>
      </c>
      <c r="I51" s="269">
        <v>9905.4000000000015</v>
      </c>
      <c r="J51" s="269">
        <v>9997.9</v>
      </c>
      <c r="K51" s="268">
        <v>9812.9</v>
      </c>
      <c r="L51" s="268">
        <v>9632.25</v>
      </c>
      <c r="M51" s="268">
        <v>0.54718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553.15</v>
      </c>
      <c r="D52" s="269">
        <v>551.88333333333333</v>
      </c>
      <c r="E52" s="269">
        <v>548.9666666666667</v>
      </c>
      <c r="F52" s="269">
        <v>544.78333333333342</v>
      </c>
      <c r="G52" s="269">
        <v>541.86666666666679</v>
      </c>
      <c r="H52" s="269">
        <v>556.06666666666661</v>
      </c>
      <c r="I52" s="269">
        <v>558.98333333333335</v>
      </c>
      <c r="J52" s="269">
        <v>563.16666666666652</v>
      </c>
      <c r="K52" s="268">
        <v>554.79999999999995</v>
      </c>
      <c r="L52" s="268">
        <v>547.70000000000005</v>
      </c>
      <c r="M52" s="268">
        <v>8.0094200000000004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506.1</v>
      </c>
      <c r="D53" s="269">
        <v>506.2166666666667</v>
      </c>
      <c r="E53" s="269">
        <v>496.43333333333339</v>
      </c>
      <c r="F53" s="269">
        <v>486.76666666666671</v>
      </c>
      <c r="G53" s="269">
        <v>476.98333333333341</v>
      </c>
      <c r="H53" s="269">
        <v>515.88333333333344</v>
      </c>
      <c r="I53" s="269">
        <v>525.66666666666674</v>
      </c>
      <c r="J53" s="269">
        <v>535.33333333333337</v>
      </c>
      <c r="K53" s="268">
        <v>516</v>
      </c>
      <c r="L53" s="268">
        <v>496.55</v>
      </c>
      <c r="M53" s="268">
        <v>4.2259799999999998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4493.25</v>
      </c>
      <c r="D54" s="269">
        <v>4483.6833333333334</v>
      </c>
      <c r="E54" s="269">
        <v>4457.3666666666668</v>
      </c>
      <c r="F54" s="269">
        <v>4421.4833333333336</v>
      </c>
      <c r="G54" s="269">
        <v>4395.166666666667</v>
      </c>
      <c r="H54" s="269">
        <v>4519.5666666666666</v>
      </c>
      <c r="I54" s="269">
        <v>4545.8833333333341</v>
      </c>
      <c r="J54" s="269">
        <v>4581.7666666666664</v>
      </c>
      <c r="K54" s="268">
        <v>4510</v>
      </c>
      <c r="L54" s="268">
        <v>4447.8</v>
      </c>
      <c r="M54" s="268">
        <v>2.9307599999999998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805.55</v>
      </c>
      <c r="D55" s="269">
        <v>805.88333333333333</v>
      </c>
      <c r="E55" s="269">
        <v>802.81666666666661</v>
      </c>
      <c r="F55" s="269">
        <v>800.08333333333326</v>
      </c>
      <c r="G55" s="269">
        <v>797.01666666666654</v>
      </c>
      <c r="H55" s="269">
        <v>808.61666666666667</v>
      </c>
      <c r="I55" s="269">
        <v>811.68333333333351</v>
      </c>
      <c r="J55" s="269">
        <v>814.41666666666674</v>
      </c>
      <c r="K55" s="268">
        <v>808.95</v>
      </c>
      <c r="L55" s="268">
        <v>803.15</v>
      </c>
      <c r="M55" s="268">
        <v>98.875159999999994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3228.3</v>
      </c>
      <c r="D56" s="269">
        <v>3220.9666666666667</v>
      </c>
      <c r="E56" s="269">
        <v>3176.9333333333334</v>
      </c>
      <c r="F56" s="269">
        <v>3125.5666666666666</v>
      </c>
      <c r="G56" s="269">
        <v>3081.5333333333333</v>
      </c>
      <c r="H56" s="269">
        <v>3272.3333333333335</v>
      </c>
      <c r="I56" s="269">
        <v>3316.3666666666672</v>
      </c>
      <c r="J56" s="269">
        <v>3367.7333333333336</v>
      </c>
      <c r="K56" s="268">
        <v>3265</v>
      </c>
      <c r="L56" s="268">
        <v>3169.6</v>
      </c>
      <c r="M56" s="268">
        <v>0.56488000000000005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678.15</v>
      </c>
      <c r="D57" s="269">
        <v>680.63333333333333</v>
      </c>
      <c r="E57" s="269">
        <v>673.11666666666667</v>
      </c>
      <c r="F57" s="269">
        <v>668.08333333333337</v>
      </c>
      <c r="G57" s="269">
        <v>660.56666666666672</v>
      </c>
      <c r="H57" s="269">
        <v>685.66666666666663</v>
      </c>
      <c r="I57" s="269">
        <v>693.18333333333328</v>
      </c>
      <c r="J57" s="269">
        <v>698.21666666666658</v>
      </c>
      <c r="K57" s="268">
        <v>688.15</v>
      </c>
      <c r="L57" s="268">
        <v>675.6</v>
      </c>
      <c r="M57" s="268">
        <v>5.9293300000000002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3866.5</v>
      </c>
      <c r="D58" s="269">
        <v>3870.5</v>
      </c>
      <c r="E58" s="269">
        <v>3851</v>
      </c>
      <c r="F58" s="269">
        <v>3835.5</v>
      </c>
      <c r="G58" s="269">
        <v>3816</v>
      </c>
      <c r="H58" s="269">
        <v>3886</v>
      </c>
      <c r="I58" s="269">
        <v>3905.5</v>
      </c>
      <c r="J58" s="269">
        <v>3921</v>
      </c>
      <c r="K58" s="268">
        <v>3890</v>
      </c>
      <c r="L58" s="268">
        <v>3855</v>
      </c>
      <c r="M58" s="268">
        <v>5.0748699999999998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1205.75</v>
      </c>
      <c r="D59" s="269">
        <v>1206.3166666666666</v>
      </c>
      <c r="E59" s="269">
        <v>1199.6333333333332</v>
      </c>
      <c r="F59" s="269">
        <v>1193.5166666666667</v>
      </c>
      <c r="G59" s="269">
        <v>1186.8333333333333</v>
      </c>
      <c r="H59" s="269">
        <v>1212.4333333333332</v>
      </c>
      <c r="I59" s="269">
        <v>1219.1166666666666</v>
      </c>
      <c r="J59" s="269">
        <v>1225.2333333333331</v>
      </c>
      <c r="K59" s="268">
        <v>1213</v>
      </c>
      <c r="L59" s="268">
        <v>1200.2</v>
      </c>
      <c r="M59" s="268">
        <v>0.44779999999999998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7403.45</v>
      </c>
      <c r="D60" s="269">
        <v>7386.6166666666659</v>
      </c>
      <c r="E60" s="269">
        <v>7329.2333333333318</v>
      </c>
      <c r="F60" s="269">
        <v>7255.0166666666655</v>
      </c>
      <c r="G60" s="269">
        <v>7197.6333333333314</v>
      </c>
      <c r="H60" s="269">
        <v>7460.8333333333321</v>
      </c>
      <c r="I60" s="269">
        <v>7518.2166666666653</v>
      </c>
      <c r="J60" s="269">
        <v>7592.4333333333325</v>
      </c>
      <c r="K60" s="268">
        <v>7444</v>
      </c>
      <c r="L60" s="268">
        <v>7312.4</v>
      </c>
      <c r="M60" s="268">
        <v>13.827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1784.75</v>
      </c>
      <c r="D61" s="269">
        <v>1792.9166666666667</v>
      </c>
      <c r="E61" s="269">
        <v>1741.8333333333335</v>
      </c>
      <c r="F61" s="269">
        <v>1698.9166666666667</v>
      </c>
      <c r="G61" s="269">
        <v>1647.8333333333335</v>
      </c>
      <c r="H61" s="269">
        <v>1835.8333333333335</v>
      </c>
      <c r="I61" s="269">
        <v>1886.916666666667</v>
      </c>
      <c r="J61" s="269">
        <v>1929.8333333333335</v>
      </c>
      <c r="K61" s="268">
        <v>1844</v>
      </c>
      <c r="L61" s="268">
        <v>1750</v>
      </c>
      <c r="M61" s="268">
        <v>104.13182999999999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6620.7</v>
      </c>
      <c r="D62" s="269">
        <v>6627.333333333333</v>
      </c>
      <c r="E62" s="269">
        <v>6554.3666666666659</v>
      </c>
      <c r="F62" s="269">
        <v>6488.0333333333328</v>
      </c>
      <c r="G62" s="269">
        <v>6415.0666666666657</v>
      </c>
      <c r="H62" s="269">
        <v>6693.6666666666661</v>
      </c>
      <c r="I62" s="269">
        <v>6766.6333333333332</v>
      </c>
      <c r="J62" s="269">
        <v>6832.9666666666662</v>
      </c>
      <c r="K62" s="268">
        <v>6700.3</v>
      </c>
      <c r="L62" s="268">
        <v>6561</v>
      </c>
      <c r="M62" s="268">
        <v>1.40551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3653.9</v>
      </c>
      <c r="D63" s="269">
        <v>3661.7666666666664</v>
      </c>
      <c r="E63" s="269">
        <v>3623.583333333333</v>
      </c>
      <c r="F63" s="269">
        <v>3593.2666666666664</v>
      </c>
      <c r="G63" s="269">
        <v>3555.083333333333</v>
      </c>
      <c r="H63" s="269">
        <v>3692.083333333333</v>
      </c>
      <c r="I63" s="269">
        <v>3730.2666666666664</v>
      </c>
      <c r="J63" s="269">
        <v>3760.583333333333</v>
      </c>
      <c r="K63" s="268">
        <v>3699.95</v>
      </c>
      <c r="L63" s="268">
        <v>3631.45</v>
      </c>
      <c r="M63" s="268">
        <v>1.03545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1998.5</v>
      </c>
      <c r="D64" s="269">
        <v>2004.8333333333333</v>
      </c>
      <c r="E64" s="269">
        <v>1989.6666666666665</v>
      </c>
      <c r="F64" s="269">
        <v>1980.8333333333333</v>
      </c>
      <c r="G64" s="269">
        <v>1965.6666666666665</v>
      </c>
      <c r="H64" s="269">
        <v>2013.6666666666665</v>
      </c>
      <c r="I64" s="269">
        <v>2028.833333333333</v>
      </c>
      <c r="J64" s="269">
        <v>2037.6666666666665</v>
      </c>
      <c r="K64" s="268">
        <v>2020</v>
      </c>
      <c r="L64" s="268">
        <v>1996</v>
      </c>
      <c r="M64" s="268">
        <v>2.65632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376.05</v>
      </c>
      <c r="D65" s="269">
        <v>377.51666666666665</v>
      </c>
      <c r="E65" s="269">
        <v>373.5333333333333</v>
      </c>
      <c r="F65" s="269">
        <v>371.01666666666665</v>
      </c>
      <c r="G65" s="269">
        <v>367.0333333333333</v>
      </c>
      <c r="H65" s="269">
        <v>380.0333333333333</v>
      </c>
      <c r="I65" s="269">
        <v>384.01666666666665</v>
      </c>
      <c r="J65" s="269">
        <v>386.5333333333333</v>
      </c>
      <c r="K65" s="268">
        <v>381.5</v>
      </c>
      <c r="L65" s="268">
        <v>375</v>
      </c>
      <c r="M65" s="268">
        <v>10.565989999999999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298.14999999999998</v>
      </c>
      <c r="D66" s="269">
        <v>294.31666666666666</v>
      </c>
      <c r="E66" s="269">
        <v>289.18333333333334</v>
      </c>
      <c r="F66" s="269">
        <v>280.2166666666667</v>
      </c>
      <c r="G66" s="269">
        <v>275.08333333333337</v>
      </c>
      <c r="H66" s="269">
        <v>303.2833333333333</v>
      </c>
      <c r="I66" s="269">
        <v>308.41666666666663</v>
      </c>
      <c r="J66" s="269">
        <v>317.38333333333327</v>
      </c>
      <c r="K66" s="268">
        <v>299.45</v>
      </c>
      <c r="L66" s="268">
        <v>285.35000000000002</v>
      </c>
      <c r="M66" s="268">
        <v>154.64449999999999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138.65</v>
      </c>
      <c r="D67" s="269">
        <v>138.91666666666666</v>
      </c>
      <c r="E67" s="269">
        <v>138.08333333333331</v>
      </c>
      <c r="F67" s="269">
        <v>137.51666666666665</v>
      </c>
      <c r="G67" s="269">
        <v>136.68333333333331</v>
      </c>
      <c r="H67" s="269">
        <v>139.48333333333332</v>
      </c>
      <c r="I67" s="269">
        <v>140.31666666666663</v>
      </c>
      <c r="J67" s="269">
        <v>140.88333333333333</v>
      </c>
      <c r="K67" s="268">
        <v>139.75</v>
      </c>
      <c r="L67" s="268">
        <v>138.35</v>
      </c>
      <c r="M67" s="268">
        <v>98.123720000000006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52.65</v>
      </c>
      <c r="D68" s="269">
        <v>52.766666666666673</v>
      </c>
      <c r="E68" s="269">
        <v>52.283333333333346</v>
      </c>
      <c r="F68" s="269">
        <v>51.916666666666671</v>
      </c>
      <c r="G68" s="269">
        <v>51.433333333333344</v>
      </c>
      <c r="H68" s="269">
        <v>53.133333333333347</v>
      </c>
      <c r="I68" s="269">
        <v>53.616666666666681</v>
      </c>
      <c r="J68" s="269">
        <v>53.983333333333348</v>
      </c>
      <c r="K68" s="268">
        <v>53.25</v>
      </c>
      <c r="L68" s="268">
        <v>52.4</v>
      </c>
      <c r="M68" s="268">
        <v>50.55236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18.75</v>
      </c>
      <c r="D69" s="269">
        <v>18.883333333333336</v>
      </c>
      <c r="E69" s="269">
        <v>18.566666666666674</v>
      </c>
      <c r="F69" s="269">
        <v>18.383333333333336</v>
      </c>
      <c r="G69" s="269">
        <v>18.066666666666674</v>
      </c>
      <c r="H69" s="269">
        <v>19.066666666666674</v>
      </c>
      <c r="I69" s="269">
        <v>19.383333333333336</v>
      </c>
      <c r="J69" s="269">
        <v>19.566666666666674</v>
      </c>
      <c r="K69" s="268">
        <v>19.2</v>
      </c>
      <c r="L69" s="268">
        <v>18.7</v>
      </c>
      <c r="M69" s="268">
        <v>34.248950000000001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1941.8</v>
      </c>
      <c r="D70" s="269">
        <v>1947.9666666666665</v>
      </c>
      <c r="E70" s="269">
        <v>1911.133333333333</v>
      </c>
      <c r="F70" s="269">
        <v>1880.4666666666665</v>
      </c>
      <c r="G70" s="269">
        <v>1843.633333333333</v>
      </c>
      <c r="H70" s="269">
        <v>1978.633333333333</v>
      </c>
      <c r="I70" s="269">
        <v>2015.4666666666665</v>
      </c>
      <c r="J70" s="269">
        <v>2046.133333333333</v>
      </c>
      <c r="K70" s="268">
        <v>1984.8</v>
      </c>
      <c r="L70" s="268">
        <v>1917.3</v>
      </c>
      <c r="M70" s="268">
        <v>11.3423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5186.05</v>
      </c>
      <c r="D71" s="269">
        <v>5213.916666666667</v>
      </c>
      <c r="E71" s="269">
        <v>5152.8333333333339</v>
      </c>
      <c r="F71" s="269">
        <v>5119.6166666666668</v>
      </c>
      <c r="G71" s="269">
        <v>5058.5333333333338</v>
      </c>
      <c r="H71" s="269">
        <v>5247.1333333333341</v>
      </c>
      <c r="I71" s="269">
        <v>5308.2166666666681</v>
      </c>
      <c r="J71" s="269">
        <v>5341.4333333333343</v>
      </c>
      <c r="K71" s="268">
        <v>5275</v>
      </c>
      <c r="L71" s="268">
        <v>5180.7</v>
      </c>
      <c r="M71" s="268">
        <v>0.13074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664.75</v>
      </c>
      <c r="D72" s="269">
        <v>666.86666666666667</v>
      </c>
      <c r="E72" s="269">
        <v>660.43333333333339</v>
      </c>
      <c r="F72" s="269">
        <v>656.11666666666667</v>
      </c>
      <c r="G72" s="269">
        <v>649.68333333333339</v>
      </c>
      <c r="H72" s="269">
        <v>671.18333333333339</v>
      </c>
      <c r="I72" s="269">
        <v>677.61666666666656</v>
      </c>
      <c r="J72" s="269">
        <v>681.93333333333339</v>
      </c>
      <c r="K72" s="268">
        <v>673.3</v>
      </c>
      <c r="L72" s="268">
        <v>662.55</v>
      </c>
      <c r="M72" s="268">
        <v>5.5189300000000001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853.2</v>
      </c>
      <c r="D73" s="269">
        <v>855.05000000000007</v>
      </c>
      <c r="E73" s="269">
        <v>840.25000000000011</v>
      </c>
      <c r="F73" s="269">
        <v>827.30000000000007</v>
      </c>
      <c r="G73" s="269">
        <v>812.50000000000011</v>
      </c>
      <c r="H73" s="269">
        <v>868.00000000000011</v>
      </c>
      <c r="I73" s="269">
        <v>882.80000000000007</v>
      </c>
      <c r="J73" s="269">
        <v>895.75000000000011</v>
      </c>
      <c r="K73" s="268">
        <v>869.85</v>
      </c>
      <c r="L73" s="268">
        <v>842.1</v>
      </c>
      <c r="M73" s="268">
        <v>24.13015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335.8</v>
      </c>
      <c r="D74" s="269">
        <v>337.48333333333335</v>
      </c>
      <c r="E74" s="269">
        <v>333.36666666666667</v>
      </c>
      <c r="F74" s="269">
        <v>330.93333333333334</v>
      </c>
      <c r="G74" s="269">
        <v>326.81666666666666</v>
      </c>
      <c r="H74" s="269">
        <v>339.91666666666669</v>
      </c>
      <c r="I74" s="269">
        <v>344.03333333333336</v>
      </c>
      <c r="J74" s="269">
        <v>346.4666666666667</v>
      </c>
      <c r="K74" s="268">
        <v>341.6</v>
      </c>
      <c r="L74" s="268">
        <v>335.05</v>
      </c>
      <c r="M74" s="268">
        <v>62.839759999999998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787.05</v>
      </c>
      <c r="D75" s="269">
        <v>788.05000000000007</v>
      </c>
      <c r="E75" s="269">
        <v>782.60000000000014</v>
      </c>
      <c r="F75" s="269">
        <v>778.15000000000009</v>
      </c>
      <c r="G75" s="269">
        <v>772.70000000000016</v>
      </c>
      <c r="H75" s="269">
        <v>792.50000000000011</v>
      </c>
      <c r="I75" s="269">
        <v>797.95000000000016</v>
      </c>
      <c r="J75" s="269">
        <v>802.40000000000009</v>
      </c>
      <c r="K75" s="268">
        <v>793.5</v>
      </c>
      <c r="L75" s="268">
        <v>783.6</v>
      </c>
      <c r="M75" s="268">
        <v>7.8813899999999997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63.3</v>
      </c>
      <c r="D76" s="269">
        <v>63.616666666666667</v>
      </c>
      <c r="E76" s="269">
        <v>62.783333333333331</v>
      </c>
      <c r="F76" s="269">
        <v>62.266666666666666</v>
      </c>
      <c r="G76" s="269">
        <v>61.43333333333333</v>
      </c>
      <c r="H76" s="269">
        <v>64.133333333333326</v>
      </c>
      <c r="I76" s="269">
        <v>64.966666666666669</v>
      </c>
      <c r="J76" s="269">
        <v>65.483333333333334</v>
      </c>
      <c r="K76" s="268">
        <v>64.45</v>
      </c>
      <c r="L76" s="268">
        <v>63.1</v>
      </c>
      <c r="M76" s="268">
        <v>165.12339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341.05</v>
      </c>
      <c r="D77" s="269">
        <v>342.23333333333335</v>
      </c>
      <c r="E77" s="269">
        <v>338.86666666666667</v>
      </c>
      <c r="F77" s="269">
        <v>336.68333333333334</v>
      </c>
      <c r="G77" s="269">
        <v>333.31666666666666</v>
      </c>
      <c r="H77" s="269">
        <v>344.41666666666669</v>
      </c>
      <c r="I77" s="269">
        <v>347.78333333333336</v>
      </c>
      <c r="J77" s="269">
        <v>349.9666666666667</v>
      </c>
      <c r="K77" s="268">
        <v>345.6</v>
      </c>
      <c r="L77" s="268">
        <v>340.05</v>
      </c>
      <c r="M77" s="268">
        <v>51.755420000000001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784.25</v>
      </c>
      <c r="D78" s="269">
        <v>781.05000000000007</v>
      </c>
      <c r="E78" s="269">
        <v>773.20000000000016</v>
      </c>
      <c r="F78" s="269">
        <v>762.15000000000009</v>
      </c>
      <c r="G78" s="269">
        <v>754.30000000000018</v>
      </c>
      <c r="H78" s="269">
        <v>792.10000000000014</v>
      </c>
      <c r="I78" s="269">
        <v>799.95</v>
      </c>
      <c r="J78" s="269">
        <v>811.00000000000011</v>
      </c>
      <c r="K78" s="268">
        <v>788.9</v>
      </c>
      <c r="L78" s="268">
        <v>770</v>
      </c>
      <c r="M78" s="268">
        <v>83.356520000000003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303.39999999999998</v>
      </c>
      <c r="D79" s="269">
        <v>303.58333333333331</v>
      </c>
      <c r="E79" s="269">
        <v>302.16666666666663</v>
      </c>
      <c r="F79" s="269">
        <v>300.93333333333334</v>
      </c>
      <c r="G79" s="269">
        <v>299.51666666666665</v>
      </c>
      <c r="H79" s="269">
        <v>304.81666666666661</v>
      </c>
      <c r="I79" s="269">
        <v>306.23333333333323</v>
      </c>
      <c r="J79" s="269">
        <v>307.46666666666658</v>
      </c>
      <c r="K79" s="268">
        <v>305</v>
      </c>
      <c r="L79" s="268">
        <v>302.35000000000002</v>
      </c>
      <c r="M79" s="268">
        <v>12.303509999999999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1113.9000000000001</v>
      </c>
      <c r="D80" s="269">
        <v>1109.2833333333335</v>
      </c>
      <c r="E80" s="269">
        <v>1093.666666666667</v>
      </c>
      <c r="F80" s="269">
        <v>1073.4333333333334</v>
      </c>
      <c r="G80" s="269">
        <v>1057.8166666666668</v>
      </c>
      <c r="H80" s="269">
        <v>1129.5166666666671</v>
      </c>
      <c r="I80" s="269">
        <v>1145.1333333333334</v>
      </c>
      <c r="J80" s="269">
        <v>1165.3666666666672</v>
      </c>
      <c r="K80" s="268">
        <v>1124.9000000000001</v>
      </c>
      <c r="L80" s="268">
        <v>1089.05</v>
      </c>
      <c r="M80" s="268">
        <v>1.8397600000000001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334.95</v>
      </c>
      <c r="D81" s="269">
        <v>336.98333333333335</v>
      </c>
      <c r="E81" s="269">
        <v>331.9666666666667</v>
      </c>
      <c r="F81" s="269">
        <v>328.98333333333335</v>
      </c>
      <c r="G81" s="269">
        <v>323.9666666666667</v>
      </c>
      <c r="H81" s="269">
        <v>339.9666666666667</v>
      </c>
      <c r="I81" s="269">
        <v>344.98333333333335</v>
      </c>
      <c r="J81" s="269">
        <v>347.9666666666667</v>
      </c>
      <c r="K81" s="268">
        <v>342</v>
      </c>
      <c r="L81" s="268">
        <v>334</v>
      </c>
      <c r="M81" s="268">
        <v>17.661549999999998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8860.2999999999993</v>
      </c>
      <c r="D82" s="269">
        <v>8906.7499999999982</v>
      </c>
      <c r="E82" s="269">
        <v>8788.5999999999967</v>
      </c>
      <c r="F82" s="269">
        <v>8716.8999999999978</v>
      </c>
      <c r="G82" s="269">
        <v>8598.7499999999964</v>
      </c>
      <c r="H82" s="269">
        <v>8978.4499999999971</v>
      </c>
      <c r="I82" s="269">
        <v>9096.5999999999985</v>
      </c>
      <c r="J82" s="269">
        <v>9168.2999999999975</v>
      </c>
      <c r="K82" s="268">
        <v>9024.9</v>
      </c>
      <c r="L82" s="268">
        <v>8835.0499999999993</v>
      </c>
      <c r="M82" s="268">
        <v>0.43573000000000001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1118.55</v>
      </c>
      <c r="D83" s="269">
        <v>1129.45</v>
      </c>
      <c r="E83" s="269">
        <v>1104.6000000000001</v>
      </c>
      <c r="F83" s="269">
        <v>1090.6500000000001</v>
      </c>
      <c r="G83" s="269">
        <v>1065.8000000000002</v>
      </c>
      <c r="H83" s="269">
        <v>1143.4000000000001</v>
      </c>
      <c r="I83" s="269">
        <v>1168.25</v>
      </c>
      <c r="J83" s="269">
        <v>1182.2</v>
      </c>
      <c r="K83" s="268">
        <v>1154.3</v>
      </c>
      <c r="L83" s="268">
        <v>1115.5</v>
      </c>
      <c r="M83" s="268">
        <v>0.40021000000000001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929.05</v>
      </c>
      <c r="D84" s="269">
        <v>930.41666666666663</v>
      </c>
      <c r="E84" s="269">
        <v>920.83333333333326</v>
      </c>
      <c r="F84" s="269">
        <v>912.61666666666667</v>
      </c>
      <c r="G84" s="269">
        <v>903.0333333333333</v>
      </c>
      <c r="H84" s="269">
        <v>938.63333333333321</v>
      </c>
      <c r="I84" s="269">
        <v>948.21666666666647</v>
      </c>
      <c r="J84" s="269">
        <v>956.43333333333317</v>
      </c>
      <c r="K84" s="268">
        <v>940</v>
      </c>
      <c r="L84" s="268">
        <v>922.2</v>
      </c>
      <c r="M84" s="268">
        <v>0.40705999999999998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587.5</v>
      </c>
      <c r="D85" s="269">
        <v>586.7166666666667</v>
      </c>
      <c r="E85" s="269">
        <v>581.78333333333342</v>
      </c>
      <c r="F85" s="269">
        <v>576.06666666666672</v>
      </c>
      <c r="G85" s="269">
        <v>571.13333333333344</v>
      </c>
      <c r="H85" s="269">
        <v>592.43333333333339</v>
      </c>
      <c r="I85" s="269">
        <v>597.36666666666679</v>
      </c>
      <c r="J85" s="269">
        <v>603.08333333333337</v>
      </c>
      <c r="K85" s="268">
        <v>591.65</v>
      </c>
      <c r="L85" s="268">
        <v>581</v>
      </c>
      <c r="M85" s="268">
        <v>5.1665799999999997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17484.349999999999</v>
      </c>
      <c r="D86" s="269">
        <v>17481.45</v>
      </c>
      <c r="E86" s="269">
        <v>17263</v>
      </c>
      <c r="F86" s="269">
        <v>17041.649999999998</v>
      </c>
      <c r="G86" s="269">
        <v>16823.199999999997</v>
      </c>
      <c r="H86" s="269">
        <v>17702.800000000003</v>
      </c>
      <c r="I86" s="269">
        <v>17921.250000000007</v>
      </c>
      <c r="J86" s="269">
        <v>18142.600000000006</v>
      </c>
      <c r="K86" s="268">
        <v>17699.900000000001</v>
      </c>
      <c r="L86" s="268">
        <v>17260.099999999999</v>
      </c>
      <c r="M86" s="268">
        <v>0.37983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576.1</v>
      </c>
      <c r="D87" s="269">
        <v>575.86666666666667</v>
      </c>
      <c r="E87" s="269">
        <v>572.73333333333335</v>
      </c>
      <c r="F87" s="269">
        <v>569.36666666666667</v>
      </c>
      <c r="G87" s="269">
        <v>566.23333333333335</v>
      </c>
      <c r="H87" s="269">
        <v>579.23333333333335</v>
      </c>
      <c r="I87" s="269">
        <v>582.36666666666679</v>
      </c>
      <c r="J87" s="269">
        <v>585.73333333333335</v>
      </c>
      <c r="K87" s="268">
        <v>579</v>
      </c>
      <c r="L87" s="268">
        <v>572.5</v>
      </c>
      <c r="M87" s="268">
        <v>2.3182299999999998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41.7</v>
      </c>
      <c r="D88" s="269">
        <v>41.43333333333333</v>
      </c>
      <c r="E88" s="269">
        <v>40.716666666666661</v>
      </c>
      <c r="F88" s="269">
        <v>39.733333333333334</v>
      </c>
      <c r="G88" s="269">
        <v>39.016666666666666</v>
      </c>
      <c r="H88" s="269">
        <v>42.416666666666657</v>
      </c>
      <c r="I88" s="269">
        <v>43.133333333333326</v>
      </c>
      <c r="J88" s="269">
        <v>44.116666666666653</v>
      </c>
      <c r="K88" s="268">
        <v>42.15</v>
      </c>
      <c r="L88" s="268">
        <v>40.450000000000003</v>
      </c>
      <c r="M88" s="268">
        <v>96.416269999999997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3757.7</v>
      </c>
      <c r="D89" s="269">
        <v>3729.2333333333336</v>
      </c>
      <c r="E89" s="269">
        <v>3693.4666666666672</v>
      </c>
      <c r="F89" s="269">
        <v>3629.2333333333336</v>
      </c>
      <c r="G89" s="269">
        <v>3593.4666666666672</v>
      </c>
      <c r="H89" s="269">
        <v>3793.4666666666672</v>
      </c>
      <c r="I89" s="269">
        <v>3829.2333333333336</v>
      </c>
      <c r="J89" s="269">
        <v>3893.4666666666672</v>
      </c>
      <c r="K89" s="268">
        <v>3765</v>
      </c>
      <c r="L89" s="268">
        <v>3665</v>
      </c>
      <c r="M89" s="268">
        <v>3.9887100000000002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1405.95</v>
      </c>
      <c r="D90" s="269">
        <v>1419.9833333333333</v>
      </c>
      <c r="E90" s="269">
        <v>1384.9666666666667</v>
      </c>
      <c r="F90" s="269">
        <v>1363.9833333333333</v>
      </c>
      <c r="G90" s="269">
        <v>1328.9666666666667</v>
      </c>
      <c r="H90" s="269">
        <v>1440.9666666666667</v>
      </c>
      <c r="I90" s="269">
        <v>1475.9833333333336</v>
      </c>
      <c r="J90" s="269">
        <v>1496.9666666666667</v>
      </c>
      <c r="K90" s="268">
        <v>1455</v>
      </c>
      <c r="L90" s="268">
        <v>1399</v>
      </c>
      <c r="M90" s="268">
        <v>2.2475700000000001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505.35</v>
      </c>
      <c r="D91" s="269">
        <v>504.31666666666666</v>
      </c>
      <c r="E91" s="269">
        <v>501.13333333333333</v>
      </c>
      <c r="F91" s="269">
        <v>496.91666666666669</v>
      </c>
      <c r="G91" s="269">
        <v>493.73333333333335</v>
      </c>
      <c r="H91" s="269">
        <v>508.5333333333333</v>
      </c>
      <c r="I91" s="269">
        <v>511.71666666666658</v>
      </c>
      <c r="J91" s="269">
        <v>515.93333333333328</v>
      </c>
      <c r="K91" s="268">
        <v>507.5</v>
      </c>
      <c r="L91" s="268">
        <v>500.1</v>
      </c>
      <c r="M91" s="268">
        <v>2.27197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84.35</v>
      </c>
      <c r="D92" s="269">
        <v>84.933333333333337</v>
      </c>
      <c r="E92" s="269">
        <v>83.416666666666671</v>
      </c>
      <c r="F92" s="269">
        <v>82.483333333333334</v>
      </c>
      <c r="G92" s="269">
        <v>80.966666666666669</v>
      </c>
      <c r="H92" s="269">
        <v>85.866666666666674</v>
      </c>
      <c r="I92" s="269">
        <v>87.383333333333326</v>
      </c>
      <c r="J92" s="269">
        <v>88.316666666666677</v>
      </c>
      <c r="K92" s="268">
        <v>86.45</v>
      </c>
      <c r="L92" s="268">
        <v>84</v>
      </c>
      <c r="M92" s="268">
        <v>19.299420000000001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228.2</v>
      </c>
      <c r="D93" s="269">
        <v>229.25</v>
      </c>
      <c r="E93" s="269">
        <v>225.8</v>
      </c>
      <c r="F93" s="269">
        <v>223.4</v>
      </c>
      <c r="G93" s="269">
        <v>219.95000000000002</v>
      </c>
      <c r="H93" s="269">
        <v>231.65</v>
      </c>
      <c r="I93" s="269">
        <v>235.1</v>
      </c>
      <c r="J93" s="269">
        <v>237.5</v>
      </c>
      <c r="K93" s="268">
        <v>232.7</v>
      </c>
      <c r="L93" s="268">
        <v>226.85</v>
      </c>
      <c r="M93" s="268">
        <v>11.99719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3202.45</v>
      </c>
      <c r="D94" s="269">
        <v>3204.15</v>
      </c>
      <c r="E94" s="269">
        <v>3193.3</v>
      </c>
      <c r="F94" s="269">
        <v>3184.15</v>
      </c>
      <c r="G94" s="269">
        <v>3173.3</v>
      </c>
      <c r="H94" s="269">
        <v>3213.3</v>
      </c>
      <c r="I94" s="269">
        <v>3224.1499999999996</v>
      </c>
      <c r="J94" s="269">
        <v>3233.3</v>
      </c>
      <c r="K94" s="268">
        <v>3215</v>
      </c>
      <c r="L94" s="268">
        <v>3195</v>
      </c>
      <c r="M94" s="268">
        <v>0.33465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219.6</v>
      </c>
      <c r="D95" s="269">
        <v>222.01666666666665</v>
      </c>
      <c r="E95" s="269">
        <v>216.0333333333333</v>
      </c>
      <c r="F95" s="269">
        <v>212.46666666666664</v>
      </c>
      <c r="G95" s="269">
        <v>206.48333333333329</v>
      </c>
      <c r="H95" s="269">
        <v>225.58333333333331</v>
      </c>
      <c r="I95" s="269">
        <v>231.56666666666666</v>
      </c>
      <c r="J95" s="269">
        <v>235.13333333333333</v>
      </c>
      <c r="K95" s="268">
        <v>228</v>
      </c>
      <c r="L95" s="268">
        <v>218.45</v>
      </c>
      <c r="M95" s="268">
        <v>4.4719300000000004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651.65</v>
      </c>
      <c r="D96" s="269">
        <v>656.86666666666667</v>
      </c>
      <c r="E96" s="269">
        <v>643.83333333333337</v>
      </c>
      <c r="F96" s="269">
        <v>636.01666666666665</v>
      </c>
      <c r="G96" s="269">
        <v>622.98333333333335</v>
      </c>
      <c r="H96" s="269">
        <v>664.68333333333339</v>
      </c>
      <c r="I96" s="269">
        <v>677.7166666666667</v>
      </c>
      <c r="J96" s="269">
        <v>685.53333333333342</v>
      </c>
      <c r="K96" s="268">
        <v>669.9</v>
      </c>
      <c r="L96" s="268">
        <v>649.04999999999995</v>
      </c>
      <c r="M96" s="268">
        <v>5.2998900000000004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246.9</v>
      </c>
      <c r="D97" s="269">
        <v>247.36666666666667</v>
      </c>
      <c r="E97" s="269">
        <v>245.63333333333335</v>
      </c>
      <c r="F97" s="269">
        <v>244.36666666666667</v>
      </c>
      <c r="G97" s="269">
        <v>242.63333333333335</v>
      </c>
      <c r="H97" s="269">
        <v>248.63333333333335</v>
      </c>
      <c r="I97" s="269">
        <v>250.3666666666667</v>
      </c>
      <c r="J97" s="269">
        <v>251.63333333333335</v>
      </c>
      <c r="K97" s="268">
        <v>249.1</v>
      </c>
      <c r="L97" s="268">
        <v>246.1</v>
      </c>
      <c r="M97" s="268">
        <v>52.256349999999998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767.95</v>
      </c>
      <c r="D98" s="269">
        <v>769.91666666666663</v>
      </c>
      <c r="E98" s="269">
        <v>762.83333333333326</v>
      </c>
      <c r="F98" s="269">
        <v>757.71666666666658</v>
      </c>
      <c r="G98" s="269">
        <v>750.63333333333321</v>
      </c>
      <c r="H98" s="269">
        <v>775.0333333333333</v>
      </c>
      <c r="I98" s="269">
        <v>782.11666666666656</v>
      </c>
      <c r="J98" s="269">
        <v>787.23333333333335</v>
      </c>
      <c r="K98" s="268">
        <v>777</v>
      </c>
      <c r="L98" s="268">
        <v>764.8</v>
      </c>
      <c r="M98" s="268">
        <v>0.33771000000000001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733.75</v>
      </c>
      <c r="D99" s="269">
        <v>737.19999999999993</v>
      </c>
      <c r="E99" s="269">
        <v>726.54999999999984</v>
      </c>
      <c r="F99" s="269">
        <v>719.34999999999991</v>
      </c>
      <c r="G99" s="269">
        <v>708.69999999999982</v>
      </c>
      <c r="H99" s="269">
        <v>744.39999999999986</v>
      </c>
      <c r="I99" s="269">
        <v>755.05</v>
      </c>
      <c r="J99" s="269">
        <v>762.24999999999989</v>
      </c>
      <c r="K99" s="268">
        <v>747.85</v>
      </c>
      <c r="L99" s="268">
        <v>730</v>
      </c>
      <c r="M99" s="268">
        <v>1.03813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928.25</v>
      </c>
      <c r="D100" s="269">
        <v>916.08333333333337</v>
      </c>
      <c r="E100" s="269">
        <v>897.16666666666674</v>
      </c>
      <c r="F100" s="269">
        <v>866.08333333333337</v>
      </c>
      <c r="G100" s="269">
        <v>847.16666666666674</v>
      </c>
      <c r="H100" s="269">
        <v>947.16666666666674</v>
      </c>
      <c r="I100" s="269">
        <v>966.08333333333348</v>
      </c>
      <c r="J100" s="269">
        <v>997.16666666666674</v>
      </c>
      <c r="K100" s="268">
        <v>935</v>
      </c>
      <c r="L100" s="268">
        <v>885</v>
      </c>
      <c r="M100" s="268">
        <v>4.2641099999999996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118.15</v>
      </c>
      <c r="D101" s="269">
        <v>118.34999999999998</v>
      </c>
      <c r="E101" s="269">
        <v>116.89999999999996</v>
      </c>
      <c r="F101" s="269">
        <v>115.64999999999998</v>
      </c>
      <c r="G101" s="269">
        <v>114.19999999999996</v>
      </c>
      <c r="H101" s="269">
        <v>119.59999999999997</v>
      </c>
      <c r="I101" s="269">
        <v>121.04999999999998</v>
      </c>
      <c r="J101" s="269">
        <v>122.29999999999997</v>
      </c>
      <c r="K101" s="268">
        <v>119.8</v>
      </c>
      <c r="L101" s="268">
        <v>117.1</v>
      </c>
      <c r="M101" s="268">
        <v>17.46923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1394.5</v>
      </c>
      <c r="D102" s="269">
        <v>1389.9166666666667</v>
      </c>
      <c r="E102" s="269">
        <v>1380.8333333333335</v>
      </c>
      <c r="F102" s="269">
        <v>1367.1666666666667</v>
      </c>
      <c r="G102" s="269">
        <v>1358.0833333333335</v>
      </c>
      <c r="H102" s="269">
        <v>1403.5833333333335</v>
      </c>
      <c r="I102" s="269">
        <v>1412.666666666667</v>
      </c>
      <c r="J102" s="269">
        <v>1426.3333333333335</v>
      </c>
      <c r="K102" s="268">
        <v>1399</v>
      </c>
      <c r="L102" s="268">
        <v>1376.25</v>
      </c>
      <c r="M102" s="268">
        <v>1.08134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20.6</v>
      </c>
      <c r="D103" s="269">
        <v>20.616666666666671</v>
      </c>
      <c r="E103" s="269">
        <v>20.433333333333341</v>
      </c>
      <c r="F103" s="269">
        <v>20.266666666666669</v>
      </c>
      <c r="G103" s="269">
        <v>20.083333333333339</v>
      </c>
      <c r="H103" s="269">
        <v>20.783333333333342</v>
      </c>
      <c r="I103" s="269">
        <v>20.966666666666672</v>
      </c>
      <c r="J103" s="269">
        <v>21.133333333333344</v>
      </c>
      <c r="K103" s="268">
        <v>20.8</v>
      </c>
      <c r="L103" s="268">
        <v>20.45</v>
      </c>
      <c r="M103" s="268">
        <v>32.400410000000001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1398.1</v>
      </c>
      <c r="D104" s="269">
        <v>1400.0833333333333</v>
      </c>
      <c r="E104" s="269">
        <v>1389.1666666666665</v>
      </c>
      <c r="F104" s="269">
        <v>1380.2333333333333</v>
      </c>
      <c r="G104" s="269">
        <v>1369.3166666666666</v>
      </c>
      <c r="H104" s="269">
        <v>1409.0166666666664</v>
      </c>
      <c r="I104" s="269">
        <v>1419.9333333333329</v>
      </c>
      <c r="J104" s="269">
        <v>1428.8666666666663</v>
      </c>
      <c r="K104" s="268">
        <v>1411</v>
      </c>
      <c r="L104" s="268">
        <v>1391.15</v>
      </c>
      <c r="M104" s="268">
        <v>6.2287499999999998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697.6</v>
      </c>
      <c r="D105" s="269">
        <v>696.16666666666663</v>
      </c>
      <c r="E105" s="269">
        <v>687.63333333333321</v>
      </c>
      <c r="F105" s="269">
        <v>677.66666666666663</v>
      </c>
      <c r="G105" s="269">
        <v>669.13333333333321</v>
      </c>
      <c r="H105" s="269">
        <v>706.13333333333321</v>
      </c>
      <c r="I105" s="269">
        <v>714.66666666666674</v>
      </c>
      <c r="J105" s="269">
        <v>724.63333333333321</v>
      </c>
      <c r="K105" s="268">
        <v>704.7</v>
      </c>
      <c r="L105" s="268">
        <v>686.2</v>
      </c>
      <c r="M105" s="268">
        <v>2.4822799999999998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930.05</v>
      </c>
      <c r="D106" s="269">
        <v>931.43333333333339</v>
      </c>
      <c r="E106" s="269">
        <v>920.86666666666679</v>
      </c>
      <c r="F106" s="269">
        <v>911.68333333333339</v>
      </c>
      <c r="G106" s="269">
        <v>901.11666666666679</v>
      </c>
      <c r="H106" s="269">
        <v>940.61666666666679</v>
      </c>
      <c r="I106" s="269">
        <v>951.18333333333339</v>
      </c>
      <c r="J106" s="269">
        <v>960.36666666666679</v>
      </c>
      <c r="K106" s="268">
        <v>942</v>
      </c>
      <c r="L106" s="268">
        <v>922.25</v>
      </c>
      <c r="M106" s="268">
        <v>1.1926099999999999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5687.55</v>
      </c>
      <c r="D107" s="269">
        <v>5746.2</v>
      </c>
      <c r="E107" s="269">
        <v>5542.4</v>
      </c>
      <c r="F107" s="269">
        <v>5397.25</v>
      </c>
      <c r="G107" s="269">
        <v>5193.45</v>
      </c>
      <c r="H107" s="269">
        <v>5891.3499999999995</v>
      </c>
      <c r="I107" s="269">
        <v>6095.1500000000005</v>
      </c>
      <c r="J107" s="269">
        <v>6240.2999999999993</v>
      </c>
      <c r="K107" s="268">
        <v>5950</v>
      </c>
      <c r="L107" s="268">
        <v>5601.05</v>
      </c>
      <c r="M107" s="268">
        <v>0.6089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330.65</v>
      </c>
      <c r="D108" s="269">
        <v>331.88333333333333</v>
      </c>
      <c r="E108" s="269">
        <v>328.86666666666667</v>
      </c>
      <c r="F108" s="269">
        <v>327.08333333333337</v>
      </c>
      <c r="G108" s="269">
        <v>324.06666666666672</v>
      </c>
      <c r="H108" s="269">
        <v>333.66666666666663</v>
      </c>
      <c r="I108" s="269">
        <v>336.68333333333328</v>
      </c>
      <c r="J108" s="269">
        <v>338.46666666666658</v>
      </c>
      <c r="K108" s="268">
        <v>334.9</v>
      </c>
      <c r="L108" s="268">
        <v>330.1</v>
      </c>
      <c r="M108" s="268">
        <v>0.73150000000000004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361.7</v>
      </c>
      <c r="D109" s="269">
        <v>362.59999999999997</v>
      </c>
      <c r="E109" s="269">
        <v>358.39999999999992</v>
      </c>
      <c r="F109" s="269">
        <v>355.09999999999997</v>
      </c>
      <c r="G109" s="269">
        <v>350.89999999999992</v>
      </c>
      <c r="H109" s="269">
        <v>365.89999999999992</v>
      </c>
      <c r="I109" s="269">
        <v>370.09999999999997</v>
      </c>
      <c r="J109" s="269">
        <v>373.39999999999992</v>
      </c>
      <c r="K109" s="268">
        <v>366.8</v>
      </c>
      <c r="L109" s="268">
        <v>359.3</v>
      </c>
      <c r="M109" s="268">
        <v>19.417860000000001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431.3</v>
      </c>
      <c r="D110" s="269">
        <v>429.7166666666667</v>
      </c>
      <c r="E110" s="269">
        <v>422.03333333333342</v>
      </c>
      <c r="F110" s="269">
        <v>412.76666666666671</v>
      </c>
      <c r="G110" s="269">
        <v>405.08333333333343</v>
      </c>
      <c r="H110" s="269">
        <v>438.98333333333341</v>
      </c>
      <c r="I110" s="269">
        <v>446.66666666666669</v>
      </c>
      <c r="J110" s="269">
        <v>455.93333333333339</v>
      </c>
      <c r="K110" s="268">
        <v>437.4</v>
      </c>
      <c r="L110" s="268">
        <v>420.45</v>
      </c>
      <c r="M110" s="268">
        <v>3.38063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658.6</v>
      </c>
      <c r="D111" s="269">
        <v>660.35</v>
      </c>
      <c r="E111" s="269">
        <v>653.15000000000009</v>
      </c>
      <c r="F111" s="269">
        <v>647.70000000000005</v>
      </c>
      <c r="G111" s="269">
        <v>640.50000000000011</v>
      </c>
      <c r="H111" s="269">
        <v>665.80000000000007</v>
      </c>
      <c r="I111" s="269">
        <v>673.00000000000011</v>
      </c>
      <c r="J111" s="269">
        <v>678.45</v>
      </c>
      <c r="K111" s="268">
        <v>667.55</v>
      </c>
      <c r="L111" s="268">
        <v>654.9</v>
      </c>
      <c r="M111" s="268">
        <v>4.1461600000000001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797.9</v>
      </c>
      <c r="D112" s="269">
        <v>799.23333333333323</v>
      </c>
      <c r="E112" s="269">
        <v>793.46666666666647</v>
      </c>
      <c r="F112" s="269">
        <v>789.03333333333319</v>
      </c>
      <c r="G112" s="269">
        <v>783.26666666666642</v>
      </c>
      <c r="H112" s="269">
        <v>803.66666666666652</v>
      </c>
      <c r="I112" s="269">
        <v>809.43333333333317</v>
      </c>
      <c r="J112" s="269">
        <v>813.86666666666656</v>
      </c>
      <c r="K112" s="268">
        <v>805</v>
      </c>
      <c r="L112" s="268">
        <v>794.8</v>
      </c>
      <c r="M112" s="268">
        <v>15.390940000000001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1058.9000000000001</v>
      </c>
      <c r="D113" s="269">
        <v>1058.1833333333334</v>
      </c>
      <c r="E113" s="269">
        <v>1053.3666666666668</v>
      </c>
      <c r="F113" s="269">
        <v>1047.8333333333335</v>
      </c>
      <c r="G113" s="269">
        <v>1043.0166666666669</v>
      </c>
      <c r="H113" s="269">
        <v>1063.7166666666667</v>
      </c>
      <c r="I113" s="269">
        <v>1068.5333333333333</v>
      </c>
      <c r="J113" s="269">
        <v>1074.0666666666666</v>
      </c>
      <c r="K113" s="268">
        <v>1063</v>
      </c>
      <c r="L113" s="268">
        <v>1052.6500000000001</v>
      </c>
      <c r="M113" s="268">
        <v>11.44685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181.65</v>
      </c>
      <c r="D114" s="269">
        <v>182.93333333333331</v>
      </c>
      <c r="E114" s="269">
        <v>179.26666666666662</v>
      </c>
      <c r="F114" s="269">
        <v>176.88333333333333</v>
      </c>
      <c r="G114" s="269">
        <v>173.21666666666664</v>
      </c>
      <c r="H114" s="269">
        <v>185.31666666666661</v>
      </c>
      <c r="I114" s="269">
        <v>188.98333333333329</v>
      </c>
      <c r="J114" s="269">
        <v>191.36666666666659</v>
      </c>
      <c r="K114" s="268">
        <v>186.6</v>
      </c>
      <c r="L114" s="268">
        <v>180.55</v>
      </c>
      <c r="M114" s="268">
        <v>24.31551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1875.95</v>
      </c>
      <c r="D115" s="269">
        <v>1896.4833333333333</v>
      </c>
      <c r="E115" s="269">
        <v>1848.6666666666667</v>
      </c>
      <c r="F115" s="269">
        <v>1821.3833333333334</v>
      </c>
      <c r="G115" s="269">
        <v>1773.5666666666668</v>
      </c>
      <c r="H115" s="269">
        <v>1923.7666666666667</v>
      </c>
      <c r="I115" s="269">
        <v>1971.5833333333333</v>
      </c>
      <c r="J115" s="269">
        <v>1998.8666666666666</v>
      </c>
      <c r="K115" s="268">
        <v>1944.3</v>
      </c>
      <c r="L115" s="268">
        <v>1869.2</v>
      </c>
      <c r="M115" s="268">
        <v>2.2486600000000001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231.3</v>
      </c>
      <c r="D116" s="269">
        <v>232.41666666666666</v>
      </c>
      <c r="E116" s="269">
        <v>229.5333333333333</v>
      </c>
      <c r="F116" s="269">
        <v>227.76666666666665</v>
      </c>
      <c r="G116" s="269">
        <v>224.8833333333333</v>
      </c>
      <c r="H116" s="269">
        <v>234.18333333333331</v>
      </c>
      <c r="I116" s="269">
        <v>237.06666666666669</v>
      </c>
      <c r="J116" s="269">
        <v>238.83333333333331</v>
      </c>
      <c r="K116" s="268">
        <v>235.3</v>
      </c>
      <c r="L116" s="268">
        <v>230.65</v>
      </c>
      <c r="M116" s="268">
        <v>98.844290000000001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387.4</v>
      </c>
      <c r="D117" s="269">
        <v>389.43333333333334</v>
      </c>
      <c r="E117" s="269">
        <v>383.9666666666667</v>
      </c>
      <c r="F117" s="269">
        <v>380.53333333333336</v>
      </c>
      <c r="G117" s="269">
        <v>375.06666666666672</v>
      </c>
      <c r="H117" s="269">
        <v>392.86666666666667</v>
      </c>
      <c r="I117" s="269">
        <v>398.33333333333326</v>
      </c>
      <c r="J117" s="269">
        <v>401.76666666666665</v>
      </c>
      <c r="K117" s="268">
        <v>394.9</v>
      </c>
      <c r="L117" s="268">
        <v>386</v>
      </c>
      <c r="M117" s="268">
        <v>3.7435399999999999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3606.7</v>
      </c>
      <c r="D118" s="269">
        <v>3620.5</v>
      </c>
      <c r="E118" s="269">
        <v>3581.5</v>
      </c>
      <c r="F118" s="269">
        <v>3556.3</v>
      </c>
      <c r="G118" s="269">
        <v>3517.3</v>
      </c>
      <c r="H118" s="269">
        <v>3645.7</v>
      </c>
      <c r="I118" s="269">
        <v>3684.7</v>
      </c>
      <c r="J118" s="269">
        <v>3709.8999999999996</v>
      </c>
      <c r="K118" s="268">
        <v>3659.5</v>
      </c>
      <c r="L118" s="268">
        <v>3595.3</v>
      </c>
      <c r="M118" s="268">
        <v>1.21824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1643.8</v>
      </c>
      <c r="D119" s="269">
        <v>1641.6000000000001</v>
      </c>
      <c r="E119" s="269">
        <v>1630.2000000000003</v>
      </c>
      <c r="F119" s="269">
        <v>1616.6000000000001</v>
      </c>
      <c r="G119" s="269">
        <v>1605.2000000000003</v>
      </c>
      <c r="H119" s="269">
        <v>1655.2000000000003</v>
      </c>
      <c r="I119" s="269">
        <v>1666.6000000000004</v>
      </c>
      <c r="J119" s="269">
        <v>1680.2000000000003</v>
      </c>
      <c r="K119" s="268">
        <v>1653</v>
      </c>
      <c r="L119" s="268">
        <v>1628</v>
      </c>
      <c r="M119" s="268">
        <v>2.1681699999999999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2605</v>
      </c>
      <c r="D120" s="269">
        <v>2607.7833333333333</v>
      </c>
      <c r="E120" s="269">
        <v>2575.5666666666666</v>
      </c>
      <c r="F120" s="269">
        <v>2546.1333333333332</v>
      </c>
      <c r="G120" s="269">
        <v>2513.9166666666665</v>
      </c>
      <c r="H120" s="269">
        <v>2637.2166666666667</v>
      </c>
      <c r="I120" s="269">
        <v>2669.4333333333329</v>
      </c>
      <c r="J120" s="269">
        <v>2698.8666666666668</v>
      </c>
      <c r="K120" s="268">
        <v>2640</v>
      </c>
      <c r="L120" s="268">
        <v>2578.35</v>
      </c>
      <c r="M120" s="268">
        <v>3.8742399999999999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770.4</v>
      </c>
      <c r="D121" s="269">
        <v>771.75</v>
      </c>
      <c r="E121" s="269">
        <v>761.5</v>
      </c>
      <c r="F121" s="269">
        <v>752.6</v>
      </c>
      <c r="G121" s="269">
        <v>742.35</v>
      </c>
      <c r="H121" s="269">
        <v>780.65</v>
      </c>
      <c r="I121" s="269">
        <v>790.9</v>
      </c>
      <c r="J121" s="269">
        <v>799.8</v>
      </c>
      <c r="K121" s="268">
        <v>782</v>
      </c>
      <c r="L121" s="268">
        <v>762.85</v>
      </c>
      <c r="M121" s="268">
        <v>28.650749999999999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1035.05</v>
      </c>
      <c r="D122" s="269">
        <v>1039.9833333333333</v>
      </c>
      <c r="E122" s="269">
        <v>1024.2666666666667</v>
      </c>
      <c r="F122" s="269">
        <v>1013.4833333333333</v>
      </c>
      <c r="G122" s="269">
        <v>997.76666666666665</v>
      </c>
      <c r="H122" s="269">
        <v>1050.7666666666667</v>
      </c>
      <c r="I122" s="269">
        <v>1066.4833333333333</v>
      </c>
      <c r="J122" s="269">
        <v>1077.2666666666667</v>
      </c>
      <c r="K122" s="268">
        <v>1055.7</v>
      </c>
      <c r="L122" s="268">
        <v>1029.2</v>
      </c>
      <c r="M122" s="268">
        <v>2.8529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1030.4000000000001</v>
      </c>
      <c r="D123" s="269">
        <v>1036.8833333333334</v>
      </c>
      <c r="E123" s="269">
        <v>1010.5166666666669</v>
      </c>
      <c r="F123" s="269">
        <v>990.63333333333344</v>
      </c>
      <c r="G123" s="269">
        <v>964.26666666666688</v>
      </c>
      <c r="H123" s="269">
        <v>1056.7666666666669</v>
      </c>
      <c r="I123" s="269">
        <v>1083.1333333333332</v>
      </c>
      <c r="J123" s="269">
        <v>1103.0166666666669</v>
      </c>
      <c r="K123" s="268">
        <v>1063.25</v>
      </c>
      <c r="L123" s="268">
        <v>1017</v>
      </c>
      <c r="M123" s="268">
        <v>9.5233799999999995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412.4</v>
      </c>
      <c r="D124" s="269">
        <v>416.15000000000003</v>
      </c>
      <c r="E124" s="269">
        <v>403.30000000000007</v>
      </c>
      <c r="F124" s="269">
        <v>394.20000000000005</v>
      </c>
      <c r="G124" s="269">
        <v>381.35000000000008</v>
      </c>
      <c r="H124" s="269">
        <v>425.25000000000006</v>
      </c>
      <c r="I124" s="269">
        <v>438.10000000000008</v>
      </c>
      <c r="J124" s="269">
        <v>447.20000000000005</v>
      </c>
      <c r="K124" s="268">
        <v>429</v>
      </c>
      <c r="L124" s="268">
        <v>407.05</v>
      </c>
      <c r="M124" s="268">
        <v>44.154919999999997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1237.45</v>
      </c>
      <c r="D125" s="269">
        <v>1236.2333333333333</v>
      </c>
      <c r="E125" s="269">
        <v>1224.4166666666667</v>
      </c>
      <c r="F125" s="269">
        <v>1211.3833333333334</v>
      </c>
      <c r="G125" s="269">
        <v>1199.5666666666668</v>
      </c>
      <c r="H125" s="269">
        <v>1249.2666666666667</v>
      </c>
      <c r="I125" s="269">
        <v>1261.0833333333333</v>
      </c>
      <c r="J125" s="269">
        <v>1274.1166666666666</v>
      </c>
      <c r="K125" s="268">
        <v>1248.05</v>
      </c>
      <c r="L125" s="268">
        <v>1223.2</v>
      </c>
      <c r="M125" s="268">
        <v>6.7488799999999998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868.9</v>
      </c>
      <c r="D126" s="269">
        <v>873.25</v>
      </c>
      <c r="E126" s="269">
        <v>859.95</v>
      </c>
      <c r="F126" s="269">
        <v>851</v>
      </c>
      <c r="G126" s="269">
        <v>837.7</v>
      </c>
      <c r="H126" s="269">
        <v>882.2</v>
      </c>
      <c r="I126" s="269">
        <v>895.5</v>
      </c>
      <c r="J126" s="269">
        <v>904.45</v>
      </c>
      <c r="K126" s="268">
        <v>886.55</v>
      </c>
      <c r="L126" s="268">
        <v>864.3</v>
      </c>
      <c r="M126" s="268">
        <v>1.19065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1070.9000000000001</v>
      </c>
      <c r="D127" s="269">
        <v>1074.9333333333332</v>
      </c>
      <c r="E127" s="269">
        <v>1062.3166666666664</v>
      </c>
      <c r="F127" s="269">
        <v>1053.7333333333331</v>
      </c>
      <c r="G127" s="269">
        <v>1041.1166666666663</v>
      </c>
      <c r="H127" s="269">
        <v>1083.5166666666664</v>
      </c>
      <c r="I127" s="269">
        <v>1096.1333333333332</v>
      </c>
      <c r="J127" s="269">
        <v>1104.7166666666665</v>
      </c>
      <c r="K127" s="268">
        <v>1087.55</v>
      </c>
      <c r="L127" s="268">
        <v>1066.3499999999999</v>
      </c>
      <c r="M127" s="268">
        <v>0.3231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408.75</v>
      </c>
      <c r="D128" s="269">
        <v>409.93333333333334</v>
      </c>
      <c r="E128" s="269">
        <v>406.01666666666665</v>
      </c>
      <c r="F128" s="269">
        <v>403.2833333333333</v>
      </c>
      <c r="G128" s="269">
        <v>399.36666666666662</v>
      </c>
      <c r="H128" s="269">
        <v>412.66666666666669</v>
      </c>
      <c r="I128" s="269">
        <v>416.58333333333331</v>
      </c>
      <c r="J128" s="269">
        <v>419.31666666666672</v>
      </c>
      <c r="K128" s="268">
        <v>413.85</v>
      </c>
      <c r="L128" s="268">
        <v>407.2</v>
      </c>
      <c r="M128" s="268">
        <v>66.321029999999993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571</v>
      </c>
      <c r="D129" s="269">
        <v>571.56666666666672</v>
      </c>
      <c r="E129" s="269">
        <v>569.23333333333346</v>
      </c>
      <c r="F129" s="269">
        <v>567.4666666666667</v>
      </c>
      <c r="G129" s="269">
        <v>565.13333333333344</v>
      </c>
      <c r="H129" s="269">
        <v>573.33333333333348</v>
      </c>
      <c r="I129" s="269">
        <v>575.66666666666674</v>
      </c>
      <c r="J129" s="269">
        <v>577.43333333333351</v>
      </c>
      <c r="K129" s="268">
        <v>573.9</v>
      </c>
      <c r="L129" s="268">
        <v>569.79999999999995</v>
      </c>
      <c r="M129" s="268">
        <v>8.2790700000000008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1660.2</v>
      </c>
      <c r="D130" s="269">
        <v>1680.3833333333332</v>
      </c>
      <c r="E130" s="269">
        <v>1635.9166666666665</v>
      </c>
      <c r="F130" s="269">
        <v>1611.6333333333332</v>
      </c>
      <c r="G130" s="269">
        <v>1567.1666666666665</v>
      </c>
      <c r="H130" s="269">
        <v>1704.6666666666665</v>
      </c>
      <c r="I130" s="269">
        <v>1749.1333333333332</v>
      </c>
      <c r="J130" s="269">
        <v>1773.4166666666665</v>
      </c>
      <c r="K130" s="268">
        <v>1724.85</v>
      </c>
      <c r="L130" s="268">
        <v>1656.1</v>
      </c>
      <c r="M130" s="268">
        <v>2.8693900000000001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2256.5</v>
      </c>
      <c r="D131" s="269">
        <v>2246.8333333333335</v>
      </c>
      <c r="E131" s="269">
        <v>2198.666666666667</v>
      </c>
      <c r="F131" s="269">
        <v>2140.8333333333335</v>
      </c>
      <c r="G131" s="269">
        <v>2092.666666666667</v>
      </c>
      <c r="H131" s="269">
        <v>2304.666666666667</v>
      </c>
      <c r="I131" s="269">
        <v>2352.8333333333339</v>
      </c>
      <c r="J131" s="269">
        <v>2410.666666666667</v>
      </c>
      <c r="K131" s="268">
        <v>2295</v>
      </c>
      <c r="L131" s="268">
        <v>2189</v>
      </c>
      <c r="M131" s="268">
        <v>29.207709999999999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212.1</v>
      </c>
      <c r="D132" s="269">
        <v>212.16666666666666</v>
      </c>
      <c r="E132" s="269">
        <v>209.93333333333331</v>
      </c>
      <c r="F132" s="269">
        <v>207.76666666666665</v>
      </c>
      <c r="G132" s="269">
        <v>205.5333333333333</v>
      </c>
      <c r="H132" s="269">
        <v>214.33333333333331</v>
      </c>
      <c r="I132" s="269">
        <v>216.56666666666666</v>
      </c>
      <c r="J132" s="269">
        <v>218.73333333333332</v>
      </c>
      <c r="K132" s="268">
        <v>214.4</v>
      </c>
      <c r="L132" s="268">
        <v>210</v>
      </c>
      <c r="M132" s="268">
        <v>31.14733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191.15</v>
      </c>
      <c r="D133" s="269">
        <v>191.63333333333333</v>
      </c>
      <c r="E133" s="269">
        <v>189.51666666666665</v>
      </c>
      <c r="F133" s="269">
        <v>187.88333333333333</v>
      </c>
      <c r="G133" s="269">
        <v>185.76666666666665</v>
      </c>
      <c r="H133" s="269">
        <v>193.26666666666665</v>
      </c>
      <c r="I133" s="269">
        <v>195.38333333333333</v>
      </c>
      <c r="J133" s="269">
        <v>197.01666666666665</v>
      </c>
      <c r="K133" s="268">
        <v>193.75</v>
      </c>
      <c r="L133" s="268">
        <v>190</v>
      </c>
      <c r="M133" s="268">
        <v>24.070699999999999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57.45</v>
      </c>
      <c r="D134" s="269">
        <v>58.283333333333331</v>
      </c>
      <c r="E134" s="269">
        <v>56.166666666666664</v>
      </c>
      <c r="F134" s="269">
        <v>54.883333333333333</v>
      </c>
      <c r="G134" s="269">
        <v>52.766666666666666</v>
      </c>
      <c r="H134" s="269">
        <v>59.566666666666663</v>
      </c>
      <c r="I134" s="269">
        <v>61.683333333333337</v>
      </c>
      <c r="J134" s="269">
        <v>62.966666666666661</v>
      </c>
      <c r="K134" s="268">
        <v>60.4</v>
      </c>
      <c r="L134" s="268">
        <v>57</v>
      </c>
      <c r="M134" s="268">
        <v>30.418330000000001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245.2</v>
      </c>
      <c r="D135" s="269">
        <v>246.63333333333333</v>
      </c>
      <c r="E135" s="269">
        <v>241.91666666666666</v>
      </c>
      <c r="F135" s="269">
        <v>238.63333333333333</v>
      </c>
      <c r="G135" s="269">
        <v>233.91666666666666</v>
      </c>
      <c r="H135" s="269">
        <v>249.91666666666666</v>
      </c>
      <c r="I135" s="269">
        <v>254.63333333333335</v>
      </c>
      <c r="J135" s="269">
        <v>257.91666666666663</v>
      </c>
      <c r="K135" s="268">
        <v>251.35</v>
      </c>
      <c r="L135" s="268">
        <v>243.35</v>
      </c>
      <c r="M135" s="268">
        <v>3.2951100000000002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3667.6</v>
      </c>
      <c r="D136" s="269">
        <v>3675.1833333333329</v>
      </c>
      <c r="E136" s="269">
        <v>3642.4166666666661</v>
      </c>
      <c r="F136" s="269">
        <v>3617.2333333333331</v>
      </c>
      <c r="G136" s="269">
        <v>3584.4666666666662</v>
      </c>
      <c r="H136" s="269">
        <v>3700.3666666666659</v>
      </c>
      <c r="I136" s="269">
        <v>3733.1333333333332</v>
      </c>
      <c r="J136" s="269">
        <v>3758.3166666666657</v>
      </c>
      <c r="K136" s="268">
        <v>3707.95</v>
      </c>
      <c r="L136" s="268">
        <v>3650</v>
      </c>
      <c r="M136" s="268">
        <v>3.56054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4598.45</v>
      </c>
      <c r="D137" s="269">
        <v>4607.833333333333</v>
      </c>
      <c r="E137" s="269">
        <v>4545.6666666666661</v>
      </c>
      <c r="F137" s="269">
        <v>4492.8833333333332</v>
      </c>
      <c r="G137" s="269">
        <v>4430.7166666666662</v>
      </c>
      <c r="H137" s="269">
        <v>4660.6166666666659</v>
      </c>
      <c r="I137" s="269">
        <v>4722.7833333333319</v>
      </c>
      <c r="J137" s="269">
        <v>4775.5666666666657</v>
      </c>
      <c r="K137" s="268">
        <v>4670</v>
      </c>
      <c r="L137" s="268">
        <v>4555.05</v>
      </c>
      <c r="M137" s="268">
        <v>6.9915799999999999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2434.65</v>
      </c>
      <c r="D138" s="269">
        <v>2440.3666666666668</v>
      </c>
      <c r="E138" s="269">
        <v>2407.3333333333335</v>
      </c>
      <c r="F138" s="269">
        <v>2380.0166666666669</v>
      </c>
      <c r="G138" s="269">
        <v>2346.9833333333336</v>
      </c>
      <c r="H138" s="269">
        <v>2467.6833333333334</v>
      </c>
      <c r="I138" s="269">
        <v>2500.7166666666662</v>
      </c>
      <c r="J138" s="269">
        <v>2528.0333333333333</v>
      </c>
      <c r="K138" s="268">
        <v>2473.4</v>
      </c>
      <c r="L138" s="268">
        <v>2413.0500000000002</v>
      </c>
      <c r="M138" s="268">
        <v>4.22018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4252.8999999999996</v>
      </c>
      <c r="D139" s="269">
        <v>4265.6166666666659</v>
      </c>
      <c r="E139" s="269">
        <v>4224.2833333333319</v>
      </c>
      <c r="F139" s="269">
        <v>4195.6666666666661</v>
      </c>
      <c r="G139" s="269">
        <v>4154.3333333333321</v>
      </c>
      <c r="H139" s="269">
        <v>4294.2333333333318</v>
      </c>
      <c r="I139" s="269">
        <v>4335.5666666666657</v>
      </c>
      <c r="J139" s="269">
        <v>4364.1833333333316</v>
      </c>
      <c r="K139" s="268">
        <v>4306.95</v>
      </c>
      <c r="L139" s="268">
        <v>4237</v>
      </c>
      <c r="M139" s="268">
        <v>4.41873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554.04999999999995</v>
      </c>
      <c r="D140" s="269">
        <v>557.93333333333339</v>
      </c>
      <c r="E140" s="269">
        <v>548.51666666666677</v>
      </c>
      <c r="F140" s="269">
        <v>542.98333333333335</v>
      </c>
      <c r="G140" s="269">
        <v>533.56666666666672</v>
      </c>
      <c r="H140" s="269">
        <v>563.46666666666681</v>
      </c>
      <c r="I140" s="269">
        <v>572.88333333333333</v>
      </c>
      <c r="J140" s="269">
        <v>578.41666666666686</v>
      </c>
      <c r="K140" s="268">
        <v>567.35</v>
      </c>
      <c r="L140" s="268">
        <v>552.4</v>
      </c>
      <c r="M140" s="268">
        <v>2.69495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184.6</v>
      </c>
      <c r="D141" s="269">
        <v>185.86666666666667</v>
      </c>
      <c r="E141" s="269">
        <v>182.73333333333335</v>
      </c>
      <c r="F141" s="269">
        <v>180.86666666666667</v>
      </c>
      <c r="G141" s="269">
        <v>177.73333333333335</v>
      </c>
      <c r="H141" s="269">
        <v>187.73333333333335</v>
      </c>
      <c r="I141" s="269">
        <v>190.86666666666667</v>
      </c>
      <c r="J141" s="269">
        <v>192.73333333333335</v>
      </c>
      <c r="K141" s="268">
        <v>189</v>
      </c>
      <c r="L141" s="268">
        <v>184</v>
      </c>
      <c r="M141" s="268">
        <v>3.41629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173.95</v>
      </c>
      <c r="D142" s="269">
        <v>174.69999999999996</v>
      </c>
      <c r="E142" s="269">
        <v>172.54999999999993</v>
      </c>
      <c r="F142" s="269">
        <v>171.14999999999998</v>
      </c>
      <c r="G142" s="269">
        <v>168.99999999999994</v>
      </c>
      <c r="H142" s="269">
        <v>176.09999999999991</v>
      </c>
      <c r="I142" s="269">
        <v>178.24999999999994</v>
      </c>
      <c r="J142" s="269">
        <v>179.64999999999989</v>
      </c>
      <c r="K142" s="268">
        <v>176.85</v>
      </c>
      <c r="L142" s="268">
        <v>173.3</v>
      </c>
      <c r="M142" s="268">
        <v>2.0758899999999998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403.6</v>
      </c>
      <c r="D143" s="269">
        <v>402.38333333333338</v>
      </c>
      <c r="E143" s="269">
        <v>397.76666666666677</v>
      </c>
      <c r="F143" s="269">
        <v>391.93333333333339</v>
      </c>
      <c r="G143" s="269">
        <v>387.31666666666678</v>
      </c>
      <c r="H143" s="269">
        <v>408.21666666666675</v>
      </c>
      <c r="I143" s="269">
        <v>412.83333333333343</v>
      </c>
      <c r="J143" s="269">
        <v>418.66666666666674</v>
      </c>
      <c r="K143" s="268">
        <v>407</v>
      </c>
      <c r="L143" s="268">
        <v>396.55</v>
      </c>
      <c r="M143" s="268">
        <v>22.090959999999999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71.5</v>
      </c>
      <c r="D144" s="269">
        <v>70.45</v>
      </c>
      <c r="E144" s="269">
        <v>68.900000000000006</v>
      </c>
      <c r="F144" s="269">
        <v>66.3</v>
      </c>
      <c r="G144" s="269">
        <v>64.75</v>
      </c>
      <c r="H144" s="269">
        <v>73.050000000000011</v>
      </c>
      <c r="I144" s="269">
        <v>74.599999999999994</v>
      </c>
      <c r="J144" s="269">
        <v>77.200000000000017</v>
      </c>
      <c r="K144" s="268">
        <v>72</v>
      </c>
      <c r="L144" s="268">
        <v>67.849999999999994</v>
      </c>
      <c r="M144" s="268">
        <v>98.627669999999995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3522</v>
      </c>
      <c r="D145" s="269">
        <v>3538.2000000000003</v>
      </c>
      <c r="E145" s="269">
        <v>3494.3000000000006</v>
      </c>
      <c r="F145" s="269">
        <v>3466.6000000000004</v>
      </c>
      <c r="G145" s="269">
        <v>3422.7000000000007</v>
      </c>
      <c r="H145" s="269">
        <v>3565.9000000000005</v>
      </c>
      <c r="I145" s="269">
        <v>3609.8</v>
      </c>
      <c r="J145" s="269">
        <v>3637.5000000000005</v>
      </c>
      <c r="K145" s="268">
        <v>3582.1</v>
      </c>
      <c r="L145" s="268">
        <v>3510.5</v>
      </c>
      <c r="M145" s="268">
        <v>5.2869900000000003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535.15</v>
      </c>
      <c r="D146" s="269">
        <v>542.0333333333333</v>
      </c>
      <c r="E146" s="269">
        <v>520.11666666666656</v>
      </c>
      <c r="F146" s="269">
        <v>505.08333333333326</v>
      </c>
      <c r="G146" s="269">
        <v>483.16666666666652</v>
      </c>
      <c r="H146" s="269">
        <v>557.06666666666661</v>
      </c>
      <c r="I146" s="269">
        <v>578.98333333333335</v>
      </c>
      <c r="J146" s="269">
        <v>594.01666666666665</v>
      </c>
      <c r="K146" s="268">
        <v>563.95000000000005</v>
      </c>
      <c r="L146" s="268">
        <v>527</v>
      </c>
      <c r="M146" s="268">
        <v>10.924379999999999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514.70000000000005</v>
      </c>
      <c r="D147" s="269">
        <v>513.63333333333333</v>
      </c>
      <c r="E147" s="269">
        <v>506.06666666666661</v>
      </c>
      <c r="F147" s="269">
        <v>497.43333333333328</v>
      </c>
      <c r="G147" s="269">
        <v>489.86666666666656</v>
      </c>
      <c r="H147" s="269">
        <v>522.26666666666665</v>
      </c>
      <c r="I147" s="269">
        <v>529.83333333333348</v>
      </c>
      <c r="J147" s="269">
        <v>538.4666666666667</v>
      </c>
      <c r="K147" s="268">
        <v>521.20000000000005</v>
      </c>
      <c r="L147" s="268">
        <v>505</v>
      </c>
      <c r="M147" s="268">
        <v>3.5825499999999999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1513.05</v>
      </c>
      <c r="D148" s="269">
        <v>1508.1499999999999</v>
      </c>
      <c r="E148" s="269">
        <v>1481.6499999999996</v>
      </c>
      <c r="F148" s="269">
        <v>1450.2499999999998</v>
      </c>
      <c r="G148" s="269">
        <v>1423.7499999999995</v>
      </c>
      <c r="H148" s="269">
        <v>1539.5499999999997</v>
      </c>
      <c r="I148" s="269">
        <v>1566.0500000000002</v>
      </c>
      <c r="J148" s="269">
        <v>1597.4499999999998</v>
      </c>
      <c r="K148" s="268">
        <v>1534.65</v>
      </c>
      <c r="L148" s="268">
        <v>1476.75</v>
      </c>
      <c r="M148" s="268">
        <v>2.2327300000000001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70.599999999999994</v>
      </c>
      <c r="D149" s="269">
        <v>70.983333333333334</v>
      </c>
      <c r="E149" s="269">
        <v>70.116666666666674</v>
      </c>
      <c r="F149" s="269">
        <v>69.63333333333334</v>
      </c>
      <c r="G149" s="269">
        <v>68.76666666666668</v>
      </c>
      <c r="H149" s="269">
        <v>71.466666666666669</v>
      </c>
      <c r="I149" s="269">
        <v>72.333333333333314</v>
      </c>
      <c r="J149" s="269">
        <v>72.816666666666663</v>
      </c>
      <c r="K149" s="268">
        <v>71.849999999999994</v>
      </c>
      <c r="L149" s="268">
        <v>70.5</v>
      </c>
      <c r="M149" s="268">
        <v>29.86833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105.9</v>
      </c>
      <c r="D150" s="269">
        <v>105.81666666666666</v>
      </c>
      <c r="E150" s="269">
        <v>104.83333333333333</v>
      </c>
      <c r="F150" s="269">
        <v>103.76666666666667</v>
      </c>
      <c r="G150" s="269">
        <v>102.78333333333333</v>
      </c>
      <c r="H150" s="269">
        <v>106.88333333333333</v>
      </c>
      <c r="I150" s="269">
        <v>107.86666666666667</v>
      </c>
      <c r="J150" s="269">
        <v>108.93333333333332</v>
      </c>
      <c r="K150" s="268">
        <v>106.8</v>
      </c>
      <c r="L150" s="268">
        <v>104.75</v>
      </c>
      <c r="M150" s="268">
        <v>5.6443700000000003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48.4</v>
      </c>
      <c r="D151" s="269">
        <v>48.216666666666661</v>
      </c>
      <c r="E151" s="269">
        <v>47.73333333333332</v>
      </c>
      <c r="F151" s="269">
        <v>47.066666666666656</v>
      </c>
      <c r="G151" s="269">
        <v>46.583333333333314</v>
      </c>
      <c r="H151" s="269">
        <v>48.883333333333326</v>
      </c>
      <c r="I151" s="269">
        <v>49.36666666666666</v>
      </c>
      <c r="J151" s="269">
        <v>50.033333333333331</v>
      </c>
      <c r="K151" s="268">
        <v>48.7</v>
      </c>
      <c r="L151" s="268">
        <v>47.55</v>
      </c>
      <c r="M151" s="268">
        <v>12.70026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700</v>
      </c>
      <c r="D152" s="269">
        <v>699.66666666666663</v>
      </c>
      <c r="E152" s="269">
        <v>692.83333333333326</v>
      </c>
      <c r="F152" s="269">
        <v>685.66666666666663</v>
      </c>
      <c r="G152" s="269">
        <v>678.83333333333326</v>
      </c>
      <c r="H152" s="269">
        <v>706.83333333333326</v>
      </c>
      <c r="I152" s="269">
        <v>713.66666666666652</v>
      </c>
      <c r="J152" s="269">
        <v>720.83333333333326</v>
      </c>
      <c r="K152" s="268">
        <v>706.5</v>
      </c>
      <c r="L152" s="268">
        <v>692.5</v>
      </c>
      <c r="M152" s="268">
        <v>0.15381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1988</v>
      </c>
      <c r="D153" s="269">
        <v>1994.2333333333333</v>
      </c>
      <c r="E153" s="269">
        <v>1973.9666666666667</v>
      </c>
      <c r="F153" s="269">
        <v>1959.9333333333334</v>
      </c>
      <c r="G153" s="269">
        <v>1939.6666666666667</v>
      </c>
      <c r="H153" s="269">
        <v>2008.2666666666667</v>
      </c>
      <c r="I153" s="269">
        <v>2028.5333333333335</v>
      </c>
      <c r="J153" s="269">
        <v>2042.5666666666666</v>
      </c>
      <c r="K153" s="268">
        <v>2014.5</v>
      </c>
      <c r="L153" s="268">
        <v>1980.2</v>
      </c>
      <c r="M153" s="268">
        <v>2.9333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175.45</v>
      </c>
      <c r="D154" s="269">
        <v>175.56666666666669</v>
      </c>
      <c r="E154" s="269">
        <v>174.33333333333337</v>
      </c>
      <c r="F154" s="269">
        <v>173.21666666666667</v>
      </c>
      <c r="G154" s="269">
        <v>171.98333333333335</v>
      </c>
      <c r="H154" s="269">
        <v>176.68333333333339</v>
      </c>
      <c r="I154" s="269">
        <v>177.91666666666669</v>
      </c>
      <c r="J154" s="269">
        <v>179.03333333333342</v>
      </c>
      <c r="K154" s="268">
        <v>176.8</v>
      </c>
      <c r="L154" s="268">
        <v>174.45</v>
      </c>
      <c r="M154" s="268">
        <v>30.88176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279.8</v>
      </c>
      <c r="D155" s="269">
        <v>279.34999999999997</v>
      </c>
      <c r="E155" s="269">
        <v>276.74999999999994</v>
      </c>
      <c r="F155" s="269">
        <v>273.7</v>
      </c>
      <c r="G155" s="269">
        <v>271.09999999999997</v>
      </c>
      <c r="H155" s="269">
        <v>282.39999999999992</v>
      </c>
      <c r="I155" s="269">
        <v>284.99999999999994</v>
      </c>
      <c r="J155" s="269">
        <v>288.0499999999999</v>
      </c>
      <c r="K155" s="268">
        <v>281.95</v>
      </c>
      <c r="L155" s="268">
        <v>276.3</v>
      </c>
      <c r="M155" s="268">
        <v>1.0254000000000001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1361.6</v>
      </c>
      <c r="D156" s="269">
        <v>1359.8666666666666</v>
      </c>
      <c r="E156" s="269">
        <v>1336.7333333333331</v>
      </c>
      <c r="F156" s="269">
        <v>1311.8666666666666</v>
      </c>
      <c r="G156" s="269">
        <v>1288.7333333333331</v>
      </c>
      <c r="H156" s="269">
        <v>1384.7333333333331</v>
      </c>
      <c r="I156" s="269">
        <v>1407.8666666666668</v>
      </c>
      <c r="J156" s="269">
        <v>1432.7333333333331</v>
      </c>
      <c r="K156" s="268">
        <v>1383</v>
      </c>
      <c r="L156" s="268">
        <v>1335</v>
      </c>
      <c r="M156" s="268">
        <v>5.78043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119.15</v>
      </c>
      <c r="D157" s="269">
        <v>119.33333333333333</v>
      </c>
      <c r="E157" s="269">
        <v>118.16666666666666</v>
      </c>
      <c r="F157" s="269">
        <v>117.18333333333332</v>
      </c>
      <c r="G157" s="269">
        <v>116.01666666666665</v>
      </c>
      <c r="H157" s="269">
        <v>120.31666666666666</v>
      </c>
      <c r="I157" s="269">
        <v>121.48333333333332</v>
      </c>
      <c r="J157" s="269">
        <v>122.46666666666667</v>
      </c>
      <c r="K157" s="268">
        <v>120.5</v>
      </c>
      <c r="L157" s="268">
        <v>118.35</v>
      </c>
      <c r="M157" s="268">
        <v>89.180570000000003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126.7</v>
      </c>
      <c r="D158" s="269">
        <v>126.83333333333333</v>
      </c>
      <c r="E158" s="269">
        <v>125.66666666666666</v>
      </c>
      <c r="F158" s="269">
        <v>124.63333333333333</v>
      </c>
      <c r="G158" s="269">
        <v>123.46666666666665</v>
      </c>
      <c r="H158" s="269">
        <v>127.86666666666666</v>
      </c>
      <c r="I158" s="269">
        <v>129.0333333333333</v>
      </c>
      <c r="J158" s="269">
        <v>130.06666666666666</v>
      </c>
      <c r="K158" s="268">
        <v>128</v>
      </c>
      <c r="L158" s="268">
        <v>125.8</v>
      </c>
      <c r="M158" s="268">
        <v>1.46139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6962.3</v>
      </c>
      <c r="D159" s="269">
        <v>7015.05</v>
      </c>
      <c r="E159" s="269">
        <v>6870.25</v>
      </c>
      <c r="F159" s="269">
        <v>6778.2</v>
      </c>
      <c r="G159" s="269">
        <v>6633.4</v>
      </c>
      <c r="H159" s="269">
        <v>7107.1</v>
      </c>
      <c r="I159" s="269">
        <v>7251.9000000000015</v>
      </c>
      <c r="J159" s="269">
        <v>7343.9500000000007</v>
      </c>
      <c r="K159" s="268">
        <v>7159.85</v>
      </c>
      <c r="L159" s="268">
        <v>6923</v>
      </c>
      <c r="M159" s="268">
        <v>1.3555699999999999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479.8</v>
      </c>
      <c r="D160" s="269">
        <v>481.91666666666669</v>
      </c>
      <c r="E160" s="269">
        <v>475.88333333333338</v>
      </c>
      <c r="F160" s="269">
        <v>471.9666666666667</v>
      </c>
      <c r="G160" s="269">
        <v>465.93333333333339</v>
      </c>
      <c r="H160" s="269">
        <v>485.83333333333337</v>
      </c>
      <c r="I160" s="269">
        <v>491.86666666666667</v>
      </c>
      <c r="J160" s="269">
        <v>495.78333333333336</v>
      </c>
      <c r="K160" s="268">
        <v>487.95</v>
      </c>
      <c r="L160" s="268">
        <v>478</v>
      </c>
      <c r="M160" s="268">
        <v>1.1949399999999999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148.35</v>
      </c>
      <c r="D161" s="269">
        <v>149.26666666666668</v>
      </c>
      <c r="E161" s="269">
        <v>147.13333333333335</v>
      </c>
      <c r="F161" s="269">
        <v>145.91666666666669</v>
      </c>
      <c r="G161" s="269">
        <v>143.78333333333336</v>
      </c>
      <c r="H161" s="269">
        <v>150.48333333333335</v>
      </c>
      <c r="I161" s="269">
        <v>152.61666666666667</v>
      </c>
      <c r="J161" s="269">
        <v>153.83333333333334</v>
      </c>
      <c r="K161" s="268">
        <v>151.4</v>
      </c>
      <c r="L161" s="268">
        <v>148.05000000000001</v>
      </c>
      <c r="M161" s="268">
        <v>4.9928800000000004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115.7</v>
      </c>
      <c r="D162" s="269">
        <v>116.48333333333333</v>
      </c>
      <c r="E162" s="269">
        <v>114.41666666666667</v>
      </c>
      <c r="F162" s="269">
        <v>113.13333333333334</v>
      </c>
      <c r="G162" s="269">
        <v>111.06666666666668</v>
      </c>
      <c r="H162" s="269">
        <v>117.76666666666667</v>
      </c>
      <c r="I162" s="269">
        <v>119.83333333333333</v>
      </c>
      <c r="J162" s="269">
        <v>121.11666666666666</v>
      </c>
      <c r="K162" s="268">
        <v>118.55</v>
      </c>
      <c r="L162" s="268">
        <v>115.2</v>
      </c>
      <c r="M162" s="268">
        <v>33.823030000000003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292.10000000000002</v>
      </c>
      <c r="D163" s="269">
        <v>292.2</v>
      </c>
      <c r="E163" s="269">
        <v>289.39999999999998</v>
      </c>
      <c r="F163" s="269">
        <v>286.7</v>
      </c>
      <c r="G163" s="269">
        <v>283.89999999999998</v>
      </c>
      <c r="H163" s="269">
        <v>294.89999999999998</v>
      </c>
      <c r="I163" s="269">
        <v>297.70000000000005</v>
      </c>
      <c r="J163" s="269">
        <v>300.39999999999998</v>
      </c>
      <c r="K163" s="268">
        <v>295</v>
      </c>
      <c r="L163" s="268">
        <v>289.5</v>
      </c>
      <c r="M163" s="268">
        <v>3.79406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1351.3</v>
      </c>
      <c r="D164" s="269">
        <v>1360.8166666666666</v>
      </c>
      <c r="E164" s="269">
        <v>1331.7333333333331</v>
      </c>
      <c r="F164" s="269">
        <v>1312.1666666666665</v>
      </c>
      <c r="G164" s="269">
        <v>1283.083333333333</v>
      </c>
      <c r="H164" s="269">
        <v>1380.3833333333332</v>
      </c>
      <c r="I164" s="269">
        <v>1409.4666666666667</v>
      </c>
      <c r="J164" s="269">
        <v>1429.0333333333333</v>
      </c>
      <c r="K164" s="268">
        <v>1389.9</v>
      </c>
      <c r="L164" s="268">
        <v>1341.25</v>
      </c>
      <c r="M164" s="268">
        <v>8.7639999999999996E-2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92.3</v>
      </c>
      <c r="D165" s="269">
        <v>92.59999999999998</v>
      </c>
      <c r="E165" s="269">
        <v>91.799999999999955</v>
      </c>
      <c r="F165" s="269">
        <v>91.299999999999969</v>
      </c>
      <c r="G165" s="269">
        <v>90.499999999999943</v>
      </c>
      <c r="H165" s="269">
        <v>93.099999999999966</v>
      </c>
      <c r="I165" s="269">
        <v>93.9</v>
      </c>
      <c r="J165" s="269">
        <v>94.399999999999977</v>
      </c>
      <c r="K165" s="268">
        <v>93.4</v>
      </c>
      <c r="L165" s="268">
        <v>92.1</v>
      </c>
      <c r="M165" s="268">
        <v>70.456890000000001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1975</v>
      </c>
      <c r="D166" s="269">
        <v>1970.0666666666666</v>
      </c>
      <c r="E166" s="269">
        <v>1920.1333333333332</v>
      </c>
      <c r="F166" s="269">
        <v>1865.2666666666667</v>
      </c>
      <c r="G166" s="269">
        <v>1815.3333333333333</v>
      </c>
      <c r="H166" s="269">
        <v>2024.9333333333332</v>
      </c>
      <c r="I166" s="269">
        <v>2074.8666666666668</v>
      </c>
      <c r="J166" s="269">
        <v>2129.7333333333331</v>
      </c>
      <c r="K166" s="268">
        <v>2020</v>
      </c>
      <c r="L166" s="268">
        <v>1915.2</v>
      </c>
      <c r="M166" s="268">
        <v>5.67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40.450000000000003</v>
      </c>
      <c r="D167" s="269">
        <v>40.15</v>
      </c>
      <c r="E167" s="269">
        <v>39.65</v>
      </c>
      <c r="F167" s="269">
        <v>38.85</v>
      </c>
      <c r="G167" s="269">
        <v>38.35</v>
      </c>
      <c r="H167" s="269">
        <v>40.949999999999996</v>
      </c>
      <c r="I167" s="269">
        <v>41.449999999999996</v>
      </c>
      <c r="J167" s="269">
        <v>42.249999999999993</v>
      </c>
      <c r="K167" s="268">
        <v>40.65</v>
      </c>
      <c r="L167" s="268">
        <v>39.35</v>
      </c>
      <c r="M167" s="268">
        <v>103.03279000000001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3357.8</v>
      </c>
      <c r="D168" s="269">
        <v>3373.8166666666671</v>
      </c>
      <c r="E168" s="269">
        <v>3327.8833333333341</v>
      </c>
      <c r="F168" s="269">
        <v>3297.9666666666672</v>
      </c>
      <c r="G168" s="269">
        <v>3252.0333333333342</v>
      </c>
      <c r="H168" s="269">
        <v>3403.733333333334</v>
      </c>
      <c r="I168" s="269">
        <v>3449.6666666666674</v>
      </c>
      <c r="J168" s="269">
        <v>3479.5833333333339</v>
      </c>
      <c r="K168" s="268">
        <v>3419.75</v>
      </c>
      <c r="L168" s="268">
        <v>3343.9</v>
      </c>
      <c r="M168" s="268">
        <v>0.36715999999999999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3624.75</v>
      </c>
      <c r="D169" s="269">
        <v>3634.9500000000003</v>
      </c>
      <c r="E169" s="269">
        <v>3570.9000000000005</v>
      </c>
      <c r="F169" s="269">
        <v>3517.05</v>
      </c>
      <c r="G169" s="269">
        <v>3453.0000000000005</v>
      </c>
      <c r="H169" s="269">
        <v>3688.8000000000006</v>
      </c>
      <c r="I169" s="269">
        <v>3752.8500000000008</v>
      </c>
      <c r="J169" s="269">
        <v>3806.7000000000007</v>
      </c>
      <c r="K169" s="268">
        <v>3699</v>
      </c>
      <c r="L169" s="268">
        <v>3581.1</v>
      </c>
      <c r="M169" s="268">
        <v>0.45934999999999998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128</v>
      </c>
      <c r="D170" s="269">
        <v>127.63333333333333</v>
      </c>
      <c r="E170" s="269">
        <v>126.36666666666665</v>
      </c>
      <c r="F170" s="269">
        <v>124.73333333333332</v>
      </c>
      <c r="G170" s="269">
        <v>123.46666666666664</v>
      </c>
      <c r="H170" s="269">
        <v>129.26666666666665</v>
      </c>
      <c r="I170" s="269">
        <v>130.5333333333333</v>
      </c>
      <c r="J170" s="269">
        <v>132.16666666666666</v>
      </c>
      <c r="K170" s="268">
        <v>128.9</v>
      </c>
      <c r="L170" s="268">
        <v>126</v>
      </c>
      <c r="M170" s="268">
        <v>3.26701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2437.65</v>
      </c>
      <c r="D171" s="269">
        <v>2419</v>
      </c>
      <c r="E171" s="269">
        <v>2381.65</v>
      </c>
      <c r="F171" s="269">
        <v>2325.65</v>
      </c>
      <c r="G171" s="269">
        <v>2288.3000000000002</v>
      </c>
      <c r="H171" s="269">
        <v>2475</v>
      </c>
      <c r="I171" s="269">
        <v>2512.3500000000004</v>
      </c>
      <c r="J171" s="269">
        <v>2568.35</v>
      </c>
      <c r="K171" s="268">
        <v>2456.35</v>
      </c>
      <c r="L171" s="268">
        <v>2363</v>
      </c>
      <c r="M171" s="268">
        <v>4.4200499999999998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1417.7</v>
      </c>
      <c r="D172" s="269">
        <v>1423.5833333333333</v>
      </c>
      <c r="E172" s="269">
        <v>1408.1166666666666</v>
      </c>
      <c r="F172" s="269">
        <v>1398.5333333333333</v>
      </c>
      <c r="G172" s="269">
        <v>1383.0666666666666</v>
      </c>
      <c r="H172" s="269">
        <v>1433.1666666666665</v>
      </c>
      <c r="I172" s="269">
        <v>1448.6333333333332</v>
      </c>
      <c r="J172" s="269">
        <v>1458.2166666666665</v>
      </c>
      <c r="K172" s="268">
        <v>1439.05</v>
      </c>
      <c r="L172" s="268">
        <v>1414</v>
      </c>
      <c r="M172" s="268">
        <v>3.0591400000000002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443.3</v>
      </c>
      <c r="D173" s="269">
        <v>443.43333333333334</v>
      </c>
      <c r="E173" s="269">
        <v>438.86666666666667</v>
      </c>
      <c r="F173" s="269">
        <v>434.43333333333334</v>
      </c>
      <c r="G173" s="269">
        <v>429.86666666666667</v>
      </c>
      <c r="H173" s="269">
        <v>447.86666666666667</v>
      </c>
      <c r="I173" s="269">
        <v>452.43333333333339</v>
      </c>
      <c r="J173" s="269">
        <v>456.86666666666667</v>
      </c>
      <c r="K173" s="268">
        <v>448</v>
      </c>
      <c r="L173" s="268">
        <v>439</v>
      </c>
      <c r="M173" s="268">
        <v>1.9076500000000001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393.35</v>
      </c>
      <c r="D174" s="269">
        <v>393.2166666666667</v>
      </c>
      <c r="E174" s="269">
        <v>389.83333333333337</v>
      </c>
      <c r="F174" s="269">
        <v>386.31666666666666</v>
      </c>
      <c r="G174" s="269">
        <v>382.93333333333334</v>
      </c>
      <c r="H174" s="269">
        <v>396.73333333333341</v>
      </c>
      <c r="I174" s="269">
        <v>400.11666666666673</v>
      </c>
      <c r="J174" s="269">
        <v>403.63333333333344</v>
      </c>
      <c r="K174" s="268">
        <v>396.6</v>
      </c>
      <c r="L174" s="268">
        <v>389.7</v>
      </c>
      <c r="M174" s="268">
        <v>9.9450199999999995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1291.2</v>
      </c>
      <c r="D175" s="269">
        <v>1288.5833333333333</v>
      </c>
      <c r="E175" s="269">
        <v>1276.6666666666665</v>
      </c>
      <c r="F175" s="269">
        <v>1262.1333333333332</v>
      </c>
      <c r="G175" s="269">
        <v>1250.2166666666665</v>
      </c>
      <c r="H175" s="269">
        <v>1303.1166666666666</v>
      </c>
      <c r="I175" s="269">
        <v>1315.0333333333331</v>
      </c>
      <c r="J175" s="269">
        <v>1329.5666666666666</v>
      </c>
      <c r="K175" s="268">
        <v>1300.5</v>
      </c>
      <c r="L175" s="268">
        <v>1274.05</v>
      </c>
      <c r="M175" s="268">
        <v>0.51476999999999995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1172.9000000000001</v>
      </c>
      <c r="D176" s="269">
        <v>1161.6000000000001</v>
      </c>
      <c r="E176" s="269">
        <v>1145.3000000000002</v>
      </c>
      <c r="F176" s="269">
        <v>1117.7</v>
      </c>
      <c r="G176" s="269">
        <v>1101.4000000000001</v>
      </c>
      <c r="H176" s="269">
        <v>1189.2000000000003</v>
      </c>
      <c r="I176" s="269">
        <v>1205.5</v>
      </c>
      <c r="J176" s="269">
        <v>1233.1000000000004</v>
      </c>
      <c r="K176" s="268">
        <v>1177.9000000000001</v>
      </c>
      <c r="L176" s="268">
        <v>1134</v>
      </c>
      <c r="M176" s="268">
        <v>0.95467000000000002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544.1</v>
      </c>
      <c r="D177" s="269">
        <v>547.93333333333339</v>
      </c>
      <c r="E177" s="269">
        <v>538.16666666666674</v>
      </c>
      <c r="F177" s="269">
        <v>532.23333333333335</v>
      </c>
      <c r="G177" s="269">
        <v>522.4666666666667</v>
      </c>
      <c r="H177" s="269">
        <v>553.86666666666679</v>
      </c>
      <c r="I177" s="269">
        <v>563.63333333333344</v>
      </c>
      <c r="J177" s="269">
        <v>569.56666666666683</v>
      </c>
      <c r="K177" s="268">
        <v>557.70000000000005</v>
      </c>
      <c r="L177" s="268">
        <v>542</v>
      </c>
      <c r="M177" s="268">
        <v>3.4705599999999999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942.65</v>
      </c>
      <c r="D178" s="269">
        <v>945.25</v>
      </c>
      <c r="E178" s="269">
        <v>937.5</v>
      </c>
      <c r="F178" s="269">
        <v>932.35</v>
      </c>
      <c r="G178" s="269">
        <v>924.6</v>
      </c>
      <c r="H178" s="269">
        <v>950.4</v>
      </c>
      <c r="I178" s="269">
        <v>958.15</v>
      </c>
      <c r="J178" s="269">
        <v>963.3</v>
      </c>
      <c r="K178" s="268">
        <v>953</v>
      </c>
      <c r="L178" s="268">
        <v>940.1</v>
      </c>
      <c r="M178" s="268">
        <v>7.2441500000000003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479.4</v>
      </c>
      <c r="D179" s="269">
        <v>481.86666666666662</v>
      </c>
      <c r="E179" s="269">
        <v>474.73333333333323</v>
      </c>
      <c r="F179" s="269">
        <v>470.06666666666661</v>
      </c>
      <c r="G179" s="269">
        <v>462.93333333333322</v>
      </c>
      <c r="H179" s="269">
        <v>486.53333333333325</v>
      </c>
      <c r="I179" s="269">
        <v>493.66666666666657</v>
      </c>
      <c r="J179" s="269">
        <v>498.33333333333326</v>
      </c>
      <c r="K179" s="268">
        <v>489</v>
      </c>
      <c r="L179" s="268">
        <v>477.2</v>
      </c>
      <c r="M179" s="268">
        <v>2.7616700000000001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1442</v>
      </c>
      <c r="D180" s="269">
        <v>1450.0166666666667</v>
      </c>
      <c r="E180" s="269">
        <v>1428.0333333333333</v>
      </c>
      <c r="F180" s="269">
        <v>1414.0666666666666</v>
      </c>
      <c r="G180" s="269">
        <v>1392.0833333333333</v>
      </c>
      <c r="H180" s="269">
        <v>1463.9833333333333</v>
      </c>
      <c r="I180" s="269">
        <v>1485.9666666666665</v>
      </c>
      <c r="J180" s="269">
        <v>1499.9333333333334</v>
      </c>
      <c r="K180" s="268">
        <v>1472</v>
      </c>
      <c r="L180" s="268">
        <v>1436.05</v>
      </c>
      <c r="M180" s="268">
        <v>5.8706399999999999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307.8</v>
      </c>
      <c r="D181" s="269">
        <v>308.9666666666667</v>
      </c>
      <c r="E181" s="269">
        <v>305.53333333333342</v>
      </c>
      <c r="F181" s="269">
        <v>303.26666666666671</v>
      </c>
      <c r="G181" s="269">
        <v>299.83333333333343</v>
      </c>
      <c r="H181" s="269">
        <v>311.23333333333341</v>
      </c>
      <c r="I181" s="269">
        <v>314.66666666666669</v>
      </c>
      <c r="J181" s="269">
        <v>316.93333333333339</v>
      </c>
      <c r="K181" s="268">
        <v>312.39999999999998</v>
      </c>
      <c r="L181" s="268">
        <v>306.7</v>
      </c>
      <c r="M181" s="268">
        <v>7.4618700000000002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400.25</v>
      </c>
      <c r="D182" s="269">
        <v>403</v>
      </c>
      <c r="E182" s="269">
        <v>396.95</v>
      </c>
      <c r="F182" s="269">
        <v>393.65</v>
      </c>
      <c r="G182" s="269">
        <v>387.59999999999997</v>
      </c>
      <c r="H182" s="269">
        <v>406.3</v>
      </c>
      <c r="I182" s="269">
        <v>412.34999999999997</v>
      </c>
      <c r="J182" s="269">
        <v>415.65000000000003</v>
      </c>
      <c r="K182" s="268">
        <v>409.05</v>
      </c>
      <c r="L182" s="268">
        <v>399.7</v>
      </c>
      <c r="M182" s="268">
        <v>6.3931199999999997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1789.65</v>
      </c>
      <c r="D183" s="269">
        <v>1789.7666666666667</v>
      </c>
      <c r="E183" s="269">
        <v>1770.8833333333332</v>
      </c>
      <c r="F183" s="269">
        <v>1752.1166666666666</v>
      </c>
      <c r="G183" s="269">
        <v>1733.2333333333331</v>
      </c>
      <c r="H183" s="269">
        <v>1808.5333333333333</v>
      </c>
      <c r="I183" s="269">
        <v>1827.416666666667</v>
      </c>
      <c r="J183" s="269">
        <v>1846.1833333333334</v>
      </c>
      <c r="K183" s="268">
        <v>1808.65</v>
      </c>
      <c r="L183" s="268">
        <v>1771</v>
      </c>
      <c r="M183" s="268">
        <v>8.0896000000000008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529.95000000000005</v>
      </c>
      <c r="D184" s="269">
        <v>526.33333333333337</v>
      </c>
      <c r="E184" s="269">
        <v>520.86666666666679</v>
      </c>
      <c r="F184" s="269">
        <v>511.78333333333342</v>
      </c>
      <c r="G184" s="269">
        <v>506.31666666666683</v>
      </c>
      <c r="H184" s="269">
        <v>535.41666666666674</v>
      </c>
      <c r="I184" s="269">
        <v>540.88333333333321</v>
      </c>
      <c r="J184" s="269">
        <v>549.9666666666667</v>
      </c>
      <c r="K184" s="268">
        <v>531.79999999999995</v>
      </c>
      <c r="L184" s="268">
        <v>517.25</v>
      </c>
      <c r="M184" s="268">
        <v>4.5953499999999998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2185.6999999999998</v>
      </c>
      <c r="D185" s="269">
        <v>2191.35</v>
      </c>
      <c r="E185" s="269">
        <v>2163.25</v>
      </c>
      <c r="F185" s="269">
        <v>2140.8000000000002</v>
      </c>
      <c r="G185" s="269">
        <v>2112.7000000000003</v>
      </c>
      <c r="H185" s="269">
        <v>2213.7999999999997</v>
      </c>
      <c r="I185" s="269">
        <v>2241.8999999999992</v>
      </c>
      <c r="J185" s="269">
        <v>2264.3499999999995</v>
      </c>
      <c r="K185" s="268">
        <v>2219.4499999999998</v>
      </c>
      <c r="L185" s="268">
        <v>2168.9</v>
      </c>
      <c r="M185" s="268">
        <v>0.40284999999999999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969.85</v>
      </c>
      <c r="D186" s="269">
        <v>970.7833333333333</v>
      </c>
      <c r="E186" s="269">
        <v>958.06666666666661</v>
      </c>
      <c r="F186" s="269">
        <v>946.2833333333333</v>
      </c>
      <c r="G186" s="269">
        <v>933.56666666666661</v>
      </c>
      <c r="H186" s="269">
        <v>982.56666666666661</v>
      </c>
      <c r="I186" s="269">
        <v>995.2833333333333</v>
      </c>
      <c r="J186" s="269">
        <v>1007.0666666666666</v>
      </c>
      <c r="K186" s="268">
        <v>983.5</v>
      </c>
      <c r="L186" s="268">
        <v>959</v>
      </c>
      <c r="M186" s="268">
        <v>5.3036899999999996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286.14999999999998</v>
      </c>
      <c r="D187" s="269">
        <v>287.18333333333334</v>
      </c>
      <c r="E187" s="269">
        <v>283.56666666666666</v>
      </c>
      <c r="F187" s="269">
        <v>280.98333333333335</v>
      </c>
      <c r="G187" s="269">
        <v>277.36666666666667</v>
      </c>
      <c r="H187" s="269">
        <v>289.76666666666665</v>
      </c>
      <c r="I187" s="269">
        <v>293.38333333333333</v>
      </c>
      <c r="J187" s="269">
        <v>295.96666666666664</v>
      </c>
      <c r="K187" s="268">
        <v>290.8</v>
      </c>
      <c r="L187" s="268">
        <v>284.60000000000002</v>
      </c>
      <c r="M187" s="268">
        <v>4.15754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3574.85</v>
      </c>
      <c r="D188" s="269">
        <v>3598.9333333333329</v>
      </c>
      <c r="E188" s="269">
        <v>3518.9166666666661</v>
      </c>
      <c r="F188" s="269">
        <v>3462.9833333333331</v>
      </c>
      <c r="G188" s="269">
        <v>3382.9666666666662</v>
      </c>
      <c r="H188" s="269">
        <v>3654.8666666666659</v>
      </c>
      <c r="I188" s="269">
        <v>3734.8833333333332</v>
      </c>
      <c r="J188" s="269">
        <v>3790.8166666666657</v>
      </c>
      <c r="K188" s="268">
        <v>3678.95</v>
      </c>
      <c r="L188" s="268">
        <v>3543</v>
      </c>
      <c r="M188" s="268">
        <v>3.5867599999999999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517.35</v>
      </c>
      <c r="D189" s="269">
        <v>517.25</v>
      </c>
      <c r="E189" s="269">
        <v>511.5</v>
      </c>
      <c r="F189" s="269">
        <v>505.65</v>
      </c>
      <c r="G189" s="269">
        <v>499.9</v>
      </c>
      <c r="H189" s="269">
        <v>523.1</v>
      </c>
      <c r="I189" s="269">
        <v>528.85</v>
      </c>
      <c r="J189" s="269">
        <v>534.70000000000005</v>
      </c>
      <c r="K189" s="268">
        <v>523</v>
      </c>
      <c r="L189" s="268">
        <v>511.4</v>
      </c>
      <c r="M189" s="268">
        <v>17.938189999999999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777.75</v>
      </c>
      <c r="D190" s="269">
        <v>780.33333333333337</v>
      </c>
      <c r="E190" s="269">
        <v>771.41666666666674</v>
      </c>
      <c r="F190" s="269">
        <v>765.08333333333337</v>
      </c>
      <c r="G190" s="269">
        <v>756.16666666666674</v>
      </c>
      <c r="H190" s="269">
        <v>786.66666666666674</v>
      </c>
      <c r="I190" s="269">
        <v>795.58333333333348</v>
      </c>
      <c r="J190" s="269">
        <v>801.91666666666674</v>
      </c>
      <c r="K190" s="268">
        <v>789.25</v>
      </c>
      <c r="L190" s="268">
        <v>774</v>
      </c>
      <c r="M190" s="268">
        <v>11.0944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94.05</v>
      </c>
      <c r="D191" s="269">
        <v>94.016666666666666</v>
      </c>
      <c r="E191" s="269">
        <v>92.033333333333331</v>
      </c>
      <c r="F191" s="269">
        <v>90.016666666666666</v>
      </c>
      <c r="G191" s="269">
        <v>88.033333333333331</v>
      </c>
      <c r="H191" s="269">
        <v>96.033333333333331</v>
      </c>
      <c r="I191" s="269">
        <v>98.016666666666652</v>
      </c>
      <c r="J191" s="269">
        <v>100.03333333333333</v>
      </c>
      <c r="K191" s="268">
        <v>96</v>
      </c>
      <c r="L191" s="268">
        <v>92</v>
      </c>
      <c r="M191" s="268">
        <v>18.467300000000002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154.55000000000001</v>
      </c>
      <c r="D192" s="269">
        <v>155.63333333333333</v>
      </c>
      <c r="E192" s="269">
        <v>152.26666666666665</v>
      </c>
      <c r="F192" s="269">
        <v>149.98333333333332</v>
      </c>
      <c r="G192" s="269">
        <v>146.61666666666665</v>
      </c>
      <c r="H192" s="269">
        <v>157.91666666666666</v>
      </c>
      <c r="I192" s="269">
        <v>161.28333333333333</v>
      </c>
      <c r="J192" s="269">
        <v>163.56666666666666</v>
      </c>
      <c r="K192" s="268">
        <v>159</v>
      </c>
      <c r="L192" s="268">
        <v>153.35</v>
      </c>
      <c r="M192" s="268">
        <v>17.640650000000001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253.9</v>
      </c>
      <c r="D193" s="269">
        <v>256.13333333333333</v>
      </c>
      <c r="E193" s="269">
        <v>250.76666666666665</v>
      </c>
      <c r="F193" s="269">
        <v>247.63333333333333</v>
      </c>
      <c r="G193" s="269">
        <v>242.26666666666665</v>
      </c>
      <c r="H193" s="269">
        <v>259.26666666666665</v>
      </c>
      <c r="I193" s="269">
        <v>264.63333333333333</v>
      </c>
      <c r="J193" s="269">
        <v>267.76666666666665</v>
      </c>
      <c r="K193" s="268">
        <v>261.5</v>
      </c>
      <c r="L193" s="268">
        <v>253</v>
      </c>
      <c r="M193" s="268">
        <v>20.635570000000001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1210.25</v>
      </c>
      <c r="D194" s="269">
        <v>1212.8</v>
      </c>
      <c r="E194" s="269">
        <v>1200.8999999999999</v>
      </c>
      <c r="F194" s="269">
        <v>1191.55</v>
      </c>
      <c r="G194" s="269">
        <v>1179.6499999999999</v>
      </c>
      <c r="H194" s="269">
        <v>1222.1499999999999</v>
      </c>
      <c r="I194" s="269">
        <v>1234.05</v>
      </c>
      <c r="J194" s="269">
        <v>1243.3999999999999</v>
      </c>
      <c r="K194" s="268">
        <v>1224.7</v>
      </c>
      <c r="L194" s="268">
        <v>1203.45</v>
      </c>
      <c r="M194" s="268">
        <v>1.1860599999999999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955.4</v>
      </c>
      <c r="D195" s="269">
        <v>955.21666666666658</v>
      </c>
      <c r="E195" s="269">
        <v>950.63333333333321</v>
      </c>
      <c r="F195" s="269">
        <v>945.86666666666667</v>
      </c>
      <c r="G195" s="269">
        <v>941.2833333333333</v>
      </c>
      <c r="H195" s="269">
        <v>959.98333333333312</v>
      </c>
      <c r="I195" s="269">
        <v>964.56666666666638</v>
      </c>
      <c r="J195" s="269">
        <v>969.33333333333303</v>
      </c>
      <c r="K195" s="268">
        <v>959.8</v>
      </c>
      <c r="L195" s="268">
        <v>950.45</v>
      </c>
      <c r="M195" s="268">
        <v>24.428280000000001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2045.4</v>
      </c>
      <c r="D196" s="269">
        <v>2051.6333333333337</v>
      </c>
      <c r="E196" s="269">
        <v>2033.8166666666675</v>
      </c>
      <c r="F196" s="269">
        <v>2022.2333333333338</v>
      </c>
      <c r="G196" s="269">
        <v>2004.4166666666677</v>
      </c>
      <c r="H196" s="269">
        <v>2063.2166666666672</v>
      </c>
      <c r="I196" s="269">
        <v>2081.0333333333338</v>
      </c>
      <c r="J196" s="269">
        <v>2092.6166666666672</v>
      </c>
      <c r="K196" s="268">
        <v>2069.4499999999998</v>
      </c>
      <c r="L196" s="268">
        <v>2040.05</v>
      </c>
      <c r="M196" s="268">
        <v>2.0930900000000001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1513.1</v>
      </c>
      <c r="D197" s="269">
        <v>1509.1833333333334</v>
      </c>
      <c r="E197" s="269">
        <v>1502.4666666666667</v>
      </c>
      <c r="F197" s="269">
        <v>1491.8333333333333</v>
      </c>
      <c r="G197" s="269">
        <v>1485.1166666666666</v>
      </c>
      <c r="H197" s="269">
        <v>1519.8166666666668</v>
      </c>
      <c r="I197" s="269">
        <v>1526.5333333333335</v>
      </c>
      <c r="J197" s="269">
        <v>1537.166666666667</v>
      </c>
      <c r="K197" s="268">
        <v>1515.9</v>
      </c>
      <c r="L197" s="268">
        <v>1498.55</v>
      </c>
      <c r="M197" s="268">
        <v>65.009829999999994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587.04999999999995</v>
      </c>
      <c r="D198" s="269">
        <v>592.65</v>
      </c>
      <c r="E198" s="269">
        <v>579.4</v>
      </c>
      <c r="F198" s="269">
        <v>571.75</v>
      </c>
      <c r="G198" s="269">
        <v>558.5</v>
      </c>
      <c r="H198" s="269">
        <v>600.29999999999995</v>
      </c>
      <c r="I198" s="269">
        <v>613.54999999999995</v>
      </c>
      <c r="J198" s="269">
        <v>621.19999999999993</v>
      </c>
      <c r="K198" s="268">
        <v>605.9</v>
      </c>
      <c r="L198" s="268">
        <v>585</v>
      </c>
      <c r="M198" s="268">
        <v>101.70913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76.8</v>
      </c>
      <c r="D199" s="269">
        <v>77.399999999999991</v>
      </c>
      <c r="E199" s="269">
        <v>75.949999999999989</v>
      </c>
      <c r="F199" s="269">
        <v>75.099999999999994</v>
      </c>
      <c r="G199" s="269">
        <v>73.649999999999991</v>
      </c>
      <c r="H199" s="269">
        <v>78.249999999999986</v>
      </c>
      <c r="I199" s="269">
        <v>79.7</v>
      </c>
      <c r="J199" s="269">
        <v>80.549999999999983</v>
      </c>
      <c r="K199" s="268">
        <v>78.849999999999994</v>
      </c>
      <c r="L199" s="268">
        <v>76.55</v>
      </c>
      <c r="M199" s="268">
        <v>74.090680000000006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3878.75</v>
      </c>
      <c r="D200" s="269">
        <v>3887.1666666666665</v>
      </c>
      <c r="E200" s="269">
        <v>3841.583333333333</v>
      </c>
      <c r="F200" s="269">
        <v>3804.4166666666665</v>
      </c>
      <c r="G200" s="269">
        <v>3758.833333333333</v>
      </c>
      <c r="H200" s="269">
        <v>3924.333333333333</v>
      </c>
      <c r="I200" s="269">
        <v>3969.9166666666661</v>
      </c>
      <c r="J200" s="269">
        <v>4007.083333333333</v>
      </c>
      <c r="K200" s="268">
        <v>3932.75</v>
      </c>
      <c r="L200" s="268">
        <v>3850</v>
      </c>
      <c r="M200" s="268">
        <v>0.12325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1062.05</v>
      </c>
      <c r="D201" s="269">
        <v>1066.2166666666667</v>
      </c>
      <c r="E201" s="269">
        <v>1053.4333333333334</v>
      </c>
      <c r="F201" s="269">
        <v>1044.8166666666666</v>
      </c>
      <c r="G201" s="269">
        <v>1032.0333333333333</v>
      </c>
      <c r="H201" s="269">
        <v>1074.8333333333335</v>
      </c>
      <c r="I201" s="269">
        <v>1087.6166666666668</v>
      </c>
      <c r="J201" s="269">
        <v>1096.2333333333336</v>
      </c>
      <c r="K201" s="268">
        <v>1079</v>
      </c>
      <c r="L201" s="268">
        <v>1057.5999999999999</v>
      </c>
      <c r="M201" s="268">
        <v>3.5721400000000001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17.850000000000001</v>
      </c>
      <c r="D202" s="269">
        <v>17.900000000000002</v>
      </c>
      <c r="E202" s="269">
        <v>17.700000000000003</v>
      </c>
      <c r="F202" s="269">
        <v>17.55</v>
      </c>
      <c r="G202" s="269">
        <v>17.350000000000001</v>
      </c>
      <c r="H202" s="269">
        <v>18.050000000000004</v>
      </c>
      <c r="I202" s="269">
        <v>18.25</v>
      </c>
      <c r="J202" s="269">
        <v>18.400000000000006</v>
      </c>
      <c r="K202" s="268">
        <v>18.100000000000001</v>
      </c>
      <c r="L202" s="268">
        <v>17.75</v>
      </c>
      <c r="M202" s="268">
        <v>39.93262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1115.7</v>
      </c>
      <c r="D203" s="269">
        <v>1118.2666666666667</v>
      </c>
      <c r="E203" s="269">
        <v>1098.5333333333333</v>
      </c>
      <c r="F203" s="269">
        <v>1081.3666666666666</v>
      </c>
      <c r="G203" s="269">
        <v>1061.6333333333332</v>
      </c>
      <c r="H203" s="269">
        <v>1135.4333333333334</v>
      </c>
      <c r="I203" s="269">
        <v>1155.1666666666665</v>
      </c>
      <c r="J203" s="269">
        <v>1172.3333333333335</v>
      </c>
      <c r="K203" s="268">
        <v>1138</v>
      </c>
      <c r="L203" s="268">
        <v>1101.0999999999999</v>
      </c>
      <c r="M203" s="268">
        <v>0.40582000000000001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1378.55</v>
      </c>
      <c r="D204" s="269">
        <v>1379.8500000000001</v>
      </c>
      <c r="E204" s="269">
        <v>1369.7000000000003</v>
      </c>
      <c r="F204" s="269">
        <v>1360.8500000000001</v>
      </c>
      <c r="G204" s="269">
        <v>1350.7000000000003</v>
      </c>
      <c r="H204" s="269">
        <v>1388.7000000000003</v>
      </c>
      <c r="I204" s="269">
        <v>1398.8500000000004</v>
      </c>
      <c r="J204" s="269">
        <v>1407.7000000000003</v>
      </c>
      <c r="K204" s="268">
        <v>1390</v>
      </c>
      <c r="L204" s="268">
        <v>1371</v>
      </c>
      <c r="M204" s="268">
        <v>5.7560900000000004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104.2</v>
      </c>
      <c r="D205" s="269">
        <v>104.58333333333333</v>
      </c>
      <c r="E205" s="269">
        <v>103.71666666666665</v>
      </c>
      <c r="F205" s="269">
        <v>103.23333333333332</v>
      </c>
      <c r="G205" s="269">
        <v>102.36666666666665</v>
      </c>
      <c r="H205" s="269">
        <v>105.06666666666666</v>
      </c>
      <c r="I205" s="269">
        <v>105.93333333333334</v>
      </c>
      <c r="J205" s="269">
        <v>106.41666666666667</v>
      </c>
      <c r="K205" s="268">
        <v>105.45</v>
      </c>
      <c r="L205" s="268">
        <v>104.1</v>
      </c>
      <c r="M205" s="268">
        <v>6.4652000000000003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2870</v>
      </c>
      <c r="D206" s="269">
        <v>2868.3333333333335</v>
      </c>
      <c r="E206" s="269">
        <v>2833.666666666667</v>
      </c>
      <c r="F206" s="269">
        <v>2797.3333333333335</v>
      </c>
      <c r="G206" s="269">
        <v>2762.666666666667</v>
      </c>
      <c r="H206" s="269">
        <v>2904.666666666667</v>
      </c>
      <c r="I206" s="269">
        <v>2939.3333333333339</v>
      </c>
      <c r="J206" s="269">
        <v>2975.666666666667</v>
      </c>
      <c r="K206" s="268">
        <v>2903</v>
      </c>
      <c r="L206" s="268">
        <v>2832</v>
      </c>
      <c r="M206" s="268">
        <v>7.6654999999999998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361.15</v>
      </c>
      <c r="D207" s="269">
        <v>355.66666666666669</v>
      </c>
      <c r="E207" s="269">
        <v>346.63333333333338</v>
      </c>
      <c r="F207" s="269">
        <v>332.11666666666667</v>
      </c>
      <c r="G207" s="269">
        <v>323.08333333333337</v>
      </c>
      <c r="H207" s="269">
        <v>370.18333333333339</v>
      </c>
      <c r="I207" s="269">
        <v>379.2166666666667</v>
      </c>
      <c r="J207" s="269">
        <v>393.73333333333341</v>
      </c>
      <c r="K207" s="268">
        <v>364.7</v>
      </c>
      <c r="L207" s="268">
        <v>341.15</v>
      </c>
      <c r="M207" s="268">
        <v>14.145519999999999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436.65</v>
      </c>
      <c r="D208" s="269">
        <v>436.06666666666666</v>
      </c>
      <c r="E208" s="269">
        <v>432.83333333333331</v>
      </c>
      <c r="F208" s="269">
        <v>429.01666666666665</v>
      </c>
      <c r="G208" s="269">
        <v>425.7833333333333</v>
      </c>
      <c r="H208" s="269">
        <v>439.88333333333333</v>
      </c>
      <c r="I208" s="269">
        <v>443.11666666666667</v>
      </c>
      <c r="J208" s="269">
        <v>446.93333333333334</v>
      </c>
      <c r="K208" s="268">
        <v>439.3</v>
      </c>
      <c r="L208" s="268">
        <v>432.25</v>
      </c>
      <c r="M208" s="268">
        <v>76.28228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1425.75</v>
      </c>
      <c r="D209" s="269">
        <v>1434.5833333333333</v>
      </c>
      <c r="E209" s="269">
        <v>1411.1666666666665</v>
      </c>
      <c r="F209" s="269">
        <v>1396.5833333333333</v>
      </c>
      <c r="G209" s="269">
        <v>1373.1666666666665</v>
      </c>
      <c r="H209" s="269">
        <v>1449.1666666666665</v>
      </c>
      <c r="I209" s="269">
        <v>1472.583333333333</v>
      </c>
      <c r="J209" s="269">
        <v>1487.1666666666665</v>
      </c>
      <c r="K209" s="268">
        <v>1458</v>
      </c>
      <c r="L209" s="268">
        <v>1420</v>
      </c>
      <c r="M209" s="268">
        <v>0.85253999999999996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2597.5</v>
      </c>
      <c r="D210" s="269">
        <v>2606.3333333333335</v>
      </c>
      <c r="E210" s="269">
        <v>2574.666666666667</v>
      </c>
      <c r="F210" s="269">
        <v>2551.8333333333335</v>
      </c>
      <c r="G210" s="269">
        <v>2520.166666666667</v>
      </c>
      <c r="H210" s="269">
        <v>2629.166666666667</v>
      </c>
      <c r="I210" s="269">
        <v>2660.8333333333339</v>
      </c>
      <c r="J210" s="269">
        <v>2683.666666666667</v>
      </c>
      <c r="K210" s="268">
        <v>2638</v>
      </c>
      <c r="L210" s="268">
        <v>2583.5</v>
      </c>
      <c r="M210" s="268">
        <v>13.83999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122.6</v>
      </c>
      <c r="D211" s="269">
        <v>122.14999999999999</v>
      </c>
      <c r="E211" s="269">
        <v>120.69999999999999</v>
      </c>
      <c r="F211" s="269">
        <v>118.8</v>
      </c>
      <c r="G211" s="269">
        <v>117.35</v>
      </c>
      <c r="H211" s="269">
        <v>124.04999999999998</v>
      </c>
      <c r="I211" s="269">
        <v>125.5</v>
      </c>
      <c r="J211" s="269">
        <v>127.39999999999998</v>
      </c>
      <c r="K211" s="268">
        <v>123.6</v>
      </c>
      <c r="L211" s="268">
        <v>120.25</v>
      </c>
      <c r="M211" s="268">
        <v>53.023420000000002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245.55</v>
      </c>
      <c r="D212" s="269">
        <v>247.93333333333331</v>
      </c>
      <c r="E212" s="269">
        <v>242.61666666666662</v>
      </c>
      <c r="F212" s="269">
        <v>239.68333333333331</v>
      </c>
      <c r="G212" s="269">
        <v>234.36666666666662</v>
      </c>
      <c r="H212" s="269">
        <v>250.86666666666662</v>
      </c>
      <c r="I212" s="269">
        <v>256.18333333333328</v>
      </c>
      <c r="J212" s="269">
        <v>259.11666666666662</v>
      </c>
      <c r="K212" s="268">
        <v>253.25</v>
      </c>
      <c r="L212" s="268">
        <v>245</v>
      </c>
      <c r="M212" s="268">
        <v>35.093130000000002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2586.6</v>
      </c>
      <c r="D213" s="269">
        <v>2591.5333333333333</v>
      </c>
      <c r="E213" s="269">
        <v>2574.0666666666666</v>
      </c>
      <c r="F213" s="269">
        <v>2561.5333333333333</v>
      </c>
      <c r="G213" s="269">
        <v>2544.0666666666666</v>
      </c>
      <c r="H213" s="269">
        <v>2604.0666666666666</v>
      </c>
      <c r="I213" s="269">
        <v>2621.5333333333328</v>
      </c>
      <c r="J213" s="269">
        <v>2634.0666666666666</v>
      </c>
      <c r="K213" s="268">
        <v>2609</v>
      </c>
      <c r="L213" s="268">
        <v>2579</v>
      </c>
      <c r="M213" s="268">
        <v>13.4213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288.45</v>
      </c>
      <c r="D214" s="269">
        <v>289.81666666666666</v>
      </c>
      <c r="E214" s="269">
        <v>286.63333333333333</v>
      </c>
      <c r="F214" s="269">
        <v>284.81666666666666</v>
      </c>
      <c r="G214" s="269">
        <v>281.63333333333333</v>
      </c>
      <c r="H214" s="269">
        <v>291.63333333333333</v>
      </c>
      <c r="I214" s="269">
        <v>294.81666666666661</v>
      </c>
      <c r="J214" s="269">
        <v>296.63333333333333</v>
      </c>
      <c r="K214" s="268">
        <v>293</v>
      </c>
      <c r="L214" s="268">
        <v>288</v>
      </c>
      <c r="M214" s="268">
        <v>4.9076899999999997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3627.3</v>
      </c>
      <c r="D215" s="269">
        <v>3640.7666666666664</v>
      </c>
      <c r="E215" s="269">
        <v>3572.5333333333328</v>
      </c>
      <c r="F215" s="269">
        <v>3517.7666666666664</v>
      </c>
      <c r="G215" s="269">
        <v>3449.5333333333328</v>
      </c>
      <c r="H215" s="269">
        <v>3695.5333333333328</v>
      </c>
      <c r="I215" s="269">
        <v>3763.7666666666664</v>
      </c>
      <c r="J215" s="269">
        <v>3818.5333333333328</v>
      </c>
      <c r="K215" s="268">
        <v>3709</v>
      </c>
      <c r="L215" s="268">
        <v>3586</v>
      </c>
      <c r="M215" s="268">
        <v>0.78795000000000004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861.4</v>
      </c>
      <c r="D216" s="269">
        <v>869.23333333333323</v>
      </c>
      <c r="E216" s="269">
        <v>850.16666666666652</v>
      </c>
      <c r="F216" s="269">
        <v>838.93333333333328</v>
      </c>
      <c r="G216" s="269">
        <v>819.86666666666656</v>
      </c>
      <c r="H216" s="269">
        <v>880.46666666666647</v>
      </c>
      <c r="I216" s="269">
        <v>899.5333333333333</v>
      </c>
      <c r="J216" s="269">
        <v>910.76666666666642</v>
      </c>
      <c r="K216" s="268">
        <v>888.3</v>
      </c>
      <c r="L216" s="268">
        <v>858</v>
      </c>
      <c r="M216" s="268">
        <v>1.3608100000000001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41469.199999999997</v>
      </c>
      <c r="D217" s="269">
        <v>41589.4</v>
      </c>
      <c r="E217" s="269">
        <v>41179.800000000003</v>
      </c>
      <c r="F217" s="269">
        <v>40890.400000000001</v>
      </c>
      <c r="G217" s="269">
        <v>40480.800000000003</v>
      </c>
      <c r="H217" s="269">
        <v>41878.800000000003</v>
      </c>
      <c r="I217" s="269">
        <v>42288.399999999994</v>
      </c>
      <c r="J217" s="269">
        <v>42577.8</v>
      </c>
      <c r="K217" s="268">
        <v>41999</v>
      </c>
      <c r="L217" s="268">
        <v>41300</v>
      </c>
      <c r="M217" s="268">
        <v>4.8980000000000003E-2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42.65</v>
      </c>
      <c r="D218" s="269">
        <v>42.699999999999996</v>
      </c>
      <c r="E218" s="269">
        <v>42.349999999999994</v>
      </c>
      <c r="F218" s="269">
        <v>42.05</v>
      </c>
      <c r="G218" s="269">
        <v>41.699999999999996</v>
      </c>
      <c r="H218" s="269">
        <v>42.999999999999993</v>
      </c>
      <c r="I218" s="269">
        <v>43.35</v>
      </c>
      <c r="J218" s="269">
        <v>43.649999999999991</v>
      </c>
      <c r="K218" s="268">
        <v>43.05</v>
      </c>
      <c r="L218" s="268">
        <v>42.4</v>
      </c>
      <c r="M218" s="268">
        <v>31.09235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2451.5</v>
      </c>
      <c r="D219" s="269">
        <v>2446</v>
      </c>
      <c r="E219" s="269">
        <v>2435</v>
      </c>
      <c r="F219" s="269">
        <v>2418.5</v>
      </c>
      <c r="G219" s="269">
        <v>2407.5</v>
      </c>
      <c r="H219" s="269">
        <v>2462.5</v>
      </c>
      <c r="I219" s="269">
        <v>2473.5</v>
      </c>
      <c r="J219" s="269">
        <v>2490</v>
      </c>
      <c r="K219" s="268">
        <v>2457</v>
      </c>
      <c r="L219" s="268">
        <v>2429.5</v>
      </c>
      <c r="M219" s="268">
        <v>21.972580000000001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910</v>
      </c>
      <c r="D220" s="269">
        <v>909.75</v>
      </c>
      <c r="E220" s="269">
        <v>905.55</v>
      </c>
      <c r="F220" s="269">
        <v>901.09999999999991</v>
      </c>
      <c r="G220" s="269">
        <v>896.89999999999986</v>
      </c>
      <c r="H220" s="269">
        <v>914.2</v>
      </c>
      <c r="I220" s="269">
        <v>918.40000000000009</v>
      </c>
      <c r="J220" s="269">
        <v>922.85000000000014</v>
      </c>
      <c r="K220" s="268">
        <v>913.95</v>
      </c>
      <c r="L220" s="268">
        <v>905.3</v>
      </c>
      <c r="M220" s="268">
        <v>104.00475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1235.75</v>
      </c>
      <c r="D221" s="269">
        <v>1245.1000000000001</v>
      </c>
      <c r="E221" s="269">
        <v>1216.2000000000003</v>
      </c>
      <c r="F221" s="269">
        <v>1196.6500000000001</v>
      </c>
      <c r="G221" s="269">
        <v>1167.7500000000002</v>
      </c>
      <c r="H221" s="269">
        <v>1264.6500000000003</v>
      </c>
      <c r="I221" s="269">
        <v>1293.5500000000004</v>
      </c>
      <c r="J221" s="269">
        <v>1313.1000000000004</v>
      </c>
      <c r="K221" s="268">
        <v>1274</v>
      </c>
      <c r="L221" s="268">
        <v>1225.55</v>
      </c>
      <c r="M221" s="268">
        <v>9.3081999999999994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584.79999999999995</v>
      </c>
      <c r="D222" s="269">
        <v>588</v>
      </c>
      <c r="E222" s="269">
        <v>580.20000000000005</v>
      </c>
      <c r="F222" s="269">
        <v>575.6</v>
      </c>
      <c r="G222" s="269">
        <v>567.80000000000007</v>
      </c>
      <c r="H222" s="269">
        <v>592.6</v>
      </c>
      <c r="I222" s="269">
        <v>600.4</v>
      </c>
      <c r="J222" s="269">
        <v>605</v>
      </c>
      <c r="K222" s="268">
        <v>595.79999999999995</v>
      </c>
      <c r="L222" s="268">
        <v>583.4</v>
      </c>
      <c r="M222" s="268">
        <v>7.1398400000000004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525.35</v>
      </c>
      <c r="D223" s="269">
        <v>525.94999999999993</v>
      </c>
      <c r="E223" s="269">
        <v>521.89999999999986</v>
      </c>
      <c r="F223" s="269">
        <v>518.44999999999993</v>
      </c>
      <c r="G223" s="269">
        <v>514.39999999999986</v>
      </c>
      <c r="H223" s="269">
        <v>529.39999999999986</v>
      </c>
      <c r="I223" s="269">
        <v>533.44999999999982</v>
      </c>
      <c r="J223" s="269">
        <v>536.89999999999986</v>
      </c>
      <c r="K223" s="268">
        <v>530</v>
      </c>
      <c r="L223" s="268">
        <v>522.5</v>
      </c>
      <c r="M223" s="268">
        <v>2.0104799999999998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44.35</v>
      </c>
      <c r="D224" s="269">
        <v>44.383333333333333</v>
      </c>
      <c r="E224" s="269">
        <v>43.866666666666667</v>
      </c>
      <c r="F224" s="269">
        <v>43.383333333333333</v>
      </c>
      <c r="G224" s="269">
        <v>42.866666666666667</v>
      </c>
      <c r="H224" s="269">
        <v>44.866666666666667</v>
      </c>
      <c r="I224" s="269">
        <v>45.383333333333333</v>
      </c>
      <c r="J224" s="269">
        <v>45.866666666666667</v>
      </c>
      <c r="K224" s="268">
        <v>44.9</v>
      </c>
      <c r="L224" s="268">
        <v>43.9</v>
      </c>
      <c r="M224" s="268">
        <v>115.94846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50.25</v>
      </c>
      <c r="D225" s="269">
        <v>50.516666666666673</v>
      </c>
      <c r="E225" s="269">
        <v>49.783333333333346</v>
      </c>
      <c r="F225" s="269">
        <v>49.31666666666667</v>
      </c>
      <c r="G225" s="269">
        <v>48.583333333333343</v>
      </c>
      <c r="H225" s="269">
        <v>50.983333333333348</v>
      </c>
      <c r="I225" s="269">
        <v>51.716666666666683</v>
      </c>
      <c r="J225" s="269">
        <v>52.183333333333351</v>
      </c>
      <c r="K225" s="268">
        <v>51.25</v>
      </c>
      <c r="L225" s="268">
        <v>50.05</v>
      </c>
      <c r="M225" s="268">
        <v>239.13589999999999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68.25</v>
      </c>
      <c r="D226" s="269">
        <v>68.533333333333331</v>
      </c>
      <c r="E226" s="269">
        <v>67.566666666666663</v>
      </c>
      <c r="F226" s="269">
        <v>66.883333333333326</v>
      </c>
      <c r="G226" s="269">
        <v>65.916666666666657</v>
      </c>
      <c r="H226" s="269">
        <v>69.216666666666669</v>
      </c>
      <c r="I226" s="269">
        <v>70.183333333333337</v>
      </c>
      <c r="J226" s="269">
        <v>70.866666666666674</v>
      </c>
      <c r="K226" s="268">
        <v>69.5</v>
      </c>
      <c r="L226" s="268">
        <v>67.849999999999994</v>
      </c>
      <c r="M226" s="268">
        <v>32.654769999999999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1052.1500000000001</v>
      </c>
      <c r="D227" s="269">
        <v>1063.8500000000001</v>
      </c>
      <c r="E227" s="269">
        <v>1029.9500000000003</v>
      </c>
      <c r="F227" s="269">
        <v>1007.7500000000002</v>
      </c>
      <c r="G227" s="269">
        <v>973.85000000000036</v>
      </c>
      <c r="H227" s="269">
        <v>1086.0500000000002</v>
      </c>
      <c r="I227" s="269">
        <v>1119.9500000000003</v>
      </c>
      <c r="J227" s="269">
        <v>1142.1500000000001</v>
      </c>
      <c r="K227" s="268">
        <v>1097.75</v>
      </c>
      <c r="L227" s="268">
        <v>1041.6500000000001</v>
      </c>
      <c r="M227" s="268">
        <v>0.68154000000000003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347.15</v>
      </c>
      <c r="D228" s="269">
        <v>344.0333333333333</v>
      </c>
      <c r="E228" s="269">
        <v>338.71666666666658</v>
      </c>
      <c r="F228" s="269">
        <v>330.2833333333333</v>
      </c>
      <c r="G228" s="269">
        <v>324.96666666666658</v>
      </c>
      <c r="H228" s="269">
        <v>352.46666666666658</v>
      </c>
      <c r="I228" s="269">
        <v>357.7833333333333</v>
      </c>
      <c r="J228" s="269">
        <v>366.21666666666658</v>
      </c>
      <c r="K228" s="268">
        <v>349.35</v>
      </c>
      <c r="L228" s="268">
        <v>335.6</v>
      </c>
      <c r="M228" s="268">
        <v>10.0198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1708.7</v>
      </c>
      <c r="D229" s="269">
        <v>1724.3999999999999</v>
      </c>
      <c r="E229" s="269">
        <v>1686.0499999999997</v>
      </c>
      <c r="F229" s="269">
        <v>1663.3999999999999</v>
      </c>
      <c r="G229" s="269">
        <v>1625.0499999999997</v>
      </c>
      <c r="H229" s="269">
        <v>1747.0499999999997</v>
      </c>
      <c r="I229" s="269">
        <v>1785.3999999999996</v>
      </c>
      <c r="J229" s="269">
        <v>1808.0499999999997</v>
      </c>
      <c r="K229" s="268">
        <v>1762.75</v>
      </c>
      <c r="L229" s="268">
        <v>1701.75</v>
      </c>
      <c r="M229" s="268">
        <v>0.46881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236.6</v>
      </c>
      <c r="D230" s="269">
        <v>239.88333333333335</v>
      </c>
      <c r="E230" s="269">
        <v>232.26666666666671</v>
      </c>
      <c r="F230" s="269">
        <v>227.93333333333337</v>
      </c>
      <c r="G230" s="269">
        <v>220.31666666666672</v>
      </c>
      <c r="H230" s="269">
        <v>244.2166666666667</v>
      </c>
      <c r="I230" s="269">
        <v>251.83333333333331</v>
      </c>
      <c r="J230" s="269">
        <v>256.16666666666669</v>
      </c>
      <c r="K230" s="268">
        <v>247.5</v>
      </c>
      <c r="L230" s="268">
        <v>235.55</v>
      </c>
      <c r="M230" s="268">
        <v>35.353070000000002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41.2</v>
      </c>
      <c r="D231" s="269">
        <v>41.283333333333331</v>
      </c>
      <c r="E231" s="269">
        <v>40.916666666666664</v>
      </c>
      <c r="F231" s="269">
        <v>40.633333333333333</v>
      </c>
      <c r="G231" s="269">
        <v>40.266666666666666</v>
      </c>
      <c r="H231" s="269">
        <v>41.566666666666663</v>
      </c>
      <c r="I231" s="269">
        <v>41.933333333333337</v>
      </c>
      <c r="J231" s="269">
        <v>42.216666666666661</v>
      </c>
      <c r="K231" s="268">
        <v>41.65</v>
      </c>
      <c r="L231" s="268">
        <v>41</v>
      </c>
      <c r="M231" s="268">
        <v>11.906689999999999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334.4</v>
      </c>
      <c r="D232" s="269">
        <v>333.33333333333331</v>
      </c>
      <c r="E232" s="269">
        <v>331.66666666666663</v>
      </c>
      <c r="F232" s="269">
        <v>328.93333333333334</v>
      </c>
      <c r="G232" s="269">
        <v>327.26666666666665</v>
      </c>
      <c r="H232" s="269">
        <v>336.06666666666661</v>
      </c>
      <c r="I232" s="269">
        <v>337.73333333333323</v>
      </c>
      <c r="J232" s="269">
        <v>340.46666666666658</v>
      </c>
      <c r="K232" s="268">
        <v>335</v>
      </c>
      <c r="L232" s="268">
        <v>330.6</v>
      </c>
      <c r="M232" s="268">
        <v>105.20207000000001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113.5</v>
      </c>
      <c r="D233" s="269">
        <v>114</v>
      </c>
      <c r="E233" s="269">
        <v>112.8</v>
      </c>
      <c r="F233" s="269">
        <v>112.1</v>
      </c>
      <c r="G233" s="269">
        <v>110.89999999999999</v>
      </c>
      <c r="H233" s="269">
        <v>114.7</v>
      </c>
      <c r="I233" s="269">
        <v>115.89999999999999</v>
      </c>
      <c r="J233" s="269">
        <v>116.60000000000001</v>
      </c>
      <c r="K233" s="268">
        <v>115.2</v>
      </c>
      <c r="L233" s="268">
        <v>113.3</v>
      </c>
      <c r="M233" s="268">
        <v>3.3349000000000002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241.3</v>
      </c>
      <c r="D234" s="269">
        <v>241.4</v>
      </c>
      <c r="E234" s="269">
        <v>238.9</v>
      </c>
      <c r="F234" s="269">
        <v>236.5</v>
      </c>
      <c r="G234" s="269">
        <v>234</v>
      </c>
      <c r="H234" s="269">
        <v>243.8</v>
      </c>
      <c r="I234" s="269">
        <v>246.3</v>
      </c>
      <c r="J234" s="269">
        <v>248.70000000000002</v>
      </c>
      <c r="K234" s="268">
        <v>243.9</v>
      </c>
      <c r="L234" s="268">
        <v>239</v>
      </c>
      <c r="M234" s="268">
        <v>23.05095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135.75</v>
      </c>
      <c r="D235" s="269">
        <v>135.23333333333332</v>
      </c>
      <c r="E235" s="269">
        <v>134.01666666666665</v>
      </c>
      <c r="F235" s="269">
        <v>132.28333333333333</v>
      </c>
      <c r="G235" s="269">
        <v>131.06666666666666</v>
      </c>
      <c r="H235" s="269">
        <v>136.96666666666664</v>
      </c>
      <c r="I235" s="269">
        <v>138.18333333333328</v>
      </c>
      <c r="J235" s="269">
        <v>139.91666666666663</v>
      </c>
      <c r="K235" s="268">
        <v>136.44999999999999</v>
      </c>
      <c r="L235" s="268">
        <v>133.5</v>
      </c>
      <c r="M235" s="268">
        <v>88.945660000000004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85.1</v>
      </c>
      <c r="D236" s="269">
        <v>85.55</v>
      </c>
      <c r="E236" s="269">
        <v>84.1</v>
      </c>
      <c r="F236" s="269">
        <v>83.1</v>
      </c>
      <c r="G236" s="269">
        <v>81.649999999999991</v>
      </c>
      <c r="H236" s="269">
        <v>86.55</v>
      </c>
      <c r="I236" s="269">
        <v>88.000000000000014</v>
      </c>
      <c r="J236" s="269">
        <v>89</v>
      </c>
      <c r="K236" s="268">
        <v>87</v>
      </c>
      <c r="L236" s="268">
        <v>84.55</v>
      </c>
      <c r="M236" s="268">
        <v>64.243920000000003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4766.6000000000004</v>
      </c>
      <c r="D237" s="269">
        <v>4771.5333333333338</v>
      </c>
      <c r="E237" s="269">
        <v>4715.0666666666675</v>
      </c>
      <c r="F237" s="269">
        <v>4663.5333333333338</v>
      </c>
      <c r="G237" s="269">
        <v>4607.0666666666675</v>
      </c>
      <c r="H237" s="269">
        <v>4823.0666666666675</v>
      </c>
      <c r="I237" s="269">
        <v>4879.5333333333328</v>
      </c>
      <c r="J237" s="269">
        <v>4931.0666666666675</v>
      </c>
      <c r="K237" s="268">
        <v>4828</v>
      </c>
      <c r="L237" s="268">
        <v>4720</v>
      </c>
      <c r="M237" s="268">
        <v>0.68738999999999995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204.85</v>
      </c>
      <c r="D238" s="269">
        <v>205.04999999999998</v>
      </c>
      <c r="E238" s="269">
        <v>203.29999999999995</v>
      </c>
      <c r="F238" s="269">
        <v>201.74999999999997</v>
      </c>
      <c r="G238" s="269">
        <v>199.99999999999994</v>
      </c>
      <c r="H238" s="269">
        <v>206.59999999999997</v>
      </c>
      <c r="I238" s="269">
        <v>208.35000000000002</v>
      </c>
      <c r="J238" s="269">
        <v>209.89999999999998</v>
      </c>
      <c r="K238" s="268">
        <v>206.8</v>
      </c>
      <c r="L238" s="268">
        <v>203.5</v>
      </c>
      <c r="M238" s="268">
        <v>9.7580600000000004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163.05000000000001</v>
      </c>
      <c r="D239" s="269">
        <v>163.63333333333333</v>
      </c>
      <c r="E239" s="269">
        <v>161.81666666666666</v>
      </c>
      <c r="F239" s="269">
        <v>160.58333333333334</v>
      </c>
      <c r="G239" s="269">
        <v>158.76666666666668</v>
      </c>
      <c r="H239" s="269">
        <v>164.86666666666665</v>
      </c>
      <c r="I239" s="269">
        <v>166.68333333333331</v>
      </c>
      <c r="J239" s="269">
        <v>167.91666666666663</v>
      </c>
      <c r="K239" s="268">
        <v>165.45</v>
      </c>
      <c r="L239" s="268">
        <v>162.4</v>
      </c>
      <c r="M239" s="268">
        <v>71.124809999999997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317.45</v>
      </c>
      <c r="D240" s="269">
        <v>317.31666666666666</v>
      </c>
      <c r="E240" s="269">
        <v>314.68333333333334</v>
      </c>
      <c r="F240" s="269">
        <v>311.91666666666669</v>
      </c>
      <c r="G240" s="269">
        <v>309.28333333333336</v>
      </c>
      <c r="H240" s="269">
        <v>320.08333333333331</v>
      </c>
      <c r="I240" s="269">
        <v>322.71666666666664</v>
      </c>
      <c r="J240" s="269">
        <v>325.48333333333329</v>
      </c>
      <c r="K240" s="268">
        <v>319.95</v>
      </c>
      <c r="L240" s="268">
        <v>314.55</v>
      </c>
      <c r="M240" s="268">
        <v>27.303740000000001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72.25</v>
      </c>
      <c r="D241" s="269">
        <v>72.45</v>
      </c>
      <c r="E241" s="269">
        <v>71.800000000000011</v>
      </c>
      <c r="F241" s="269">
        <v>71.350000000000009</v>
      </c>
      <c r="G241" s="269">
        <v>70.700000000000017</v>
      </c>
      <c r="H241" s="269">
        <v>72.900000000000006</v>
      </c>
      <c r="I241" s="269">
        <v>73.550000000000011</v>
      </c>
      <c r="J241" s="269">
        <v>74</v>
      </c>
      <c r="K241" s="268">
        <v>73.099999999999994</v>
      </c>
      <c r="L241" s="268">
        <v>72</v>
      </c>
      <c r="M241" s="268">
        <v>115.55561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18.899999999999999</v>
      </c>
      <c r="D242" s="269">
        <v>19</v>
      </c>
      <c r="E242" s="269">
        <v>18.75</v>
      </c>
      <c r="F242" s="269">
        <v>18.600000000000001</v>
      </c>
      <c r="G242" s="269">
        <v>18.350000000000001</v>
      </c>
      <c r="H242" s="269">
        <v>19.149999999999999</v>
      </c>
      <c r="I242" s="269">
        <v>19.399999999999999</v>
      </c>
      <c r="J242" s="269">
        <v>19.549999999999997</v>
      </c>
      <c r="K242" s="268">
        <v>19.25</v>
      </c>
      <c r="L242" s="268">
        <v>18.850000000000001</v>
      </c>
      <c r="M242" s="268">
        <v>24.188179999999999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719.95</v>
      </c>
      <c r="D243" s="269">
        <v>721.88333333333333</v>
      </c>
      <c r="E243" s="269">
        <v>716.06666666666661</v>
      </c>
      <c r="F243" s="269">
        <v>712.18333333333328</v>
      </c>
      <c r="G243" s="269">
        <v>706.36666666666656</v>
      </c>
      <c r="H243" s="269">
        <v>725.76666666666665</v>
      </c>
      <c r="I243" s="269">
        <v>731.58333333333348</v>
      </c>
      <c r="J243" s="269">
        <v>735.4666666666667</v>
      </c>
      <c r="K243" s="268">
        <v>727.7</v>
      </c>
      <c r="L243" s="268">
        <v>718</v>
      </c>
      <c r="M243" s="268">
        <v>14.792619999999999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23.1</v>
      </c>
      <c r="D244" s="269">
        <v>23.05</v>
      </c>
      <c r="E244" s="269">
        <v>22.950000000000003</v>
      </c>
      <c r="F244" s="269">
        <v>22.8</v>
      </c>
      <c r="G244" s="269">
        <v>22.700000000000003</v>
      </c>
      <c r="H244" s="269">
        <v>23.200000000000003</v>
      </c>
      <c r="I244" s="269">
        <v>23.300000000000004</v>
      </c>
      <c r="J244" s="269">
        <v>23.450000000000003</v>
      </c>
      <c r="K244" s="268">
        <v>23.15</v>
      </c>
      <c r="L244" s="268">
        <v>22.9</v>
      </c>
      <c r="M244" s="268">
        <v>114.80792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1547.7</v>
      </c>
      <c r="D245" s="269">
        <v>1551.8666666666668</v>
      </c>
      <c r="E245" s="269">
        <v>1539.2333333333336</v>
      </c>
      <c r="F245" s="269">
        <v>1530.7666666666669</v>
      </c>
      <c r="G245" s="269">
        <v>1518.1333333333337</v>
      </c>
      <c r="H245" s="269">
        <v>1560.3333333333335</v>
      </c>
      <c r="I245" s="269">
        <v>1572.9666666666667</v>
      </c>
      <c r="J245" s="269">
        <v>1581.4333333333334</v>
      </c>
      <c r="K245" s="268">
        <v>1564.5</v>
      </c>
      <c r="L245" s="268">
        <v>1543.4</v>
      </c>
      <c r="M245" s="268">
        <v>0.41610999999999998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157.85</v>
      </c>
      <c r="D246" s="269">
        <v>159.20000000000002</v>
      </c>
      <c r="E246" s="269">
        <v>155.65000000000003</v>
      </c>
      <c r="F246" s="269">
        <v>153.45000000000002</v>
      </c>
      <c r="G246" s="269">
        <v>149.90000000000003</v>
      </c>
      <c r="H246" s="269">
        <v>161.40000000000003</v>
      </c>
      <c r="I246" s="269">
        <v>164.95000000000005</v>
      </c>
      <c r="J246" s="269">
        <v>167.15000000000003</v>
      </c>
      <c r="K246" s="268">
        <v>162.75</v>
      </c>
      <c r="L246" s="268">
        <v>157</v>
      </c>
      <c r="M246" s="268">
        <v>2.8203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365.35</v>
      </c>
      <c r="D247" s="269">
        <v>365.98333333333335</v>
      </c>
      <c r="E247" s="269">
        <v>361.81666666666672</v>
      </c>
      <c r="F247" s="269">
        <v>358.28333333333336</v>
      </c>
      <c r="G247" s="269">
        <v>354.11666666666673</v>
      </c>
      <c r="H247" s="269">
        <v>369.51666666666671</v>
      </c>
      <c r="I247" s="269">
        <v>373.68333333333334</v>
      </c>
      <c r="J247" s="269">
        <v>377.2166666666667</v>
      </c>
      <c r="K247" s="268">
        <v>370.15</v>
      </c>
      <c r="L247" s="268">
        <v>362.45</v>
      </c>
      <c r="M247" s="268">
        <v>0.31278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426.15</v>
      </c>
      <c r="D248" s="269">
        <v>427.93333333333339</v>
      </c>
      <c r="E248" s="269">
        <v>421.81666666666678</v>
      </c>
      <c r="F248" s="269">
        <v>417.48333333333341</v>
      </c>
      <c r="G248" s="269">
        <v>411.36666666666679</v>
      </c>
      <c r="H248" s="269">
        <v>432.26666666666677</v>
      </c>
      <c r="I248" s="269">
        <v>438.38333333333333</v>
      </c>
      <c r="J248" s="269">
        <v>442.71666666666675</v>
      </c>
      <c r="K248" s="268">
        <v>434.05</v>
      </c>
      <c r="L248" s="268">
        <v>423.6</v>
      </c>
      <c r="M248" s="268">
        <v>25.165669999999999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203.55</v>
      </c>
      <c r="D249" s="269">
        <v>203.51666666666665</v>
      </c>
      <c r="E249" s="269">
        <v>200.93333333333331</v>
      </c>
      <c r="F249" s="269">
        <v>198.31666666666666</v>
      </c>
      <c r="G249" s="269">
        <v>195.73333333333332</v>
      </c>
      <c r="H249" s="269">
        <v>206.1333333333333</v>
      </c>
      <c r="I249" s="269">
        <v>208.71666666666667</v>
      </c>
      <c r="J249" s="269">
        <v>211.33333333333329</v>
      </c>
      <c r="K249" s="268">
        <v>206.1</v>
      </c>
      <c r="L249" s="268">
        <v>200.9</v>
      </c>
      <c r="M249" s="268">
        <v>33.759610000000002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1163.8</v>
      </c>
      <c r="D250" s="269">
        <v>1155.3833333333332</v>
      </c>
      <c r="E250" s="269">
        <v>1145.2166666666665</v>
      </c>
      <c r="F250" s="269">
        <v>1126.6333333333332</v>
      </c>
      <c r="G250" s="269">
        <v>1116.4666666666665</v>
      </c>
      <c r="H250" s="269">
        <v>1173.9666666666665</v>
      </c>
      <c r="I250" s="269">
        <v>1184.1333333333334</v>
      </c>
      <c r="J250" s="269">
        <v>1202.7166666666665</v>
      </c>
      <c r="K250" s="268">
        <v>1165.55</v>
      </c>
      <c r="L250" s="268">
        <v>1136.8</v>
      </c>
      <c r="M250" s="268">
        <v>35.711869999999998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16.8</v>
      </c>
      <c r="D251" s="269">
        <v>16.816666666666666</v>
      </c>
      <c r="E251" s="269">
        <v>16.483333333333334</v>
      </c>
      <c r="F251" s="269">
        <v>16.166666666666668</v>
      </c>
      <c r="G251" s="269">
        <v>15.833333333333336</v>
      </c>
      <c r="H251" s="269">
        <v>17.133333333333333</v>
      </c>
      <c r="I251" s="269">
        <v>17.466666666666669</v>
      </c>
      <c r="J251" s="269">
        <v>17.783333333333331</v>
      </c>
      <c r="K251" s="268">
        <v>17.149999999999999</v>
      </c>
      <c r="L251" s="268">
        <v>16.5</v>
      </c>
      <c r="M251" s="268">
        <v>65.362790000000004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4366.55</v>
      </c>
      <c r="D252" s="269">
        <v>4360.2</v>
      </c>
      <c r="E252" s="269">
        <v>4328.3999999999996</v>
      </c>
      <c r="F252" s="269">
        <v>4290.25</v>
      </c>
      <c r="G252" s="269">
        <v>4258.45</v>
      </c>
      <c r="H252" s="269">
        <v>4398.3499999999995</v>
      </c>
      <c r="I252" s="269">
        <v>4430.1500000000005</v>
      </c>
      <c r="J252" s="269">
        <v>4468.2999999999993</v>
      </c>
      <c r="K252" s="268">
        <v>4392</v>
      </c>
      <c r="L252" s="268">
        <v>4322.05</v>
      </c>
      <c r="M252" s="268">
        <v>2.4725199999999998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1544.95</v>
      </c>
      <c r="D253" s="269">
        <v>1546.4166666666667</v>
      </c>
      <c r="E253" s="269">
        <v>1539.8333333333335</v>
      </c>
      <c r="F253" s="269">
        <v>1534.7166666666667</v>
      </c>
      <c r="G253" s="269">
        <v>1528.1333333333334</v>
      </c>
      <c r="H253" s="269">
        <v>1551.5333333333335</v>
      </c>
      <c r="I253" s="269">
        <v>1558.116666666667</v>
      </c>
      <c r="J253" s="269">
        <v>1563.2333333333336</v>
      </c>
      <c r="K253" s="268">
        <v>1553</v>
      </c>
      <c r="L253" s="268">
        <v>1541.3</v>
      </c>
      <c r="M253" s="268">
        <v>49.471580000000003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516.29999999999995</v>
      </c>
      <c r="D254" s="269">
        <v>517.26666666666665</v>
      </c>
      <c r="E254" s="269">
        <v>510.0333333333333</v>
      </c>
      <c r="F254" s="269">
        <v>503.76666666666665</v>
      </c>
      <c r="G254" s="269">
        <v>496.5333333333333</v>
      </c>
      <c r="H254" s="269">
        <v>523.5333333333333</v>
      </c>
      <c r="I254" s="269">
        <v>530.76666666666665</v>
      </c>
      <c r="J254" s="269">
        <v>537.0333333333333</v>
      </c>
      <c r="K254" s="268">
        <v>524.5</v>
      </c>
      <c r="L254" s="268">
        <v>511</v>
      </c>
      <c r="M254" s="268">
        <v>6.6051399999999996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616</v>
      </c>
      <c r="D255" s="269">
        <v>620.2833333333333</v>
      </c>
      <c r="E255" s="269">
        <v>609.71666666666658</v>
      </c>
      <c r="F255" s="269">
        <v>603.43333333333328</v>
      </c>
      <c r="G255" s="269">
        <v>592.86666666666656</v>
      </c>
      <c r="H255" s="269">
        <v>626.56666666666661</v>
      </c>
      <c r="I255" s="269">
        <v>637.13333333333321</v>
      </c>
      <c r="J255" s="269">
        <v>643.41666666666663</v>
      </c>
      <c r="K255" s="268">
        <v>630.85</v>
      </c>
      <c r="L255" s="268">
        <v>614</v>
      </c>
      <c r="M255" s="268">
        <v>2.3277800000000002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1930.25</v>
      </c>
      <c r="D256" s="269">
        <v>1931.1666666666667</v>
      </c>
      <c r="E256" s="269">
        <v>1920.3333333333335</v>
      </c>
      <c r="F256" s="269">
        <v>1910.4166666666667</v>
      </c>
      <c r="G256" s="269">
        <v>1899.5833333333335</v>
      </c>
      <c r="H256" s="269">
        <v>1941.0833333333335</v>
      </c>
      <c r="I256" s="269">
        <v>1951.916666666667</v>
      </c>
      <c r="J256" s="269">
        <v>1961.8333333333335</v>
      </c>
      <c r="K256" s="268">
        <v>1942</v>
      </c>
      <c r="L256" s="268">
        <v>1921.25</v>
      </c>
      <c r="M256" s="268">
        <v>9.1098499999999998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898.1</v>
      </c>
      <c r="D257" s="269">
        <v>892.19999999999993</v>
      </c>
      <c r="E257" s="269">
        <v>882.79999999999984</v>
      </c>
      <c r="F257" s="269">
        <v>867.49999999999989</v>
      </c>
      <c r="G257" s="269">
        <v>858.0999999999998</v>
      </c>
      <c r="H257" s="269">
        <v>907.49999999999989</v>
      </c>
      <c r="I257" s="269">
        <v>916.9</v>
      </c>
      <c r="J257" s="269">
        <v>932.19999999999993</v>
      </c>
      <c r="K257" s="268">
        <v>901.6</v>
      </c>
      <c r="L257" s="268">
        <v>876.9</v>
      </c>
      <c r="M257" s="268">
        <v>5.2016400000000003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1964.3</v>
      </c>
      <c r="D258" s="269">
        <v>1936.9666666666665</v>
      </c>
      <c r="E258" s="269">
        <v>1884.9333333333329</v>
      </c>
      <c r="F258" s="269">
        <v>1805.5666666666664</v>
      </c>
      <c r="G258" s="269">
        <v>1753.5333333333328</v>
      </c>
      <c r="H258" s="269">
        <v>2016.333333333333</v>
      </c>
      <c r="I258" s="269">
        <v>2068.3666666666663</v>
      </c>
      <c r="J258" s="269">
        <v>2147.7333333333331</v>
      </c>
      <c r="K258" s="268">
        <v>1989</v>
      </c>
      <c r="L258" s="268">
        <v>1857.6</v>
      </c>
      <c r="M258" s="268">
        <v>3.2812700000000001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2858.05</v>
      </c>
      <c r="D259" s="269">
        <v>2877.6833333333329</v>
      </c>
      <c r="E259" s="269">
        <v>2830.3666666666659</v>
      </c>
      <c r="F259" s="269">
        <v>2802.6833333333329</v>
      </c>
      <c r="G259" s="269">
        <v>2755.3666666666659</v>
      </c>
      <c r="H259" s="269">
        <v>2905.3666666666659</v>
      </c>
      <c r="I259" s="269">
        <v>2952.6833333333325</v>
      </c>
      <c r="J259" s="269">
        <v>2980.3666666666659</v>
      </c>
      <c r="K259" s="268">
        <v>2925</v>
      </c>
      <c r="L259" s="268">
        <v>2850</v>
      </c>
      <c r="M259" s="268">
        <v>1.49393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563.6</v>
      </c>
      <c r="D260" s="269">
        <v>560.5</v>
      </c>
      <c r="E260" s="269">
        <v>554.20000000000005</v>
      </c>
      <c r="F260" s="269">
        <v>544.80000000000007</v>
      </c>
      <c r="G260" s="269">
        <v>538.50000000000011</v>
      </c>
      <c r="H260" s="269">
        <v>569.9</v>
      </c>
      <c r="I260" s="269">
        <v>576.19999999999993</v>
      </c>
      <c r="J260" s="269">
        <v>585.59999999999991</v>
      </c>
      <c r="K260" s="268">
        <v>566.79999999999995</v>
      </c>
      <c r="L260" s="268">
        <v>551.1</v>
      </c>
      <c r="M260" s="268">
        <v>3.65137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433.15</v>
      </c>
      <c r="D261" s="269">
        <v>434.86666666666662</v>
      </c>
      <c r="E261" s="269">
        <v>424.83333333333326</v>
      </c>
      <c r="F261" s="269">
        <v>416.51666666666665</v>
      </c>
      <c r="G261" s="269">
        <v>406.48333333333329</v>
      </c>
      <c r="H261" s="269">
        <v>443.18333333333322</v>
      </c>
      <c r="I261" s="269">
        <v>453.21666666666664</v>
      </c>
      <c r="J261" s="269">
        <v>461.53333333333319</v>
      </c>
      <c r="K261" s="268">
        <v>444.9</v>
      </c>
      <c r="L261" s="268">
        <v>426.55</v>
      </c>
      <c r="M261" s="268">
        <v>28.59883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66.599999999999994</v>
      </c>
      <c r="D262" s="269">
        <v>66.86666666666666</v>
      </c>
      <c r="E262" s="269">
        <v>66.133333333333326</v>
      </c>
      <c r="F262" s="269">
        <v>65.666666666666671</v>
      </c>
      <c r="G262" s="269">
        <v>64.933333333333337</v>
      </c>
      <c r="H262" s="269">
        <v>67.333333333333314</v>
      </c>
      <c r="I262" s="269">
        <v>68.066666666666634</v>
      </c>
      <c r="J262" s="269">
        <v>68.533333333333303</v>
      </c>
      <c r="K262" s="268">
        <v>67.599999999999994</v>
      </c>
      <c r="L262" s="268">
        <v>66.400000000000006</v>
      </c>
      <c r="M262" s="268">
        <v>12.977740000000001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344.05</v>
      </c>
      <c r="D263" s="269">
        <v>345.8</v>
      </c>
      <c r="E263" s="269">
        <v>340.35</v>
      </c>
      <c r="F263" s="269">
        <v>336.65000000000003</v>
      </c>
      <c r="G263" s="269">
        <v>331.20000000000005</v>
      </c>
      <c r="H263" s="269">
        <v>349.5</v>
      </c>
      <c r="I263" s="269">
        <v>354.94999999999993</v>
      </c>
      <c r="J263" s="269">
        <v>358.65</v>
      </c>
      <c r="K263" s="268">
        <v>351.25</v>
      </c>
      <c r="L263" s="268">
        <v>342.1</v>
      </c>
      <c r="M263" s="268">
        <v>9.3233800000000002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691.05</v>
      </c>
      <c r="D264" s="269">
        <v>691.86666666666667</v>
      </c>
      <c r="E264" s="269">
        <v>685.7833333333333</v>
      </c>
      <c r="F264" s="269">
        <v>680.51666666666665</v>
      </c>
      <c r="G264" s="269">
        <v>674.43333333333328</v>
      </c>
      <c r="H264" s="269">
        <v>697.13333333333333</v>
      </c>
      <c r="I264" s="269">
        <v>703.21666666666658</v>
      </c>
      <c r="J264" s="269">
        <v>708.48333333333335</v>
      </c>
      <c r="K264" s="268">
        <v>697.95</v>
      </c>
      <c r="L264" s="268">
        <v>686.6</v>
      </c>
      <c r="M264" s="268">
        <v>20.948219999999999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121.1</v>
      </c>
      <c r="D265" s="269">
        <v>121.58333333333333</v>
      </c>
      <c r="E265" s="269">
        <v>120.21666666666665</v>
      </c>
      <c r="F265" s="269">
        <v>119.33333333333333</v>
      </c>
      <c r="G265" s="269">
        <v>117.96666666666665</v>
      </c>
      <c r="H265" s="269">
        <v>122.46666666666665</v>
      </c>
      <c r="I265" s="269">
        <v>123.83333333333333</v>
      </c>
      <c r="J265" s="269">
        <v>124.71666666666665</v>
      </c>
      <c r="K265" s="268">
        <v>122.95</v>
      </c>
      <c r="L265" s="268">
        <v>120.7</v>
      </c>
      <c r="M265" s="268">
        <v>5.2537700000000003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133.30000000000001</v>
      </c>
      <c r="D266" s="269">
        <v>133.58333333333334</v>
      </c>
      <c r="E266" s="269">
        <v>132.66666666666669</v>
      </c>
      <c r="F266" s="269">
        <v>132.03333333333333</v>
      </c>
      <c r="G266" s="269">
        <v>131.11666666666667</v>
      </c>
      <c r="H266" s="269">
        <v>134.2166666666667</v>
      </c>
      <c r="I266" s="269">
        <v>135.13333333333338</v>
      </c>
      <c r="J266" s="269">
        <v>135.76666666666671</v>
      </c>
      <c r="K266" s="268">
        <v>134.5</v>
      </c>
      <c r="L266" s="268">
        <v>132.94999999999999</v>
      </c>
      <c r="M266" s="268">
        <v>4.4974100000000004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447.6</v>
      </c>
      <c r="D267" s="269">
        <v>446.18333333333334</v>
      </c>
      <c r="E267" s="269">
        <v>442.61666666666667</v>
      </c>
      <c r="F267" s="269">
        <v>437.63333333333333</v>
      </c>
      <c r="G267" s="269">
        <v>434.06666666666666</v>
      </c>
      <c r="H267" s="269">
        <v>451.16666666666669</v>
      </c>
      <c r="I267" s="269">
        <v>454.73333333333341</v>
      </c>
      <c r="J267" s="269">
        <v>459.7166666666667</v>
      </c>
      <c r="K267" s="268">
        <v>449.75</v>
      </c>
      <c r="L267" s="268">
        <v>441.2</v>
      </c>
      <c r="M267" s="268">
        <v>25.64828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624.25</v>
      </c>
      <c r="D268" s="269">
        <v>626.08333333333337</v>
      </c>
      <c r="E268" s="269">
        <v>619.26666666666677</v>
      </c>
      <c r="F268" s="269">
        <v>614.28333333333342</v>
      </c>
      <c r="G268" s="269">
        <v>607.46666666666681</v>
      </c>
      <c r="H268" s="269">
        <v>631.06666666666672</v>
      </c>
      <c r="I268" s="269">
        <v>637.88333333333333</v>
      </c>
      <c r="J268" s="269">
        <v>642.86666666666667</v>
      </c>
      <c r="K268" s="268">
        <v>632.9</v>
      </c>
      <c r="L268" s="268">
        <v>621.1</v>
      </c>
      <c r="M268" s="268">
        <v>39.298900000000003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501.4</v>
      </c>
      <c r="D269" s="269">
        <v>503.4666666666667</v>
      </c>
      <c r="E269" s="269">
        <v>490.18333333333339</v>
      </c>
      <c r="F269" s="269">
        <v>478.9666666666667</v>
      </c>
      <c r="G269" s="269">
        <v>465.68333333333339</v>
      </c>
      <c r="H269" s="269">
        <v>514.68333333333339</v>
      </c>
      <c r="I269" s="269">
        <v>527.9666666666667</v>
      </c>
      <c r="J269" s="269">
        <v>539.18333333333339</v>
      </c>
      <c r="K269" s="268">
        <v>516.75</v>
      </c>
      <c r="L269" s="268">
        <v>492.25</v>
      </c>
      <c r="M269" s="268">
        <v>16.708469999999998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330.9</v>
      </c>
      <c r="D270" s="269">
        <v>329.06666666666666</v>
      </c>
      <c r="E270" s="269">
        <v>321.83333333333331</v>
      </c>
      <c r="F270" s="269">
        <v>312.76666666666665</v>
      </c>
      <c r="G270" s="269">
        <v>305.5333333333333</v>
      </c>
      <c r="H270" s="269">
        <v>338.13333333333333</v>
      </c>
      <c r="I270" s="269">
        <v>345.36666666666667</v>
      </c>
      <c r="J270" s="269">
        <v>354.43333333333334</v>
      </c>
      <c r="K270" s="268">
        <v>336.3</v>
      </c>
      <c r="L270" s="268">
        <v>320</v>
      </c>
      <c r="M270" s="268">
        <v>4.1657900000000003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605.75</v>
      </c>
      <c r="D271" s="269">
        <v>607.38333333333333</v>
      </c>
      <c r="E271" s="269">
        <v>601.4666666666667</v>
      </c>
      <c r="F271" s="269">
        <v>597.18333333333339</v>
      </c>
      <c r="G271" s="269">
        <v>591.26666666666677</v>
      </c>
      <c r="H271" s="269">
        <v>611.66666666666663</v>
      </c>
      <c r="I271" s="269">
        <v>617.58333333333337</v>
      </c>
      <c r="J271" s="269">
        <v>621.86666666666656</v>
      </c>
      <c r="K271" s="268">
        <v>613.29999999999995</v>
      </c>
      <c r="L271" s="268">
        <v>603.1</v>
      </c>
      <c r="M271" s="268">
        <v>2.5488900000000001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189.6</v>
      </c>
      <c r="D272" s="269">
        <v>190.43333333333331</v>
      </c>
      <c r="E272" s="269">
        <v>187.96666666666661</v>
      </c>
      <c r="F272" s="269">
        <v>186.33333333333331</v>
      </c>
      <c r="G272" s="269">
        <v>183.86666666666662</v>
      </c>
      <c r="H272" s="269">
        <v>192.06666666666661</v>
      </c>
      <c r="I272" s="269">
        <v>194.5333333333333</v>
      </c>
      <c r="J272" s="269">
        <v>196.1666666666666</v>
      </c>
      <c r="K272" s="268">
        <v>192.9</v>
      </c>
      <c r="L272" s="268">
        <v>188.8</v>
      </c>
      <c r="M272" s="268">
        <v>1.57247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605.35</v>
      </c>
      <c r="D273" s="269">
        <v>605.44999999999993</v>
      </c>
      <c r="E273" s="269">
        <v>596.89999999999986</v>
      </c>
      <c r="F273" s="269">
        <v>588.44999999999993</v>
      </c>
      <c r="G273" s="269">
        <v>579.89999999999986</v>
      </c>
      <c r="H273" s="269">
        <v>613.89999999999986</v>
      </c>
      <c r="I273" s="269">
        <v>622.44999999999982</v>
      </c>
      <c r="J273" s="269">
        <v>630.89999999999986</v>
      </c>
      <c r="K273" s="268">
        <v>614</v>
      </c>
      <c r="L273" s="268">
        <v>597</v>
      </c>
      <c r="M273" s="268">
        <v>2.83081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1542.6</v>
      </c>
      <c r="D274" s="269">
        <v>1559.95</v>
      </c>
      <c r="E274" s="269">
        <v>1516.9</v>
      </c>
      <c r="F274" s="269">
        <v>1491.2</v>
      </c>
      <c r="G274" s="269">
        <v>1448.15</v>
      </c>
      <c r="H274" s="269">
        <v>1585.65</v>
      </c>
      <c r="I274" s="269">
        <v>1628.6999999999998</v>
      </c>
      <c r="J274" s="269">
        <v>1654.4</v>
      </c>
      <c r="K274" s="268">
        <v>1603</v>
      </c>
      <c r="L274" s="268">
        <v>1534.25</v>
      </c>
      <c r="M274" s="268">
        <v>2.8902700000000001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251.4</v>
      </c>
      <c r="D275" s="269">
        <v>251.0333333333333</v>
      </c>
      <c r="E275" s="269">
        <v>249.06666666666661</v>
      </c>
      <c r="F275" s="269">
        <v>246.73333333333329</v>
      </c>
      <c r="G275" s="269">
        <v>244.76666666666659</v>
      </c>
      <c r="H275" s="269">
        <v>253.36666666666662</v>
      </c>
      <c r="I275" s="269">
        <v>255.33333333333331</v>
      </c>
      <c r="J275" s="269">
        <v>257.66666666666663</v>
      </c>
      <c r="K275" s="268">
        <v>253</v>
      </c>
      <c r="L275" s="268">
        <v>248.7</v>
      </c>
      <c r="M275" s="268">
        <v>3.7007500000000002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605.70000000000005</v>
      </c>
      <c r="D276" s="269">
        <v>606.21666666666658</v>
      </c>
      <c r="E276" s="269">
        <v>597.53333333333319</v>
      </c>
      <c r="F276" s="269">
        <v>589.36666666666656</v>
      </c>
      <c r="G276" s="269">
        <v>580.68333333333317</v>
      </c>
      <c r="H276" s="269">
        <v>614.38333333333321</v>
      </c>
      <c r="I276" s="269">
        <v>623.06666666666661</v>
      </c>
      <c r="J276" s="269">
        <v>631.23333333333323</v>
      </c>
      <c r="K276" s="268">
        <v>614.9</v>
      </c>
      <c r="L276" s="268">
        <v>598.04999999999995</v>
      </c>
      <c r="M276" s="268">
        <v>38.248260000000002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365.05</v>
      </c>
      <c r="D277" s="269">
        <v>352.83333333333331</v>
      </c>
      <c r="E277" s="269">
        <v>333.11666666666662</v>
      </c>
      <c r="F277" s="269">
        <v>301.18333333333328</v>
      </c>
      <c r="G277" s="269">
        <v>281.46666666666658</v>
      </c>
      <c r="H277" s="269">
        <v>384.76666666666665</v>
      </c>
      <c r="I277" s="269">
        <v>404.48333333333335</v>
      </c>
      <c r="J277" s="269">
        <v>436.41666666666669</v>
      </c>
      <c r="K277" s="268">
        <v>372.55</v>
      </c>
      <c r="L277" s="268">
        <v>320.89999999999998</v>
      </c>
      <c r="M277" s="268">
        <v>125.2992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1193.5</v>
      </c>
      <c r="D278" s="269">
        <v>1176.1666666666667</v>
      </c>
      <c r="E278" s="269">
        <v>1154.3333333333335</v>
      </c>
      <c r="F278" s="269">
        <v>1115.1666666666667</v>
      </c>
      <c r="G278" s="269">
        <v>1093.3333333333335</v>
      </c>
      <c r="H278" s="269">
        <v>1215.3333333333335</v>
      </c>
      <c r="I278" s="269">
        <v>1237.166666666667</v>
      </c>
      <c r="J278" s="269">
        <v>1276.3333333333335</v>
      </c>
      <c r="K278" s="268">
        <v>1198</v>
      </c>
      <c r="L278" s="268">
        <v>1137</v>
      </c>
      <c r="M278" s="268">
        <v>4.3032000000000004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420.05</v>
      </c>
      <c r="D279" s="269">
        <v>422.36666666666662</v>
      </c>
      <c r="E279" s="269">
        <v>414.73333333333323</v>
      </c>
      <c r="F279" s="269">
        <v>409.41666666666663</v>
      </c>
      <c r="G279" s="269">
        <v>401.78333333333325</v>
      </c>
      <c r="H279" s="269">
        <v>427.68333333333322</v>
      </c>
      <c r="I279" s="269">
        <v>435.31666666666655</v>
      </c>
      <c r="J279" s="269">
        <v>440.63333333333321</v>
      </c>
      <c r="K279" s="268">
        <v>430</v>
      </c>
      <c r="L279" s="268">
        <v>417.05</v>
      </c>
      <c r="M279" s="268">
        <v>0.74324000000000001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83.55</v>
      </c>
      <c r="D280" s="269">
        <v>83.36666666666666</v>
      </c>
      <c r="E280" s="269">
        <v>81.783333333333317</v>
      </c>
      <c r="F280" s="269">
        <v>80.016666666666652</v>
      </c>
      <c r="G280" s="269">
        <v>78.433333333333309</v>
      </c>
      <c r="H280" s="269">
        <v>85.133333333333326</v>
      </c>
      <c r="I280" s="269">
        <v>86.716666666666669</v>
      </c>
      <c r="J280" s="269">
        <v>88.483333333333334</v>
      </c>
      <c r="K280" s="268">
        <v>84.95</v>
      </c>
      <c r="L280" s="268">
        <v>81.599999999999994</v>
      </c>
      <c r="M280" s="268">
        <v>29.676749999999998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508.55</v>
      </c>
      <c r="D281" s="269">
        <v>509.73333333333329</v>
      </c>
      <c r="E281" s="269">
        <v>504.41666666666663</v>
      </c>
      <c r="F281" s="269">
        <v>500.28333333333336</v>
      </c>
      <c r="G281" s="269">
        <v>494.9666666666667</v>
      </c>
      <c r="H281" s="269">
        <v>513.86666666666656</v>
      </c>
      <c r="I281" s="269">
        <v>519.18333333333328</v>
      </c>
      <c r="J281" s="269">
        <v>523.31666666666649</v>
      </c>
      <c r="K281" s="268">
        <v>515.04999999999995</v>
      </c>
      <c r="L281" s="268">
        <v>505.6</v>
      </c>
      <c r="M281" s="268">
        <v>0.73504000000000003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77.900000000000006</v>
      </c>
      <c r="D282" s="269">
        <v>77.05</v>
      </c>
      <c r="E282" s="269">
        <v>75.599999999999994</v>
      </c>
      <c r="F282" s="269">
        <v>73.3</v>
      </c>
      <c r="G282" s="269">
        <v>71.849999999999994</v>
      </c>
      <c r="H282" s="269">
        <v>79.349999999999994</v>
      </c>
      <c r="I282" s="269">
        <v>80.800000000000011</v>
      </c>
      <c r="J282" s="269">
        <v>83.1</v>
      </c>
      <c r="K282" s="268">
        <v>78.5</v>
      </c>
      <c r="L282" s="268">
        <v>74.75</v>
      </c>
      <c r="M282" s="268">
        <v>73.140510000000006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429.25</v>
      </c>
      <c r="D283" s="269">
        <v>434.4666666666667</v>
      </c>
      <c r="E283" s="269">
        <v>419.93333333333339</v>
      </c>
      <c r="F283" s="269">
        <v>410.61666666666667</v>
      </c>
      <c r="G283" s="269">
        <v>396.08333333333337</v>
      </c>
      <c r="H283" s="269">
        <v>443.78333333333342</v>
      </c>
      <c r="I283" s="269">
        <v>458.31666666666672</v>
      </c>
      <c r="J283" s="269">
        <v>467.63333333333344</v>
      </c>
      <c r="K283" s="268">
        <v>449</v>
      </c>
      <c r="L283" s="268">
        <v>425.15</v>
      </c>
      <c r="M283" s="268">
        <v>9.4367300000000007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1923.4</v>
      </c>
      <c r="D284" s="269">
        <v>1927.8500000000001</v>
      </c>
      <c r="E284" s="269">
        <v>1915.7000000000003</v>
      </c>
      <c r="F284" s="269">
        <v>1908.0000000000002</v>
      </c>
      <c r="G284" s="269">
        <v>1895.8500000000004</v>
      </c>
      <c r="H284" s="269">
        <v>1935.5500000000002</v>
      </c>
      <c r="I284" s="269">
        <v>1947.7000000000003</v>
      </c>
      <c r="J284" s="269">
        <v>1955.4</v>
      </c>
      <c r="K284" s="268">
        <v>1940</v>
      </c>
      <c r="L284" s="268">
        <v>1920.15</v>
      </c>
      <c r="M284" s="268">
        <v>15.84581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1243.9000000000001</v>
      </c>
      <c r="D285" s="269">
        <v>1253.2333333333333</v>
      </c>
      <c r="E285" s="269">
        <v>1230.6666666666667</v>
      </c>
      <c r="F285" s="269">
        <v>1217.4333333333334</v>
      </c>
      <c r="G285" s="269">
        <v>1194.8666666666668</v>
      </c>
      <c r="H285" s="269">
        <v>1266.4666666666667</v>
      </c>
      <c r="I285" s="269">
        <v>1289.0333333333333</v>
      </c>
      <c r="J285" s="269">
        <v>1302.2666666666667</v>
      </c>
      <c r="K285" s="268">
        <v>1275.8</v>
      </c>
      <c r="L285" s="268">
        <v>1240</v>
      </c>
      <c r="M285" s="268">
        <v>1.2504599999999999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84</v>
      </c>
      <c r="D286" s="269">
        <v>83.5</v>
      </c>
      <c r="E286" s="269">
        <v>81.2</v>
      </c>
      <c r="F286" s="269">
        <v>78.400000000000006</v>
      </c>
      <c r="G286" s="269">
        <v>76.100000000000009</v>
      </c>
      <c r="H286" s="269">
        <v>86.3</v>
      </c>
      <c r="I286" s="269">
        <v>88.600000000000009</v>
      </c>
      <c r="J286" s="269">
        <v>91.399999999999991</v>
      </c>
      <c r="K286" s="268">
        <v>85.8</v>
      </c>
      <c r="L286" s="268">
        <v>80.7</v>
      </c>
      <c r="M286" s="268">
        <v>283.54926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3840.6</v>
      </c>
      <c r="D287" s="269">
        <v>3846.5333333333333</v>
      </c>
      <c r="E287" s="269">
        <v>3814.0666666666666</v>
      </c>
      <c r="F287" s="269">
        <v>3787.5333333333333</v>
      </c>
      <c r="G287" s="269">
        <v>3755.0666666666666</v>
      </c>
      <c r="H287" s="269">
        <v>3873.0666666666666</v>
      </c>
      <c r="I287" s="269">
        <v>3905.5333333333328</v>
      </c>
      <c r="J287" s="269">
        <v>3932.0666666666666</v>
      </c>
      <c r="K287" s="268">
        <v>3879</v>
      </c>
      <c r="L287" s="268">
        <v>3820</v>
      </c>
      <c r="M287" s="268">
        <v>3.1347299999999998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437.25</v>
      </c>
      <c r="D288" s="269">
        <v>438.23333333333335</v>
      </c>
      <c r="E288" s="269">
        <v>433.9666666666667</v>
      </c>
      <c r="F288" s="269">
        <v>430.68333333333334</v>
      </c>
      <c r="G288" s="269">
        <v>426.41666666666669</v>
      </c>
      <c r="H288" s="269">
        <v>441.51666666666671</v>
      </c>
      <c r="I288" s="269">
        <v>445.78333333333336</v>
      </c>
      <c r="J288" s="269">
        <v>449.06666666666672</v>
      </c>
      <c r="K288" s="268">
        <v>442.5</v>
      </c>
      <c r="L288" s="268">
        <v>434.95</v>
      </c>
      <c r="M288" s="268">
        <v>16.821549999999998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12670.75</v>
      </c>
      <c r="D289" s="269">
        <v>12770.966666666667</v>
      </c>
      <c r="E289" s="269">
        <v>12549.783333333335</v>
      </c>
      <c r="F289" s="269">
        <v>12428.816666666668</v>
      </c>
      <c r="G289" s="269">
        <v>12207.633333333335</v>
      </c>
      <c r="H289" s="269">
        <v>12891.933333333334</v>
      </c>
      <c r="I289" s="269">
        <v>13113.116666666669</v>
      </c>
      <c r="J289" s="269">
        <v>13234.083333333334</v>
      </c>
      <c r="K289" s="268">
        <v>12992.15</v>
      </c>
      <c r="L289" s="268">
        <v>12650</v>
      </c>
      <c r="M289" s="268">
        <v>3.4569999999999997E-2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4777.8999999999996</v>
      </c>
      <c r="D290" s="269">
        <v>4791.3166666666666</v>
      </c>
      <c r="E290" s="269">
        <v>4732.6333333333332</v>
      </c>
      <c r="F290" s="269">
        <v>4687.3666666666668</v>
      </c>
      <c r="G290" s="269">
        <v>4628.6833333333334</v>
      </c>
      <c r="H290" s="269">
        <v>4836.583333333333</v>
      </c>
      <c r="I290" s="269">
        <v>4895.2666666666655</v>
      </c>
      <c r="J290" s="269">
        <v>4940.5333333333328</v>
      </c>
      <c r="K290" s="268">
        <v>4850</v>
      </c>
      <c r="L290" s="268">
        <v>4746.05</v>
      </c>
      <c r="M290" s="268">
        <v>3.1353900000000001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1991.35</v>
      </c>
      <c r="D291" s="269">
        <v>1983.1499999999999</v>
      </c>
      <c r="E291" s="269">
        <v>1971.2999999999997</v>
      </c>
      <c r="F291" s="269">
        <v>1951.2499999999998</v>
      </c>
      <c r="G291" s="269">
        <v>1939.3999999999996</v>
      </c>
      <c r="H291" s="269">
        <v>2003.1999999999998</v>
      </c>
      <c r="I291" s="269">
        <v>2015.0499999999997</v>
      </c>
      <c r="J291" s="269">
        <v>2035.1</v>
      </c>
      <c r="K291" s="268">
        <v>1995</v>
      </c>
      <c r="L291" s="268">
        <v>1963.1</v>
      </c>
      <c r="M291" s="268">
        <v>17.610209999999999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409.9</v>
      </c>
      <c r="D292" s="269">
        <v>412.63333333333338</v>
      </c>
      <c r="E292" s="269">
        <v>405.26666666666677</v>
      </c>
      <c r="F292" s="269">
        <v>400.63333333333338</v>
      </c>
      <c r="G292" s="269">
        <v>393.26666666666677</v>
      </c>
      <c r="H292" s="269">
        <v>417.26666666666677</v>
      </c>
      <c r="I292" s="269">
        <v>424.63333333333344</v>
      </c>
      <c r="J292" s="269">
        <v>429.26666666666677</v>
      </c>
      <c r="K292" s="268">
        <v>420</v>
      </c>
      <c r="L292" s="268">
        <v>408</v>
      </c>
      <c r="M292" s="268">
        <v>7.5312000000000001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552.9</v>
      </c>
      <c r="D293" s="269">
        <v>552.76666666666665</v>
      </c>
      <c r="E293" s="269">
        <v>548.13333333333333</v>
      </c>
      <c r="F293" s="269">
        <v>543.36666666666667</v>
      </c>
      <c r="G293" s="269">
        <v>538.73333333333335</v>
      </c>
      <c r="H293" s="269">
        <v>557.5333333333333</v>
      </c>
      <c r="I293" s="269">
        <v>562.16666666666652</v>
      </c>
      <c r="J293" s="269">
        <v>566.93333333333328</v>
      </c>
      <c r="K293" s="268">
        <v>557.4</v>
      </c>
      <c r="L293" s="268">
        <v>548</v>
      </c>
      <c r="M293" s="268">
        <v>6.59016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375.2</v>
      </c>
      <c r="D294" s="269">
        <v>369.63333333333338</v>
      </c>
      <c r="E294" s="269">
        <v>354.56666666666678</v>
      </c>
      <c r="F294" s="269">
        <v>333.93333333333339</v>
      </c>
      <c r="G294" s="269">
        <v>318.86666666666679</v>
      </c>
      <c r="H294" s="269">
        <v>390.26666666666677</v>
      </c>
      <c r="I294" s="269">
        <v>405.33333333333337</v>
      </c>
      <c r="J294" s="269">
        <v>425.96666666666675</v>
      </c>
      <c r="K294" s="268">
        <v>384.7</v>
      </c>
      <c r="L294" s="268">
        <v>349</v>
      </c>
      <c r="M294" s="268">
        <v>131.83663000000001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3494.6</v>
      </c>
      <c r="D295" s="269">
        <v>3489.2000000000003</v>
      </c>
      <c r="E295" s="269">
        <v>3423.4000000000005</v>
      </c>
      <c r="F295" s="269">
        <v>3352.2000000000003</v>
      </c>
      <c r="G295" s="269">
        <v>3286.4000000000005</v>
      </c>
      <c r="H295" s="269">
        <v>3560.4000000000005</v>
      </c>
      <c r="I295" s="269">
        <v>3626.2000000000007</v>
      </c>
      <c r="J295" s="269">
        <v>3697.4000000000005</v>
      </c>
      <c r="K295" s="268">
        <v>3555</v>
      </c>
      <c r="L295" s="268">
        <v>3418</v>
      </c>
      <c r="M295" s="268">
        <v>0.90829000000000004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673.95</v>
      </c>
      <c r="D296" s="269">
        <v>672.5</v>
      </c>
      <c r="E296" s="269">
        <v>669.95</v>
      </c>
      <c r="F296" s="269">
        <v>665.95</v>
      </c>
      <c r="G296" s="269">
        <v>663.40000000000009</v>
      </c>
      <c r="H296" s="269">
        <v>676.5</v>
      </c>
      <c r="I296" s="269">
        <v>679.05</v>
      </c>
      <c r="J296" s="269">
        <v>683.05</v>
      </c>
      <c r="K296" s="268">
        <v>675.05</v>
      </c>
      <c r="L296" s="268">
        <v>668.5</v>
      </c>
      <c r="M296" s="268">
        <v>5.2871199999999998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1882.05</v>
      </c>
      <c r="D297" s="269">
        <v>1887.0166666666667</v>
      </c>
      <c r="E297" s="269">
        <v>1867.0333333333333</v>
      </c>
      <c r="F297" s="269">
        <v>1852.0166666666667</v>
      </c>
      <c r="G297" s="269">
        <v>1832.0333333333333</v>
      </c>
      <c r="H297" s="269">
        <v>1902.0333333333333</v>
      </c>
      <c r="I297" s="269">
        <v>1922.0166666666664</v>
      </c>
      <c r="J297" s="269">
        <v>1937.0333333333333</v>
      </c>
      <c r="K297" s="268">
        <v>1907</v>
      </c>
      <c r="L297" s="268">
        <v>1872</v>
      </c>
      <c r="M297" s="268">
        <v>1.0906899999999999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38.049999999999997</v>
      </c>
      <c r="D298" s="269">
        <v>37.916666666666664</v>
      </c>
      <c r="E298" s="269">
        <v>37.383333333333326</v>
      </c>
      <c r="F298" s="269">
        <v>36.716666666666661</v>
      </c>
      <c r="G298" s="269">
        <v>36.183333333333323</v>
      </c>
      <c r="H298" s="269">
        <v>38.583333333333329</v>
      </c>
      <c r="I298" s="269">
        <v>39.116666666666674</v>
      </c>
      <c r="J298" s="269">
        <v>39.783333333333331</v>
      </c>
      <c r="K298" s="268">
        <v>38.450000000000003</v>
      </c>
      <c r="L298" s="268">
        <v>37.25</v>
      </c>
      <c r="M298" s="268">
        <v>27.755749999999999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168.6</v>
      </c>
      <c r="D299" s="269">
        <v>168.54999999999998</v>
      </c>
      <c r="E299" s="269">
        <v>166.39999999999998</v>
      </c>
      <c r="F299" s="269">
        <v>164.2</v>
      </c>
      <c r="G299" s="269">
        <v>162.04999999999998</v>
      </c>
      <c r="H299" s="269">
        <v>170.74999999999997</v>
      </c>
      <c r="I299" s="269">
        <v>172.9</v>
      </c>
      <c r="J299" s="269">
        <v>175.09999999999997</v>
      </c>
      <c r="K299" s="268">
        <v>170.7</v>
      </c>
      <c r="L299" s="268">
        <v>166.35</v>
      </c>
      <c r="M299" s="268">
        <v>4.71732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85551.25</v>
      </c>
      <c r="D300" s="269">
        <v>85738.766666666663</v>
      </c>
      <c r="E300" s="269">
        <v>85127.533333333326</v>
      </c>
      <c r="F300" s="269">
        <v>84703.816666666666</v>
      </c>
      <c r="G300" s="269">
        <v>84092.583333333328</v>
      </c>
      <c r="H300" s="269">
        <v>86162.483333333323</v>
      </c>
      <c r="I300" s="269">
        <v>86773.71666666666</v>
      </c>
      <c r="J300" s="269">
        <v>87197.43333333332</v>
      </c>
      <c r="K300" s="268">
        <v>86350</v>
      </c>
      <c r="L300" s="268">
        <v>85315.05</v>
      </c>
      <c r="M300" s="268">
        <v>5.5329999999999997E-2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1649.65</v>
      </c>
      <c r="D301" s="269">
        <v>1668.7833333333335</v>
      </c>
      <c r="E301" s="269">
        <v>1622.916666666667</v>
      </c>
      <c r="F301" s="269">
        <v>1596.1833333333334</v>
      </c>
      <c r="G301" s="269">
        <v>1550.3166666666668</v>
      </c>
      <c r="H301" s="269">
        <v>1695.5166666666671</v>
      </c>
      <c r="I301" s="269">
        <v>1741.3833333333334</v>
      </c>
      <c r="J301" s="269">
        <v>1768.1166666666672</v>
      </c>
      <c r="K301" s="268">
        <v>1714.65</v>
      </c>
      <c r="L301" s="268">
        <v>1642.05</v>
      </c>
      <c r="M301" s="268">
        <v>2.2445599999999999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1101.5999999999999</v>
      </c>
      <c r="D302" s="269">
        <v>1105.4833333333333</v>
      </c>
      <c r="E302" s="269">
        <v>1091.1166666666668</v>
      </c>
      <c r="F302" s="269">
        <v>1080.6333333333334</v>
      </c>
      <c r="G302" s="269">
        <v>1066.2666666666669</v>
      </c>
      <c r="H302" s="269">
        <v>1115.9666666666667</v>
      </c>
      <c r="I302" s="269">
        <v>1130.333333333333</v>
      </c>
      <c r="J302" s="269">
        <v>1140.8166666666666</v>
      </c>
      <c r="K302" s="268">
        <v>1119.8499999999999</v>
      </c>
      <c r="L302" s="268">
        <v>1095</v>
      </c>
      <c r="M302" s="268">
        <v>1.4209099999999999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879.6</v>
      </c>
      <c r="D303" s="269">
        <v>884</v>
      </c>
      <c r="E303" s="269">
        <v>871.6</v>
      </c>
      <c r="F303" s="269">
        <v>863.6</v>
      </c>
      <c r="G303" s="269">
        <v>851.2</v>
      </c>
      <c r="H303" s="269">
        <v>892</v>
      </c>
      <c r="I303" s="269">
        <v>904.40000000000009</v>
      </c>
      <c r="J303" s="269">
        <v>912.4</v>
      </c>
      <c r="K303" s="268">
        <v>896.4</v>
      </c>
      <c r="L303" s="268">
        <v>876</v>
      </c>
      <c r="M303" s="268">
        <v>1.5706599999999999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225.85</v>
      </c>
      <c r="D304" s="269">
        <v>227.48333333333332</v>
      </c>
      <c r="E304" s="269">
        <v>223.26666666666665</v>
      </c>
      <c r="F304" s="269">
        <v>220.68333333333334</v>
      </c>
      <c r="G304" s="269">
        <v>216.46666666666667</v>
      </c>
      <c r="H304" s="269">
        <v>230.06666666666663</v>
      </c>
      <c r="I304" s="269">
        <v>234.28333333333327</v>
      </c>
      <c r="J304" s="269">
        <v>236.86666666666662</v>
      </c>
      <c r="K304" s="268">
        <v>231.7</v>
      </c>
      <c r="L304" s="268">
        <v>224.9</v>
      </c>
      <c r="M304" s="268">
        <v>39.963720000000002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1299.8499999999999</v>
      </c>
      <c r="D305" s="269">
        <v>1300.2666666666667</v>
      </c>
      <c r="E305" s="269">
        <v>1290.5833333333333</v>
      </c>
      <c r="F305" s="269">
        <v>1281.3166666666666</v>
      </c>
      <c r="G305" s="269">
        <v>1271.6333333333332</v>
      </c>
      <c r="H305" s="269">
        <v>1309.5333333333333</v>
      </c>
      <c r="I305" s="269">
        <v>1319.2166666666667</v>
      </c>
      <c r="J305" s="269">
        <v>1328.4833333333333</v>
      </c>
      <c r="K305" s="268">
        <v>1309.95</v>
      </c>
      <c r="L305" s="268">
        <v>1291</v>
      </c>
      <c r="M305" s="268">
        <v>24.602910000000001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267.64999999999998</v>
      </c>
      <c r="D306" s="269">
        <v>269.21666666666664</v>
      </c>
      <c r="E306" s="269">
        <v>265.5333333333333</v>
      </c>
      <c r="F306" s="269">
        <v>263.41666666666669</v>
      </c>
      <c r="G306" s="269">
        <v>259.73333333333335</v>
      </c>
      <c r="H306" s="269">
        <v>271.33333333333326</v>
      </c>
      <c r="I306" s="269">
        <v>275.01666666666654</v>
      </c>
      <c r="J306" s="269">
        <v>277.13333333333321</v>
      </c>
      <c r="K306" s="268">
        <v>272.89999999999998</v>
      </c>
      <c r="L306" s="268">
        <v>267.10000000000002</v>
      </c>
      <c r="M306" s="268">
        <v>2.82165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282.95</v>
      </c>
      <c r="D307" s="269">
        <v>284.15000000000003</v>
      </c>
      <c r="E307" s="269">
        <v>280.85000000000008</v>
      </c>
      <c r="F307" s="269">
        <v>278.75000000000006</v>
      </c>
      <c r="G307" s="269">
        <v>275.4500000000001</v>
      </c>
      <c r="H307" s="269">
        <v>286.25000000000006</v>
      </c>
      <c r="I307" s="269">
        <v>289.55</v>
      </c>
      <c r="J307" s="269">
        <v>291.65000000000003</v>
      </c>
      <c r="K307" s="268">
        <v>287.45</v>
      </c>
      <c r="L307" s="268">
        <v>282.05</v>
      </c>
      <c r="M307" s="268">
        <v>4.1882000000000001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491.75</v>
      </c>
      <c r="D308" s="269">
        <v>495.11666666666662</v>
      </c>
      <c r="E308" s="269">
        <v>487.23333333333323</v>
      </c>
      <c r="F308" s="269">
        <v>482.71666666666664</v>
      </c>
      <c r="G308" s="269">
        <v>474.83333333333326</v>
      </c>
      <c r="H308" s="269">
        <v>499.63333333333321</v>
      </c>
      <c r="I308" s="269">
        <v>507.51666666666654</v>
      </c>
      <c r="J308" s="269">
        <v>512.03333333333319</v>
      </c>
      <c r="K308" s="268">
        <v>503</v>
      </c>
      <c r="L308" s="268">
        <v>490.6</v>
      </c>
      <c r="M308" s="268">
        <v>0.90815000000000001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105.2</v>
      </c>
      <c r="D309" s="269">
        <v>105.59999999999998</v>
      </c>
      <c r="E309" s="269">
        <v>104.69999999999996</v>
      </c>
      <c r="F309" s="269">
        <v>104.19999999999997</v>
      </c>
      <c r="G309" s="269">
        <v>103.29999999999995</v>
      </c>
      <c r="H309" s="269">
        <v>106.09999999999997</v>
      </c>
      <c r="I309" s="269">
        <v>106.99999999999997</v>
      </c>
      <c r="J309" s="269">
        <v>107.49999999999997</v>
      </c>
      <c r="K309" s="268">
        <v>106.5</v>
      </c>
      <c r="L309" s="268">
        <v>105.1</v>
      </c>
      <c r="M309" s="268">
        <v>30.663830000000001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71.75</v>
      </c>
      <c r="D310" s="269">
        <v>71.916666666666671</v>
      </c>
      <c r="E310" s="269">
        <v>71.333333333333343</v>
      </c>
      <c r="F310" s="269">
        <v>70.916666666666671</v>
      </c>
      <c r="G310" s="269">
        <v>70.333333333333343</v>
      </c>
      <c r="H310" s="269">
        <v>72.333333333333343</v>
      </c>
      <c r="I310" s="269">
        <v>72.916666666666686</v>
      </c>
      <c r="J310" s="269">
        <v>73.333333333333343</v>
      </c>
      <c r="K310" s="268">
        <v>72.5</v>
      </c>
      <c r="L310" s="268">
        <v>71.5</v>
      </c>
      <c r="M310" s="268">
        <v>17.07743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523.35</v>
      </c>
      <c r="D311" s="269">
        <v>524.81666666666661</v>
      </c>
      <c r="E311" s="269">
        <v>519.88333333333321</v>
      </c>
      <c r="F311" s="269">
        <v>516.41666666666663</v>
      </c>
      <c r="G311" s="269">
        <v>511.48333333333323</v>
      </c>
      <c r="H311" s="269">
        <v>528.28333333333319</v>
      </c>
      <c r="I311" s="269">
        <v>533.21666666666658</v>
      </c>
      <c r="J311" s="269">
        <v>536.68333333333317</v>
      </c>
      <c r="K311" s="268">
        <v>529.75</v>
      </c>
      <c r="L311" s="268">
        <v>521.35</v>
      </c>
      <c r="M311" s="268">
        <v>8.3939500000000002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8926.5</v>
      </c>
      <c r="D312" s="269">
        <v>8942.15</v>
      </c>
      <c r="E312" s="269">
        <v>8895.25</v>
      </c>
      <c r="F312" s="269">
        <v>8864</v>
      </c>
      <c r="G312" s="269">
        <v>8817.1</v>
      </c>
      <c r="H312" s="269">
        <v>8973.4</v>
      </c>
      <c r="I312" s="269">
        <v>9020.2999999999975</v>
      </c>
      <c r="J312" s="269">
        <v>9051.5499999999993</v>
      </c>
      <c r="K312" s="268">
        <v>8989.0499999999993</v>
      </c>
      <c r="L312" s="268">
        <v>8910.9</v>
      </c>
      <c r="M312" s="268">
        <v>4.0509300000000001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1916.55</v>
      </c>
      <c r="D313" s="269">
        <v>1928.8333333333333</v>
      </c>
      <c r="E313" s="269">
        <v>1897.7166666666665</v>
      </c>
      <c r="F313" s="269">
        <v>1878.8833333333332</v>
      </c>
      <c r="G313" s="269">
        <v>1847.7666666666664</v>
      </c>
      <c r="H313" s="269">
        <v>1947.6666666666665</v>
      </c>
      <c r="I313" s="269">
        <v>1978.7833333333333</v>
      </c>
      <c r="J313" s="269">
        <v>1997.6166666666666</v>
      </c>
      <c r="K313" s="268">
        <v>1959.95</v>
      </c>
      <c r="L313" s="268">
        <v>1910</v>
      </c>
      <c r="M313" s="268">
        <v>1.4645300000000001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795.75</v>
      </c>
      <c r="D314" s="269">
        <v>795.19999999999993</v>
      </c>
      <c r="E314" s="269">
        <v>785.54999999999984</v>
      </c>
      <c r="F314" s="269">
        <v>775.34999999999991</v>
      </c>
      <c r="G314" s="269">
        <v>765.69999999999982</v>
      </c>
      <c r="H314" s="269">
        <v>805.39999999999986</v>
      </c>
      <c r="I314" s="269">
        <v>815.05</v>
      </c>
      <c r="J314" s="269">
        <v>825.24999999999989</v>
      </c>
      <c r="K314" s="268">
        <v>804.85</v>
      </c>
      <c r="L314" s="268">
        <v>785</v>
      </c>
      <c r="M314" s="268">
        <v>12.552440000000001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422.8</v>
      </c>
      <c r="D315" s="269">
        <v>422.36666666666662</v>
      </c>
      <c r="E315" s="269">
        <v>418.78333333333325</v>
      </c>
      <c r="F315" s="269">
        <v>414.76666666666665</v>
      </c>
      <c r="G315" s="269">
        <v>411.18333333333328</v>
      </c>
      <c r="H315" s="269">
        <v>426.38333333333321</v>
      </c>
      <c r="I315" s="269">
        <v>429.96666666666658</v>
      </c>
      <c r="J315" s="269">
        <v>433.98333333333318</v>
      </c>
      <c r="K315" s="268">
        <v>425.95</v>
      </c>
      <c r="L315" s="268">
        <v>418.35</v>
      </c>
      <c r="M315" s="268">
        <v>9.6662800000000004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424.75</v>
      </c>
      <c r="D316" s="269">
        <v>426.38333333333338</v>
      </c>
      <c r="E316" s="269">
        <v>419.56666666666678</v>
      </c>
      <c r="F316" s="269">
        <v>414.38333333333338</v>
      </c>
      <c r="G316" s="269">
        <v>407.56666666666678</v>
      </c>
      <c r="H316" s="269">
        <v>431.56666666666678</v>
      </c>
      <c r="I316" s="269">
        <v>438.38333333333338</v>
      </c>
      <c r="J316" s="269">
        <v>443.56666666666678</v>
      </c>
      <c r="K316" s="268">
        <v>433.2</v>
      </c>
      <c r="L316" s="268">
        <v>421.2</v>
      </c>
      <c r="M316" s="268">
        <v>11.980409999999999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724.7</v>
      </c>
      <c r="D317" s="269">
        <v>734.93333333333339</v>
      </c>
      <c r="E317" s="269">
        <v>710.96666666666681</v>
      </c>
      <c r="F317" s="269">
        <v>697.23333333333346</v>
      </c>
      <c r="G317" s="269">
        <v>673.26666666666688</v>
      </c>
      <c r="H317" s="269">
        <v>748.66666666666674</v>
      </c>
      <c r="I317" s="269">
        <v>772.63333333333344</v>
      </c>
      <c r="J317" s="269">
        <v>786.36666666666667</v>
      </c>
      <c r="K317" s="268">
        <v>758.9</v>
      </c>
      <c r="L317" s="268">
        <v>721.2</v>
      </c>
      <c r="M317" s="268">
        <v>2.2812000000000001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817.8</v>
      </c>
      <c r="D318" s="269">
        <v>817.86666666666667</v>
      </c>
      <c r="E318" s="269">
        <v>807.33333333333337</v>
      </c>
      <c r="F318" s="269">
        <v>796.86666666666667</v>
      </c>
      <c r="G318" s="269">
        <v>786.33333333333337</v>
      </c>
      <c r="H318" s="269">
        <v>828.33333333333337</v>
      </c>
      <c r="I318" s="269">
        <v>838.86666666666667</v>
      </c>
      <c r="J318" s="269">
        <v>849.33333333333337</v>
      </c>
      <c r="K318" s="268">
        <v>828.4</v>
      </c>
      <c r="L318" s="268">
        <v>807.4</v>
      </c>
      <c r="M318" s="268">
        <v>2.1740499999999998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1475.3</v>
      </c>
      <c r="D319" s="269">
        <v>1483.2166666666665</v>
      </c>
      <c r="E319" s="269">
        <v>1462.083333333333</v>
      </c>
      <c r="F319" s="269">
        <v>1448.8666666666666</v>
      </c>
      <c r="G319" s="269">
        <v>1427.7333333333331</v>
      </c>
      <c r="H319" s="269">
        <v>1496.4333333333329</v>
      </c>
      <c r="I319" s="269">
        <v>1517.5666666666666</v>
      </c>
      <c r="J319" s="269">
        <v>1530.7833333333328</v>
      </c>
      <c r="K319" s="268">
        <v>1504.35</v>
      </c>
      <c r="L319" s="268">
        <v>1470</v>
      </c>
      <c r="M319" s="268">
        <v>3.0139200000000002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3371.75</v>
      </c>
      <c r="D320" s="269">
        <v>3381.4333333333329</v>
      </c>
      <c r="E320" s="269">
        <v>3338.3166666666657</v>
      </c>
      <c r="F320" s="269">
        <v>3304.8833333333328</v>
      </c>
      <c r="G320" s="269">
        <v>3261.7666666666655</v>
      </c>
      <c r="H320" s="269">
        <v>3414.8666666666659</v>
      </c>
      <c r="I320" s="269">
        <v>3457.9833333333336</v>
      </c>
      <c r="J320" s="269">
        <v>3491.4166666666661</v>
      </c>
      <c r="K320" s="268">
        <v>3424.55</v>
      </c>
      <c r="L320" s="268">
        <v>3348</v>
      </c>
      <c r="M320" s="268">
        <v>4.3667600000000002</v>
      </c>
      <c r="N320" s="1"/>
      <c r="O320" s="1"/>
    </row>
    <row r="321" spans="1:15" ht="12.75" customHeight="1">
      <c r="A321" s="30">
        <v>311</v>
      </c>
      <c r="B321" s="278" t="s">
        <v>891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811</v>
      </c>
      <c r="D322" s="269">
        <v>801.98333333333323</v>
      </c>
      <c r="E322" s="269">
        <v>780.11666666666645</v>
      </c>
      <c r="F322" s="269">
        <v>749.23333333333323</v>
      </c>
      <c r="G322" s="269">
        <v>727.36666666666645</v>
      </c>
      <c r="H322" s="269">
        <v>832.86666666666645</v>
      </c>
      <c r="I322" s="269">
        <v>854.73333333333323</v>
      </c>
      <c r="J322" s="269">
        <v>885.61666666666645</v>
      </c>
      <c r="K322" s="268">
        <v>823.85</v>
      </c>
      <c r="L322" s="268">
        <v>771.1</v>
      </c>
      <c r="M322" s="268">
        <v>4.5199800000000003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2152.1</v>
      </c>
      <c r="D323" s="269">
        <v>2159.0833333333335</v>
      </c>
      <c r="E323" s="269">
        <v>2136.166666666667</v>
      </c>
      <c r="F323" s="269">
        <v>2120.2333333333336</v>
      </c>
      <c r="G323" s="269">
        <v>2097.3166666666671</v>
      </c>
      <c r="H323" s="269">
        <v>2175.0166666666669</v>
      </c>
      <c r="I323" s="269">
        <v>2197.9333333333338</v>
      </c>
      <c r="J323" s="269">
        <v>2213.8666666666668</v>
      </c>
      <c r="K323" s="268">
        <v>2182</v>
      </c>
      <c r="L323" s="268">
        <v>2143.15</v>
      </c>
      <c r="M323" s="268">
        <v>3.8453200000000001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1286</v>
      </c>
      <c r="D324" s="269">
        <v>1288.7666666666667</v>
      </c>
      <c r="E324" s="269">
        <v>1268.7333333333333</v>
      </c>
      <c r="F324" s="269">
        <v>1251.4666666666667</v>
      </c>
      <c r="G324" s="269">
        <v>1231.4333333333334</v>
      </c>
      <c r="H324" s="269">
        <v>1306.0333333333333</v>
      </c>
      <c r="I324" s="269">
        <v>1326.0666666666666</v>
      </c>
      <c r="J324" s="269">
        <v>1343.3333333333333</v>
      </c>
      <c r="K324" s="268">
        <v>1308.8</v>
      </c>
      <c r="L324" s="268">
        <v>1271.5</v>
      </c>
      <c r="M324" s="268">
        <v>4.7265899999999998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1050.2</v>
      </c>
      <c r="D325" s="269">
        <v>1049.8666666666668</v>
      </c>
      <c r="E325" s="269">
        <v>1044.8333333333335</v>
      </c>
      <c r="F325" s="269">
        <v>1039.4666666666667</v>
      </c>
      <c r="G325" s="269">
        <v>1034.4333333333334</v>
      </c>
      <c r="H325" s="269">
        <v>1055.2333333333336</v>
      </c>
      <c r="I325" s="269">
        <v>1060.2666666666669</v>
      </c>
      <c r="J325" s="269">
        <v>1065.6333333333337</v>
      </c>
      <c r="K325" s="268">
        <v>1054.9000000000001</v>
      </c>
      <c r="L325" s="268">
        <v>1044.5</v>
      </c>
      <c r="M325" s="268">
        <v>3.1122700000000001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624.25</v>
      </c>
      <c r="D326" s="269">
        <v>618.75</v>
      </c>
      <c r="E326" s="269">
        <v>609.5</v>
      </c>
      <c r="F326" s="269">
        <v>594.75</v>
      </c>
      <c r="G326" s="269">
        <v>585.5</v>
      </c>
      <c r="H326" s="269">
        <v>633.5</v>
      </c>
      <c r="I326" s="269">
        <v>642.75</v>
      </c>
      <c r="J326" s="269">
        <v>657.5</v>
      </c>
      <c r="K326" s="268">
        <v>628</v>
      </c>
      <c r="L326" s="268">
        <v>604</v>
      </c>
      <c r="M326" s="268">
        <v>9.7277199999999997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35.65</v>
      </c>
      <c r="D327" s="269">
        <v>35.833333333333336</v>
      </c>
      <c r="E327" s="269">
        <v>35.31666666666667</v>
      </c>
      <c r="F327" s="269">
        <v>34.983333333333334</v>
      </c>
      <c r="G327" s="269">
        <v>34.466666666666669</v>
      </c>
      <c r="H327" s="269">
        <v>36.166666666666671</v>
      </c>
      <c r="I327" s="269">
        <v>36.683333333333337</v>
      </c>
      <c r="J327" s="269">
        <v>37.016666666666673</v>
      </c>
      <c r="K327" s="268">
        <v>36.35</v>
      </c>
      <c r="L327" s="268">
        <v>35.5</v>
      </c>
      <c r="M327" s="268">
        <v>21.615379999999998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73.900000000000006</v>
      </c>
      <c r="D328" s="269">
        <v>74.266666666666666</v>
      </c>
      <c r="E328" s="269">
        <v>73.333333333333329</v>
      </c>
      <c r="F328" s="269">
        <v>72.766666666666666</v>
      </c>
      <c r="G328" s="269">
        <v>71.833333333333329</v>
      </c>
      <c r="H328" s="269">
        <v>74.833333333333329</v>
      </c>
      <c r="I328" s="269">
        <v>75.766666666666666</v>
      </c>
      <c r="J328" s="269">
        <v>76.333333333333329</v>
      </c>
      <c r="K328" s="268">
        <v>75.2</v>
      </c>
      <c r="L328" s="268">
        <v>73.7</v>
      </c>
      <c r="M328" s="268">
        <v>24.899570000000001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633.9</v>
      </c>
      <c r="D329" s="269">
        <v>639.26666666666654</v>
      </c>
      <c r="E329" s="269">
        <v>624.73333333333312</v>
      </c>
      <c r="F329" s="269">
        <v>615.56666666666661</v>
      </c>
      <c r="G329" s="269">
        <v>601.03333333333319</v>
      </c>
      <c r="H329" s="269">
        <v>648.43333333333305</v>
      </c>
      <c r="I329" s="269">
        <v>662.96666666666658</v>
      </c>
      <c r="J329" s="269">
        <v>672.13333333333298</v>
      </c>
      <c r="K329" s="268">
        <v>653.79999999999995</v>
      </c>
      <c r="L329" s="268">
        <v>630.1</v>
      </c>
      <c r="M329" s="268">
        <v>1.83186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37</v>
      </c>
      <c r="D330" s="269">
        <v>37.31666666666667</v>
      </c>
      <c r="E330" s="269">
        <v>36.483333333333341</v>
      </c>
      <c r="F330" s="269">
        <v>35.966666666666669</v>
      </c>
      <c r="G330" s="269">
        <v>35.13333333333334</v>
      </c>
      <c r="H330" s="269">
        <v>37.833333333333343</v>
      </c>
      <c r="I330" s="269">
        <v>38.666666666666671</v>
      </c>
      <c r="J330" s="269">
        <v>39.183333333333344</v>
      </c>
      <c r="K330" s="268">
        <v>38.15</v>
      </c>
      <c r="L330" s="268">
        <v>36.799999999999997</v>
      </c>
      <c r="M330" s="268">
        <v>180.98835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77.650000000000006</v>
      </c>
      <c r="D331" s="269">
        <v>77.816666666666677</v>
      </c>
      <c r="E331" s="269">
        <v>76.683333333333351</v>
      </c>
      <c r="F331" s="269">
        <v>75.716666666666669</v>
      </c>
      <c r="G331" s="269">
        <v>74.583333333333343</v>
      </c>
      <c r="H331" s="269">
        <v>78.78333333333336</v>
      </c>
      <c r="I331" s="269">
        <v>79.916666666666686</v>
      </c>
      <c r="J331" s="269">
        <v>80.883333333333368</v>
      </c>
      <c r="K331" s="268">
        <v>78.95</v>
      </c>
      <c r="L331" s="268">
        <v>76.849999999999994</v>
      </c>
      <c r="M331" s="268">
        <v>33.436489999999999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125.5</v>
      </c>
      <c r="D332" s="269">
        <v>126.08333333333333</v>
      </c>
      <c r="E332" s="269">
        <v>124.66666666666666</v>
      </c>
      <c r="F332" s="269">
        <v>123.83333333333333</v>
      </c>
      <c r="G332" s="269">
        <v>122.41666666666666</v>
      </c>
      <c r="H332" s="269">
        <v>126.91666666666666</v>
      </c>
      <c r="I332" s="269">
        <v>128.33333333333331</v>
      </c>
      <c r="J332" s="269">
        <v>129.16666666666666</v>
      </c>
      <c r="K332" s="268">
        <v>127.5</v>
      </c>
      <c r="L332" s="268">
        <v>125.25</v>
      </c>
      <c r="M332" s="268">
        <v>81.778989999999993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283.5</v>
      </c>
      <c r="D333" s="269">
        <v>285.13333333333338</v>
      </c>
      <c r="E333" s="269">
        <v>280.56666666666678</v>
      </c>
      <c r="F333" s="269">
        <v>277.63333333333338</v>
      </c>
      <c r="G333" s="269">
        <v>273.06666666666678</v>
      </c>
      <c r="H333" s="269">
        <v>288.06666666666678</v>
      </c>
      <c r="I333" s="269">
        <v>292.63333333333338</v>
      </c>
      <c r="J333" s="269">
        <v>295.56666666666678</v>
      </c>
      <c r="K333" s="268">
        <v>289.7</v>
      </c>
      <c r="L333" s="268">
        <v>282.2</v>
      </c>
      <c r="M333" s="268">
        <v>10.24123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167.4</v>
      </c>
      <c r="D334" s="269">
        <v>167.33333333333334</v>
      </c>
      <c r="E334" s="269">
        <v>165.7166666666667</v>
      </c>
      <c r="F334" s="269">
        <v>164.03333333333336</v>
      </c>
      <c r="G334" s="269">
        <v>162.41666666666671</v>
      </c>
      <c r="H334" s="269">
        <v>169.01666666666668</v>
      </c>
      <c r="I334" s="269">
        <v>170.6333333333333</v>
      </c>
      <c r="J334" s="269">
        <v>172.31666666666666</v>
      </c>
      <c r="K334" s="268">
        <v>168.95</v>
      </c>
      <c r="L334" s="268">
        <v>165.65</v>
      </c>
      <c r="M334" s="268">
        <v>156.44740999999999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704.2</v>
      </c>
      <c r="D335" s="269">
        <v>705.4666666666667</v>
      </c>
      <c r="E335" s="269">
        <v>696.83333333333337</v>
      </c>
      <c r="F335" s="269">
        <v>689.4666666666667</v>
      </c>
      <c r="G335" s="269">
        <v>680.83333333333337</v>
      </c>
      <c r="H335" s="269">
        <v>712.83333333333337</v>
      </c>
      <c r="I335" s="269">
        <v>721.46666666666658</v>
      </c>
      <c r="J335" s="269">
        <v>728.83333333333337</v>
      </c>
      <c r="K335" s="268">
        <v>714.1</v>
      </c>
      <c r="L335" s="268">
        <v>698.1</v>
      </c>
      <c r="M335" s="268">
        <v>2.8948700000000001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81.400000000000006</v>
      </c>
      <c r="D336" s="269">
        <v>81.683333333333337</v>
      </c>
      <c r="E336" s="269">
        <v>81.01666666666668</v>
      </c>
      <c r="F336" s="269">
        <v>80.63333333333334</v>
      </c>
      <c r="G336" s="269">
        <v>79.966666666666683</v>
      </c>
      <c r="H336" s="269">
        <v>82.066666666666677</v>
      </c>
      <c r="I336" s="269">
        <v>82.733333333333334</v>
      </c>
      <c r="J336" s="269">
        <v>83.116666666666674</v>
      </c>
      <c r="K336" s="268">
        <v>82.35</v>
      </c>
      <c r="L336" s="268">
        <v>81.3</v>
      </c>
      <c r="M336" s="268">
        <v>116.74146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4719.1499999999996</v>
      </c>
      <c r="D337" s="269">
        <v>4720.7333333333336</v>
      </c>
      <c r="E337" s="269">
        <v>4651.4666666666672</v>
      </c>
      <c r="F337" s="269">
        <v>4583.7833333333338</v>
      </c>
      <c r="G337" s="269">
        <v>4514.5166666666673</v>
      </c>
      <c r="H337" s="269">
        <v>4788.416666666667</v>
      </c>
      <c r="I337" s="269">
        <v>4857.6833333333334</v>
      </c>
      <c r="J337" s="269">
        <v>4925.3666666666668</v>
      </c>
      <c r="K337" s="268">
        <v>4790</v>
      </c>
      <c r="L337" s="268">
        <v>4653.05</v>
      </c>
      <c r="M337" s="268">
        <v>4.2500400000000003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745.4</v>
      </c>
      <c r="D338" s="269">
        <v>756.41666666666663</v>
      </c>
      <c r="E338" s="269">
        <v>729.13333333333321</v>
      </c>
      <c r="F338" s="269">
        <v>712.86666666666656</v>
      </c>
      <c r="G338" s="269">
        <v>685.58333333333314</v>
      </c>
      <c r="H338" s="269">
        <v>772.68333333333328</v>
      </c>
      <c r="I338" s="269">
        <v>799.96666666666681</v>
      </c>
      <c r="J338" s="269">
        <v>816.23333333333335</v>
      </c>
      <c r="K338" s="268">
        <v>783.7</v>
      </c>
      <c r="L338" s="268">
        <v>740.15</v>
      </c>
      <c r="M338" s="268">
        <v>20.235440000000001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19063.650000000001</v>
      </c>
      <c r="D339" s="269">
        <v>19100.05</v>
      </c>
      <c r="E339" s="269">
        <v>18933.599999999999</v>
      </c>
      <c r="F339" s="269">
        <v>18803.55</v>
      </c>
      <c r="G339" s="269">
        <v>18637.099999999999</v>
      </c>
      <c r="H339" s="269">
        <v>19230.099999999999</v>
      </c>
      <c r="I339" s="269">
        <v>19396.550000000003</v>
      </c>
      <c r="J339" s="269">
        <v>19526.599999999999</v>
      </c>
      <c r="K339" s="268">
        <v>19266.5</v>
      </c>
      <c r="L339" s="268">
        <v>18970</v>
      </c>
      <c r="M339" s="268">
        <v>0.51146000000000003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74.150000000000006</v>
      </c>
      <c r="D340" s="269">
        <v>74.366666666666674</v>
      </c>
      <c r="E340" s="269">
        <v>73.583333333333343</v>
      </c>
      <c r="F340" s="269">
        <v>73.016666666666666</v>
      </c>
      <c r="G340" s="269">
        <v>72.233333333333334</v>
      </c>
      <c r="H340" s="269">
        <v>74.933333333333351</v>
      </c>
      <c r="I340" s="269">
        <v>75.716666666666683</v>
      </c>
      <c r="J340" s="269">
        <v>76.28333333333336</v>
      </c>
      <c r="K340" s="268">
        <v>75.150000000000006</v>
      </c>
      <c r="L340" s="268">
        <v>73.8</v>
      </c>
      <c r="M340" s="268">
        <v>6.76837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296.25</v>
      </c>
      <c r="D341" s="269">
        <v>297.33333333333331</v>
      </c>
      <c r="E341" s="269">
        <v>294.31666666666661</v>
      </c>
      <c r="F341" s="269">
        <v>292.38333333333327</v>
      </c>
      <c r="G341" s="269">
        <v>289.36666666666656</v>
      </c>
      <c r="H341" s="269">
        <v>299.26666666666665</v>
      </c>
      <c r="I341" s="269">
        <v>302.28333333333342</v>
      </c>
      <c r="J341" s="269">
        <v>304.2166666666667</v>
      </c>
      <c r="K341" s="268">
        <v>300.35000000000002</v>
      </c>
      <c r="L341" s="268">
        <v>295.39999999999998</v>
      </c>
      <c r="M341" s="268">
        <v>2.6321699999999999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383.65</v>
      </c>
      <c r="D342" s="269">
        <v>382.76666666666665</v>
      </c>
      <c r="E342" s="269">
        <v>380.18333333333328</v>
      </c>
      <c r="F342" s="269">
        <v>376.71666666666664</v>
      </c>
      <c r="G342" s="269">
        <v>374.13333333333327</v>
      </c>
      <c r="H342" s="269">
        <v>386.23333333333329</v>
      </c>
      <c r="I342" s="269">
        <v>388.81666666666666</v>
      </c>
      <c r="J342" s="269">
        <v>392.2833333333333</v>
      </c>
      <c r="K342" s="268">
        <v>385.35</v>
      </c>
      <c r="L342" s="268">
        <v>379.3</v>
      </c>
      <c r="M342" s="268">
        <v>2.2011599999999998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1053.3</v>
      </c>
      <c r="D343" s="269">
        <v>1056.8333333333333</v>
      </c>
      <c r="E343" s="269">
        <v>1045.6666666666665</v>
      </c>
      <c r="F343" s="269">
        <v>1038.0333333333333</v>
      </c>
      <c r="G343" s="269">
        <v>1026.8666666666666</v>
      </c>
      <c r="H343" s="269">
        <v>1064.4666666666665</v>
      </c>
      <c r="I343" s="269">
        <v>1075.633333333333</v>
      </c>
      <c r="J343" s="269">
        <v>1083.2666666666664</v>
      </c>
      <c r="K343" s="268">
        <v>1068</v>
      </c>
      <c r="L343" s="268">
        <v>1049.2</v>
      </c>
      <c r="M343" s="268">
        <v>10.246650000000001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133.9</v>
      </c>
      <c r="D344" s="269">
        <v>134.18333333333334</v>
      </c>
      <c r="E344" s="269">
        <v>133.21666666666667</v>
      </c>
      <c r="F344" s="269">
        <v>132.53333333333333</v>
      </c>
      <c r="G344" s="269">
        <v>131.56666666666666</v>
      </c>
      <c r="H344" s="269">
        <v>134.86666666666667</v>
      </c>
      <c r="I344" s="269">
        <v>135.83333333333337</v>
      </c>
      <c r="J344" s="269">
        <v>136.51666666666668</v>
      </c>
      <c r="K344" s="268">
        <v>135.15</v>
      </c>
      <c r="L344" s="268">
        <v>133.5</v>
      </c>
      <c r="M344" s="268">
        <v>108.46178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194.8</v>
      </c>
      <c r="D345" s="269">
        <v>195.33333333333334</v>
      </c>
      <c r="E345" s="269">
        <v>193.26666666666668</v>
      </c>
      <c r="F345" s="269">
        <v>191.73333333333335</v>
      </c>
      <c r="G345" s="269">
        <v>189.66666666666669</v>
      </c>
      <c r="H345" s="269">
        <v>196.86666666666667</v>
      </c>
      <c r="I345" s="269">
        <v>198.93333333333334</v>
      </c>
      <c r="J345" s="269">
        <v>200.46666666666667</v>
      </c>
      <c r="K345" s="268">
        <v>197.4</v>
      </c>
      <c r="L345" s="268">
        <v>193.8</v>
      </c>
      <c r="M345" s="268">
        <v>11.637740000000001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735.7</v>
      </c>
      <c r="D346" s="269">
        <v>737.41666666666663</v>
      </c>
      <c r="E346" s="269">
        <v>731.2833333333333</v>
      </c>
      <c r="F346" s="269">
        <v>726.86666666666667</v>
      </c>
      <c r="G346" s="269">
        <v>720.73333333333335</v>
      </c>
      <c r="H346" s="269">
        <v>741.83333333333326</v>
      </c>
      <c r="I346" s="269">
        <v>747.9666666666667</v>
      </c>
      <c r="J346" s="269">
        <v>752.38333333333321</v>
      </c>
      <c r="K346" s="268">
        <v>743.55</v>
      </c>
      <c r="L346" s="268">
        <v>733</v>
      </c>
      <c r="M346" s="268">
        <v>7.8449499999999999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3204.95</v>
      </c>
      <c r="D347" s="269">
        <v>3212.1166666666663</v>
      </c>
      <c r="E347" s="269">
        <v>3185.5333333333328</v>
      </c>
      <c r="F347" s="269">
        <v>3166.1166666666663</v>
      </c>
      <c r="G347" s="269">
        <v>3139.5333333333328</v>
      </c>
      <c r="H347" s="269">
        <v>3231.5333333333328</v>
      </c>
      <c r="I347" s="269">
        <v>3258.1166666666659</v>
      </c>
      <c r="J347" s="269">
        <v>3277.5333333333328</v>
      </c>
      <c r="K347" s="268">
        <v>3238.7</v>
      </c>
      <c r="L347" s="268">
        <v>3192.7</v>
      </c>
      <c r="M347" s="268">
        <v>0.51166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266.25</v>
      </c>
      <c r="D348" s="269">
        <v>265.9666666666667</v>
      </c>
      <c r="E348" s="269">
        <v>263.08333333333337</v>
      </c>
      <c r="F348" s="269">
        <v>259.91666666666669</v>
      </c>
      <c r="G348" s="269">
        <v>257.03333333333336</v>
      </c>
      <c r="H348" s="269">
        <v>269.13333333333338</v>
      </c>
      <c r="I348" s="269">
        <v>272.01666666666671</v>
      </c>
      <c r="J348" s="269">
        <v>275.18333333333339</v>
      </c>
      <c r="K348" s="268">
        <v>268.85000000000002</v>
      </c>
      <c r="L348" s="268">
        <v>262.8</v>
      </c>
      <c r="M348" s="268">
        <v>13.08178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565.04999999999995</v>
      </c>
      <c r="D349" s="269">
        <v>549.35</v>
      </c>
      <c r="E349" s="269">
        <v>523.70000000000005</v>
      </c>
      <c r="F349" s="269">
        <v>482.35</v>
      </c>
      <c r="G349" s="269">
        <v>456.70000000000005</v>
      </c>
      <c r="H349" s="269">
        <v>590.70000000000005</v>
      </c>
      <c r="I349" s="269">
        <v>616.34999999999991</v>
      </c>
      <c r="J349" s="269">
        <v>657.7</v>
      </c>
      <c r="K349" s="268">
        <v>575</v>
      </c>
      <c r="L349" s="268">
        <v>508</v>
      </c>
      <c r="M349" s="268">
        <v>52.074820000000003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140.25</v>
      </c>
      <c r="D350" s="269">
        <v>140.66666666666666</v>
      </c>
      <c r="E350" s="269">
        <v>139.33333333333331</v>
      </c>
      <c r="F350" s="269">
        <v>138.41666666666666</v>
      </c>
      <c r="G350" s="269">
        <v>137.08333333333331</v>
      </c>
      <c r="H350" s="269">
        <v>141.58333333333331</v>
      </c>
      <c r="I350" s="269">
        <v>142.91666666666663</v>
      </c>
      <c r="J350" s="269">
        <v>143.83333333333331</v>
      </c>
      <c r="K350" s="268">
        <v>142</v>
      </c>
      <c r="L350" s="268">
        <v>139.75</v>
      </c>
      <c r="M350" s="268">
        <v>8.0266800000000007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3263.9</v>
      </c>
      <c r="D351" s="269">
        <v>3272.3333333333335</v>
      </c>
      <c r="E351" s="269">
        <v>3202.666666666667</v>
      </c>
      <c r="F351" s="269">
        <v>3141.4333333333334</v>
      </c>
      <c r="G351" s="269">
        <v>3071.7666666666669</v>
      </c>
      <c r="H351" s="269">
        <v>3333.5666666666671</v>
      </c>
      <c r="I351" s="269">
        <v>3403.233333333334</v>
      </c>
      <c r="J351" s="269">
        <v>3464.4666666666672</v>
      </c>
      <c r="K351" s="268">
        <v>3342</v>
      </c>
      <c r="L351" s="268">
        <v>3211.1</v>
      </c>
      <c r="M351" s="268">
        <v>2.8199000000000001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402.5</v>
      </c>
      <c r="D352" s="269">
        <v>393.59999999999997</v>
      </c>
      <c r="E352" s="269">
        <v>382.19999999999993</v>
      </c>
      <c r="F352" s="269">
        <v>361.9</v>
      </c>
      <c r="G352" s="269">
        <v>350.49999999999994</v>
      </c>
      <c r="H352" s="269">
        <v>413.89999999999992</v>
      </c>
      <c r="I352" s="269">
        <v>425.2999999999999</v>
      </c>
      <c r="J352" s="269">
        <v>445.59999999999991</v>
      </c>
      <c r="K352" s="268">
        <v>405</v>
      </c>
      <c r="L352" s="268">
        <v>373.3</v>
      </c>
      <c r="M352" s="268">
        <v>27.79243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291.25</v>
      </c>
      <c r="D353" s="269">
        <v>293.41666666666669</v>
      </c>
      <c r="E353" s="269">
        <v>287.83333333333337</v>
      </c>
      <c r="F353" s="269">
        <v>284.41666666666669</v>
      </c>
      <c r="G353" s="269">
        <v>278.83333333333337</v>
      </c>
      <c r="H353" s="269">
        <v>296.83333333333337</v>
      </c>
      <c r="I353" s="269">
        <v>302.41666666666674</v>
      </c>
      <c r="J353" s="269">
        <v>305.83333333333337</v>
      </c>
      <c r="K353" s="268">
        <v>299</v>
      </c>
      <c r="L353" s="268">
        <v>290</v>
      </c>
      <c r="M353" s="268">
        <v>2.7141600000000001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1909.05</v>
      </c>
      <c r="D354" s="269">
        <v>1914.55</v>
      </c>
      <c r="E354" s="269">
        <v>1890.1</v>
      </c>
      <c r="F354" s="269">
        <v>1871.1499999999999</v>
      </c>
      <c r="G354" s="269">
        <v>1846.6999999999998</v>
      </c>
      <c r="H354" s="269">
        <v>1933.5</v>
      </c>
      <c r="I354" s="269">
        <v>1957.9500000000003</v>
      </c>
      <c r="J354" s="269">
        <v>1976.9</v>
      </c>
      <c r="K354" s="268">
        <v>1939</v>
      </c>
      <c r="L354" s="268">
        <v>1895.6</v>
      </c>
      <c r="M354" s="268">
        <v>6.9019700000000004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48379.7</v>
      </c>
      <c r="D355" s="269">
        <v>48870.333333333336</v>
      </c>
      <c r="E355" s="269">
        <v>47709.366666666669</v>
      </c>
      <c r="F355" s="269">
        <v>47039.033333333333</v>
      </c>
      <c r="G355" s="269">
        <v>45878.066666666666</v>
      </c>
      <c r="H355" s="269">
        <v>49540.666666666672</v>
      </c>
      <c r="I355" s="269">
        <v>50701.633333333331</v>
      </c>
      <c r="J355" s="269">
        <v>51371.966666666674</v>
      </c>
      <c r="K355" s="268">
        <v>50031.3</v>
      </c>
      <c r="L355" s="268">
        <v>48200</v>
      </c>
      <c r="M355" s="268">
        <v>0.30660999999999999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3399.15</v>
      </c>
      <c r="D356" s="269">
        <v>3418.0333333333333</v>
      </c>
      <c r="E356" s="269">
        <v>3366.1166666666668</v>
      </c>
      <c r="F356" s="269">
        <v>3333.0833333333335</v>
      </c>
      <c r="G356" s="269">
        <v>3281.166666666667</v>
      </c>
      <c r="H356" s="269">
        <v>3451.0666666666666</v>
      </c>
      <c r="I356" s="269">
        <v>3502.9833333333336</v>
      </c>
      <c r="J356" s="269">
        <v>3536.0166666666664</v>
      </c>
      <c r="K356" s="268">
        <v>3469.95</v>
      </c>
      <c r="L356" s="268">
        <v>3385</v>
      </c>
      <c r="M356" s="268">
        <v>1.8048500000000001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218.25</v>
      </c>
      <c r="D357" s="269">
        <v>218.61666666666667</v>
      </c>
      <c r="E357" s="269">
        <v>217.28333333333336</v>
      </c>
      <c r="F357" s="269">
        <v>216.31666666666669</v>
      </c>
      <c r="G357" s="269">
        <v>214.98333333333338</v>
      </c>
      <c r="H357" s="269">
        <v>219.58333333333334</v>
      </c>
      <c r="I357" s="269">
        <v>220.91666666666666</v>
      </c>
      <c r="J357" s="269">
        <v>221.88333333333333</v>
      </c>
      <c r="K357" s="268">
        <v>219.95</v>
      </c>
      <c r="L357" s="268">
        <v>217.65</v>
      </c>
      <c r="M357" s="268">
        <v>8.8770900000000008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4296.6499999999996</v>
      </c>
      <c r="D358" s="269">
        <v>4315.55</v>
      </c>
      <c r="E358" s="269">
        <v>4271.1000000000004</v>
      </c>
      <c r="F358" s="269">
        <v>4245.55</v>
      </c>
      <c r="G358" s="269">
        <v>4201.1000000000004</v>
      </c>
      <c r="H358" s="269">
        <v>4341.1000000000004</v>
      </c>
      <c r="I358" s="269">
        <v>4385.5499999999993</v>
      </c>
      <c r="J358" s="269">
        <v>4411.1000000000004</v>
      </c>
      <c r="K358" s="268">
        <v>4360</v>
      </c>
      <c r="L358" s="268">
        <v>4290</v>
      </c>
      <c r="M358" s="268">
        <v>0.12078999999999999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1423.25</v>
      </c>
      <c r="D359" s="269">
        <v>1422.55</v>
      </c>
      <c r="E359" s="269">
        <v>1411.3</v>
      </c>
      <c r="F359" s="269">
        <v>1399.35</v>
      </c>
      <c r="G359" s="269">
        <v>1388.1</v>
      </c>
      <c r="H359" s="269">
        <v>1434.5</v>
      </c>
      <c r="I359" s="269">
        <v>1445.75</v>
      </c>
      <c r="J359" s="269">
        <v>1457.7</v>
      </c>
      <c r="K359" s="268">
        <v>1433.8</v>
      </c>
      <c r="L359" s="268">
        <v>1410.6</v>
      </c>
      <c r="M359" s="268">
        <v>2.6491699999999998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2857.45</v>
      </c>
      <c r="D360" s="269">
        <v>2861.15</v>
      </c>
      <c r="E360" s="269">
        <v>2841.3</v>
      </c>
      <c r="F360" s="269">
        <v>2825.15</v>
      </c>
      <c r="G360" s="269">
        <v>2805.3</v>
      </c>
      <c r="H360" s="269">
        <v>2877.3</v>
      </c>
      <c r="I360" s="269">
        <v>2897.1499999999996</v>
      </c>
      <c r="J360" s="269">
        <v>2913.3</v>
      </c>
      <c r="K360" s="268">
        <v>2881</v>
      </c>
      <c r="L360" s="268">
        <v>2845</v>
      </c>
      <c r="M360" s="268">
        <v>1.9675499999999999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1019.5</v>
      </c>
      <c r="D361" s="269">
        <v>1023.4</v>
      </c>
      <c r="E361" s="269">
        <v>1012.0999999999999</v>
      </c>
      <c r="F361" s="269">
        <v>1004.6999999999999</v>
      </c>
      <c r="G361" s="269">
        <v>993.39999999999986</v>
      </c>
      <c r="H361" s="269">
        <v>1030.8</v>
      </c>
      <c r="I361" s="269">
        <v>1042.0999999999999</v>
      </c>
      <c r="J361" s="269">
        <v>1049.5</v>
      </c>
      <c r="K361" s="268">
        <v>1034.7</v>
      </c>
      <c r="L361" s="268">
        <v>1016</v>
      </c>
      <c r="M361" s="268">
        <v>9.0904799999999994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896.6</v>
      </c>
      <c r="D362" s="269">
        <v>895.5333333333333</v>
      </c>
      <c r="E362" s="269">
        <v>876.06666666666661</v>
      </c>
      <c r="F362" s="269">
        <v>855.5333333333333</v>
      </c>
      <c r="G362" s="269">
        <v>836.06666666666661</v>
      </c>
      <c r="H362" s="269">
        <v>916.06666666666661</v>
      </c>
      <c r="I362" s="269">
        <v>935.5333333333333</v>
      </c>
      <c r="J362" s="269">
        <v>956.06666666666661</v>
      </c>
      <c r="K362" s="268">
        <v>915</v>
      </c>
      <c r="L362" s="268">
        <v>875</v>
      </c>
      <c r="M362" s="268">
        <v>0.62134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2638.5</v>
      </c>
      <c r="D363" s="269">
        <v>2615.8333333333335</v>
      </c>
      <c r="E363" s="269">
        <v>2572.666666666667</v>
      </c>
      <c r="F363" s="269">
        <v>2506.8333333333335</v>
      </c>
      <c r="G363" s="269">
        <v>2463.666666666667</v>
      </c>
      <c r="H363" s="269">
        <v>2681.666666666667</v>
      </c>
      <c r="I363" s="269">
        <v>2724.8333333333339</v>
      </c>
      <c r="J363" s="269">
        <v>2790.666666666667</v>
      </c>
      <c r="K363" s="268">
        <v>2659</v>
      </c>
      <c r="L363" s="268">
        <v>2550</v>
      </c>
      <c r="M363" s="268">
        <v>5.5575400000000004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2185.6</v>
      </c>
      <c r="D364" s="269">
        <v>2190.3666666666668</v>
      </c>
      <c r="E364" s="269">
        <v>2176.7333333333336</v>
      </c>
      <c r="F364" s="269">
        <v>2167.8666666666668</v>
      </c>
      <c r="G364" s="269">
        <v>2154.2333333333336</v>
      </c>
      <c r="H364" s="269">
        <v>2199.2333333333336</v>
      </c>
      <c r="I364" s="269">
        <v>2212.8666666666668</v>
      </c>
      <c r="J364" s="269">
        <v>2221.7333333333336</v>
      </c>
      <c r="K364" s="268">
        <v>2204</v>
      </c>
      <c r="L364" s="268">
        <v>2181.5</v>
      </c>
      <c r="M364" s="268">
        <v>1.1143099999999999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301.5</v>
      </c>
      <c r="D365" s="269">
        <v>303.15000000000003</v>
      </c>
      <c r="E365" s="269">
        <v>298.55000000000007</v>
      </c>
      <c r="F365" s="269">
        <v>295.60000000000002</v>
      </c>
      <c r="G365" s="269">
        <v>291.00000000000006</v>
      </c>
      <c r="H365" s="269">
        <v>306.10000000000008</v>
      </c>
      <c r="I365" s="269">
        <v>310.7000000000001</v>
      </c>
      <c r="J365" s="269">
        <v>313.65000000000009</v>
      </c>
      <c r="K365" s="268">
        <v>307.75</v>
      </c>
      <c r="L365" s="268">
        <v>300.2</v>
      </c>
      <c r="M365" s="268">
        <v>22.600290000000001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115.5</v>
      </c>
      <c r="D366" s="269">
        <v>115.61666666666667</v>
      </c>
      <c r="E366" s="269">
        <v>114.83333333333334</v>
      </c>
      <c r="F366" s="269">
        <v>114.16666666666667</v>
      </c>
      <c r="G366" s="269">
        <v>113.38333333333334</v>
      </c>
      <c r="H366" s="269">
        <v>116.28333333333335</v>
      </c>
      <c r="I366" s="269">
        <v>117.06666666666668</v>
      </c>
      <c r="J366" s="269">
        <v>117.73333333333335</v>
      </c>
      <c r="K366" s="268">
        <v>116.4</v>
      </c>
      <c r="L366" s="268">
        <v>114.95</v>
      </c>
      <c r="M366" s="268">
        <v>89.993350000000007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226.8</v>
      </c>
      <c r="D367" s="269">
        <v>226.03333333333333</v>
      </c>
      <c r="E367" s="269">
        <v>224.56666666666666</v>
      </c>
      <c r="F367" s="269">
        <v>222.33333333333334</v>
      </c>
      <c r="G367" s="269">
        <v>220.86666666666667</v>
      </c>
      <c r="H367" s="269">
        <v>228.26666666666665</v>
      </c>
      <c r="I367" s="269">
        <v>229.73333333333329</v>
      </c>
      <c r="J367" s="269">
        <v>231.96666666666664</v>
      </c>
      <c r="K367" s="268">
        <v>227.5</v>
      </c>
      <c r="L367" s="268">
        <v>223.8</v>
      </c>
      <c r="M367" s="268">
        <v>84.587879999999998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413.8</v>
      </c>
      <c r="D368" s="269">
        <v>415.95</v>
      </c>
      <c r="E368" s="269">
        <v>410.4</v>
      </c>
      <c r="F368" s="269">
        <v>407</v>
      </c>
      <c r="G368" s="269">
        <v>401.45</v>
      </c>
      <c r="H368" s="269">
        <v>419.34999999999997</v>
      </c>
      <c r="I368" s="269">
        <v>424.90000000000003</v>
      </c>
      <c r="J368" s="269">
        <v>428.29999999999995</v>
      </c>
      <c r="K368" s="268">
        <v>421.5</v>
      </c>
      <c r="L368" s="268">
        <v>412.55</v>
      </c>
      <c r="M368" s="268">
        <v>5.3755300000000004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486.5</v>
      </c>
      <c r="D369" s="269">
        <v>485.68333333333334</v>
      </c>
      <c r="E369" s="269">
        <v>482.56666666666666</v>
      </c>
      <c r="F369" s="269">
        <v>478.63333333333333</v>
      </c>
      <c r="G369" s="269">
        <v>475.51666666666665</v>
      </c>
      <c r="H369" s="269">
        <v>489.61666666666667</v>
      </c>
      <c r="I369" s="269">
        <v>492.73333333333335</v>
      </c>
      <c r="J369" s="269">
        <v>496.66666666666669</v>
      </c>
      <c r="K369" s="268">
        <v>488.8</v>
      </c>
      <c r="L369" s="268">
        <v>481.75</v>
      </c>
      <c r="M369" s="268">
        <v>3.8266900000000001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606.45000000000005</v>
      </c>
      <c r="D370" s="269">
        <v>607.68333333333339</v>
      </c>
      <c r="E370" s="269">
        <v>600.86666666666679</v>
      </c>
      <c r="F370" s="269">
        <v>595.28333333333342</v>
      </c>
      <c r="G370" s="269">
        <v>588.46666666666681</v>
      </c>
      <c r="H370" s="269">
        <v>613.26666666666677</v>
      </c>
      <c r="I370" s="269">
        <v>620.08333333333337</v>
      </c>
      <c r="J370" s="269">
        <v>625.66666666666674</v>
      </c>
      <c r="K370" s="268">
        <v>614.5</v>
      </c>
      <c r="L370" s="268">
        <v>602.1</v>
      </c>
      <c r="M370" s="268">
        <v>2.28816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130.19999999999999</v>
      </c>
      <c r="D371" s="269">
        <v>131.93333333333334</v>
      </c>
      <c r="E371" s="269">
        <v>126.96666666666667</v>
      </c>
      <c r="F371" s="269">
        <v>123.73333333333332</v>
      </c>
      <c r="G371" s="269">
        <v>118.76666666666665</v>
      </c>
      <c r="H371" s="269">
        <v>135.16666666666669</v>
      </c>
      <c r="I371" s="269">
        <v>140.13333333333338</v>
      </c>
      <c r="J371" s="269">
        <v>143.3666666666667</v>
      </c>
      <c r="K371" s="268">
        <v>136.9</v>
      </c>
      <c r="L371" s="268">
        <v>128.69999999999999</v>
      </c>
      <c r="M371" s="268">
        <v>5.4843299999999999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1405.45</v>
      </c>
      <c r="D372" s="269">
        <v>1411.05</v>
      </c>
      <c r="E372" s="269">
        <v>1392.3999999999999</v>
      </c>
      <c r="F372" s="269">
        <v>1379.35</v>
      </c>
      <c r="G372" s="269">
        <v>1360.6999999999998</v>
      </c>
      <c r="H372" s="269">
        <v>1424.1</v>
      </c>
      <c r="I372" s="269">
        <v>1442.75</v>
      </c>
      <c r="J372" s="269">
        <v>1455.8</v>
      </c>
      <c r="K372" s="268">
        <v>1429.7</v>
      </c>
      <c r="L372" s="268">
        <v>1398</v>
      </c>
      <c r="M372" s="268">
        <v>0.17155000000000001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4296</v>
      </c>
      <c r="D373" s="269">
        <v>4285.833333333333</v>
      </c>
      <c r="E373" s="269">
        <v>4262.6666666666661</v>
      </c>
      <c r="F373" s="269">
        <v>4229.333333333333</v>
      </c>
      <c r="G373" s="269">
        <v>4206.1666666666661</v>
      </c>
      <c r="H373" s="269">
        <v>4319.1666666666661</v>
      </c>
      <c r="I373" s="269">
        <v>4342.3333333333321</v>
      </c>
      <c r="J373" s="269">
        <v>4375.6666666666661</v>
      </c>
      <c r="K373" s="268">
        <v>4309</v>
      </c>
      <c r="L373" s="268">
        <v>4252.5</v>
      </c>
      <c r="M373" s="268">
        <v>0.13697999999999999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14657.15</v>
      </c>
      <c r="D374" s="269">
        <v>14617.050000000001</v>
      </c>
      <c r="E374" s="269">
        <v>14484.100000000002</v>
      </c>
      <c r="F374" s="269">
        <v>14311.050000000001</v>
      </c>
      <c r="G374" s="269">
        <v>14178.100000000002</v>
      </c>
      <c r="H374" s="269">
        <v>14790.100000000002</v>
      </c>
      <c r="I374" s="269">
        <v>14923.050000000003</v>
      </c>
      <c r="J374" s="269">
        <v>15096.100000000002</v>
      </c>
      <c r="K374" s="268">
        <v>14750</v>
      </c>
      <c r="L374" s="268">
        <v>14444</v>
      </c>
      <c r="M374" s="268">
        <v>3.3919999999999999E-2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39.549999999999997</v>
      </c>
      <c r="D375" s="269">
        <v>39.93333333333333</v>
      </c>
      <c r="E375" s="269">
        <v>39.066666666666663</v>
      </c>
      <c r="F375" s="269">
        <v>38.583333333333336</v>
      </c>
      <c r="G375" s="269">
        <v>37.716666666666669</v>
      </c>
      <c r="H375" s="269">
        <v>40.416666666666657</v>
      </c>
      <c r="I375" s="269">
        <v>41.283333333333317</v>
      </c>
      <c r="J375" s="269">
        <v>41.766666666666652</v>
      </c>
      <c r="K375" s="268">
        <v>40.799999999999997</v>
      </c>
      <c r="L375" s="268">
        <v>39.450000000000003</v>
      </c>
      <c r="M375" s="268">
        <v>675.93579999999997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643.20000000000005</v>
      </c>
      <c r="D376" s="269">
        <v>637.75</v>
      </c>
      <c r="E376" s="269">
        <v>628</v>
      </c>
      <c r="F376" s="269">
        <v>612.79999999999995</v>
      </c>
      <c r="G376" s="269">
        <v>603.04999999999995</v>
      </c>
      <c r="H376" s="269">
        <v>652.95000000000005</v>
      </c>
      <c r="I376" s="269">
        <v>662.7</v>
      </c>
      <c r="J376" s="269">
        <v>677.90000000000009</v>
      </c>
      <c r="K376" s="268">
        <v>647.5</v>
      </c>
      <c r="L376" s="268">
        <v>622.54999999999995</v>
      </c>
      <c r="M376" s="268">
        <v>2.2557499999999999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128.94999999999999</v>
      </c>
      <c r="D377" s="269">
        <v>129.06666666666666</v>
      </c>
      <c r="E377" s="269">
        <v>127.13333333333333</v>
      </c>
      <c r="F377" s="269">
        <v>125.31666666666666</v>
      </c>
      <c r="G377" s="269">
        <v>123.38333333333333</v>
      </c>
      <c r="H377" s="269">
        <v>130.88333333333333</v>
      </c>
      <c r="I377" s="269">
        <v>132.81666666666666</v>
      </c>
      <c r="J377" s="269">
        <v>134.63333333333333</v>
      </c>
      <c r="K377" s="268">
        <v>131</v>
      </c>
      <c r="L377" s="268">
        <v>127.25</v>
      </c>
      <c r="M377" s="268">
        <v>144.57656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106.05</v>
      </c>
      <c r="D378" s="269">
        <v>106.31666666666666</v>
      </c>
      <c r="E378" s="269">
        <v>105.73333333333332</v>
      </c>
      <c r="F378" s="269">
        <v>105.41666666666666</v>
      </c>
      <c r="G378" s="269">
        <v>104.83333333333331</v>
      </c>
      <c r="H378" s="269">
        <v>106.63333333333333</v>
      </c>
      <c r="I378" s="269">
        <v>107.21666666666667</v>
      </c>
      <c r="J378" s="269">
        <v>107.53333333333333</v>
      </c>
      <c r="K378" s="268">
        <v>106.9</v>
      </c>
      <c r="L378" s="268">
        <v>106</v>
      </c>
      <c r="M378" s="268">
        <v>32.624850000000002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633.79999999999995</v>
      </c>
      <c r="D379" s="269">
        <v>635.26666666666665</v>
      </c>
      <c r="E379" s="269">
        <v>628.5333333333333</v>
      </c>
      <c r="F379" s="269">
        <v>623.26666666666665</v>
      </c>
      <c r="G379" s="269">
        <v>616.5333333333333</v>
      </c>
      <c r="H379" s="269">
        <v>640.5333333333333</v>
      </c>
      <c r="I379" s="269">
        <v>647.26666666666665</v>
      </c>
      <c r="J379" s="269">
        <v>652.5333333333333</v>
      </c>
      <c r="K379" s="268">
        <v>642</v>
      </c>
      <c r="L379" s="268">
        <v>630</v>
      </c>
      <c r="M379" s="268">
        <v>1.1645099999999999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299.14999999999998</v>
      </c>
      <c r="D380" s="269">
        <v>300.34999999999997</v>
      </c>
      <c r="E380" s="269">
        <v>295.69999999999993</v>
      </c>
      <c r="F380" s="269">
        <v>292.24999999999994</v>
      </c>
      <c r="G380" s="269">
        <v>287.59999999999991</v>
      </c>
      <c r="H380" s="269">
        <v>303.79999999999995</v>
      </c>
      <c r="I380" s="269">
        <v>308.44999999999993</v>
      </c>
      <c r="J380" s="269">
        <v>311.89999999999998</v>
      </c>
      <c r="K380" s="268">
        <v>305</v>
      </c>
      <c r="L380" s="268">
        <v>296.89999999999998</v>
      </c>
      <c r="M380" s="268">
        <v>3.1593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1111.95</v>
      </c>
      <c r="D381" s="269">
        <v>1119.2333333333333</v>
      </c>
      <c r="E381" s="269">
        <v>1100.1166666666668</v>
      </c>
      <c r="F381" s="269">
        <v>1088.2833333333335</v>
      </c>
      <c r="G381" s="269">
        <v>1069.166666666667</v>
      </c>
      <c r="H381" s="269">
        <v>1131.0666666666666</v>
      </c>
      <c r="I381" s="269">
        <v>1150.1833333333329</v>
      </c>
      <c r="J381" s="269">
        <v>1162.0166666666664</v>
      </c>
      <c r="K381" s="268">
        <v>1138.3499999999999</v>
      </c>
      <c r="L381" s="268">
        <v>1107.4000000000001</v>
      </c>
      <c r="M381" s="268">
        <v>8.3491900000000001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34.5</v>
      </c>
      <c r="D382" s="269">
        <v>34.383333333333333</v>
      </c>
      <c r="E382" s="269">
        <v>34.066666666666663</v>
      </c>
      <c r="F382" s="269">
        <v>33.633333333333333</v>
      </c>
      <c r="G382" s="269">
        <v>33.316666666666663</v>
      </c>
      <c r="H382" s="269">
        <v>34.816666666666663</v>
      </c>
      <c r="I382" s="269">
        <v>35.13333333333334</v>
      </c>
      <c r="J382" s="269">
        <v>35.566666666666663</v>
      </c>
      <c r="K382" s="268">
        <v>34.700000000000003</v>
      </c>
      <c r="L382" s="268">
        <v>33.950000000000003</v>
      </c>
      <c r="M382" s="268">
        <v>39.052320000000002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108.5</v>
      </c>
      <c r="D383" s="269">
        <v>107.91666666666667</v>
      </c>
      <c r="E383" s="269">
        <v>106.33333333333334</v>
      </c>
      <c r="F383" s="269">
        <v>104.16666666666667</v>
      </c>
      <c r="G383" s="269">
        <v>102.58333333333334</v>
      </c>
      <c r="H383" s="269">
        <v>110.08333333333334</v>
      </c>
      <c r="I383" s="269">
        <v>111.66666666666669</v>
      </c>
      <c r="J383" s="269">
        <v>113.83333333333334</v>
      </c>
      <c r="K383" s="268">
        <v>109.5</v>
      </c>
      <c r="L383" s="268">
        <v>105.75</v>
      </c>
      <c r="M383" s="268">
        <v>12.177020000000001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188.65</v>
      </c>
      <c r="D384" s="269">
        <v>188.75</v>
      </c>
      <c r="E384" s="269">
        <v>185.95</v>
      </c>
      <c r="F384" s="269">
        <v>183.25</v>
      </c>
      <c r="G384" s="269">
        <v>180.45</v>
      </c>
      <c r="H384" s="269">
        <v>191.45</v>
      </c>
      <c r="I384" s="269">
        <v>194.25</v>
      </c>
      <c r="J384" s="269">
        <v>196.95</v>
      </c>
      <c r="K384" s="268">
        <v>191.55</v>
      </c>
      <c r="L384" s="268">
        <v>186.05</v>
      </c>
      <c r="M384" s="268">
        <v>25.561150000000001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579.5</v>
      </c>
      <c r="D385" s="269">
        <v>580.2166666666667</v>
      </c>
      <c r="E385" s="269">
        <v>577.78333333333342</v>
      </c>
      <c r="F385" s="269">
        <v>576.06666666666672</v>
      </c>
      <c r="G385" s="269">
        <v>573.63333333333344</v>
      </c>
      <c r="H385" s="269">
        <v>581.93333333333339</v>
      </c>
      <c r="I385" s="269">
        <v>584.36666666666679</v>
      </c>
      <c r="J385" s="269">
        <v>586.08333333333337</v>
      </c>
      <c r="K385" s="268">
        <v>582.65</v>
      </c>
      <c r="L385" s="268">
        <v>578.5</v>
      </c>
      <c r="M385" s="268">
        <v>0.91364999999999996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239.2</v>
      </c>
      <c r="D386" s="269">
        <v>236.11666666666665</v>
      </c>
      <c r="E386" s="269">
        <v>231.6333333333333</v>
      </c>
      <c r="F386" s="269">
        <v>224.06666666666666</v>
      </c>
      <c r="G386" s="269">
        <v>219.58333333333331</v>
      </c>
      <c r="H386" s="269">
        <v>243.68333333333328</v>
      </c>
      <c r="I386" s="269">
        <v>248.16666666666663</v>
      </c>
      <c r="J386" s="269">
        <v>255.73333333333326</v>
      </c>
      <c r="K386" s="268">
        <v>240.6</v>
      </c>
      <c r="L386" s="268">
        <v>228.55</v>
      </c>
      <c r="M386" s="268">
        <v>22.491109999999999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102.85</v>
      </c>
      <c r="D387" s="269">
        <v>103.46666666666665</v>
      </c>
      <c r="E387" s="269">
        <v>101.73333333333331</v>
      </c>
      <c r="F387" s="269">
        <v>100.61666666666665</v>
      </c>
      <c r="G387" s="269">
        <v>98.883333333333297</v>
      </c>
      <c r="H387" s="269">
        <v>104.58333333333331</v>
      </c>
      <c r="I387" s="269">
        <v>106.31666666666666</v>
      </c>
      <c r="J387" s="269">
        <v>107.43333333333332</v>
      </c>
      <c r="K387" s="268">
        <v>105.2</v>
      </c>
      <c r="L387" s="268">
        <v>102.35</v>
      </c>
      <c r="M387" s="268">
        <v>47.627409999999998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1972.7</v>
      </c>
      <c r="D388" s="269">
        <v>1958</v>
      </c>
      <c r="E388" s="269">
        <v>1916</v>
      </c>
      <c r="F388" s="269">
        <v>1859.3</v>
      </c>
      <c r="G388" s="269">
        <v>1817.3</v>
      </c>
      <c r="H388" s="269">
        <v>2014.7</v>
      </c>
      <c r="I388" s="269">
        <v>2056.6999999999998</v>
      </c>
      <c r="J388" s="269">
        <v>2113.4</v>
      </c>
      <c r="K388" s="268">
        <v>2000</v>
      </c>
      <c r="L388" s="268">
        <v>1901.3</v>
      </c>
      <c r="M388" s="268">
        <v>0.46975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51.6</v>
      </c>
      <c r="D389" s="269">
        <v>51.966666666666669</v>
      </c>
      <c r="E389" s="269">
        <v>51.13333333333334</v>
      </c>
      <c r="F389" s="269">
        <v>50.666666666666671</v>
      </c>
      <c r="G389" s="269">
        <v>49.833333333333343</v>
      </c>
      <c r="H389" s="269">
        <v>52.433333333333337</v>
      </c>
      <c r="I389" s="269">
        <v>53.266666666666666</v>
      </c>
      <c r="J389" s="269">
        <v>53.733333333333334</v>
      </c>
      <c r="K389" s="268">
        <v>52.8</v>
      </c>
      <c r="L389" s="268">
        <v>51.5</v>
      </c>
      <c r="M389" s="268">
        <v>22.06035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149.19999999999999</v>
      </c>
      <c r="D390" s="269">
        <v>149.73333333333335</v>
      </c>
      <c r="E390" s="269">
        <v>148.06666666666669</v>
      </c>
      <c r="F390" s="269">
        <v>146.93333333333334</v>
      </c>
      <c r="G390" s="269">
        <v>145.26666666666668</v>
      </c>
      <c r="H390" s="269">
        <v>150.8666666666667</v>
      </c>
      <c r="I390" s="269">
        <v>152.53333333333333</v>
      </c>
      <c r="J390" s="269">
        <v>153.66666666666671</v>
      </c>
      <c r="K390" s="268">
        <v>151.4</v>
      </c>
      <c r="L390" s="268">
        <v>148.6</v>
      </c>
      <c r="M390" s="268">
        <v>16.627510000000001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1086.2</v>
      </c>
      <c r="D391" s="269">
        <v>1068</v>
      </c>
      <c r="E391" s="269">
        <v>1029</v>
      </c>
      <c r="F391" s="269">
        <v>971.8</v>
      </c>
      <c r="G391" s="269">
        <v>932.8</v>
      </c>
      <c r="H391" s="269">
        <v>1125.2</v>
      </c>
      <c r="I391" s="269">
        <v>1164.2</v>
      </c>
      <c r="J391" s="269">
        <v>1221.4000000000001</v>
      </c>
      <c r="K391" s="268">
        <v>1107</v>
      </c>
      <c r="L391" s="268">
        <v>1010.8</v>
      </c>
      <c r="M391" s="268">
        <v>14.32213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2619.75</v>
      </c>
      <c r="D392" s="269">
        <v>2616.8166666666666</v>
      </c>
      <c r="E392" s="269">
        <v>2603.9333333333334</v>
      </c>
      <c r="F392" s="269">
        <v>2588.1166666666668</v>
      </c>
      <c r="G392" s="269">
        <v>2575.2333333333336</v>
      </c>
      <c r="H392" s="269">
        <v>2632.6333333333332</v>
      </c>
      <c r="I392" s="269">
        <v>2645.5166666666664</v>
      </c>
      <c r="J392" s="269">
        <v>2661.333333333333</v>
      </c>
      <c r="K392" s="268">
        <v>2629.7</v>
      </c>
      <c r="L392" s="268">
        <v>2601</v>
      </c>
      <c r="M392" s="268">
        <v>41.021140000000003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128</v>
      </c>
      <c r="D393" s="269">
        <v>129.25</v>
      </c>
      <c r="E393" s="269">
        <v>126.35</v>
      </c>
      <c r="F393" s="269">
        <v>124.69999999999999</v>
      </c>
      <c r="G393" s="269">
        <v>121.79999999999998</v>
      </c>
      <c r="H393" s="269">
        <v>130.9</v>
      </c>
      <c r="I393" s="269">
        <v>133.79999999999998</v>
      </c>
      <c r="J393" s="269">
        <v>135.45000000000002</v>
      </c>
      <c r="K393" s="268">
        <v>132.15</v>
      </c>
      <c r="L393" s="268">
        <v>127.6</v>
      </c>
      <c r="M393" s="268">
        <v>11.69815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1025.1500000000001</v>
      </c>
      <c r="D394" s="269">
        <v>1013.6</v>
      </c>
      <c r="E394" s="269">
        <v>996.60000000000014</v>
      </c>
      <c r="F394" s="269">
        <v>968.05000000000007</v>
      </c>
      <c r="G394" s="269">
        <v>951.05000000000018</v>
      </c>
      <c r="H394" s="269">
        <v>1042.1500000000001</v>
      </c>
      <c r="I394" s="269">
        <v>1059.1499999999999</v>
      </c>
      <c r="J394" s="269">
        <v>1087.7</v>
      </c>
      <c r="K394" s="268">
        <v>1030.5999999999999</v>
      </c>
      <c r="L394" s="268">
        <v>985.05</v>
      </c>
      <c r="M394" s="268">
        <v>1.4046000000000001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1474.6</v>
      </c>
      <c r="D395" s="269">
        <v>1478.3</v>
      </c>
      <c r="E395" s="269">
        <v>1461.6</v>
      </c>
      <c r="F395" s="269">
        <v>1448.6</v>
      </c>
      <c r="G395" s="269">
        <v>1431.8999999999999</v>
      </c>
      <c r="H395" s="269">
        <v>1491.3</v>
      </c>
      <c r="I395" s="269">
        <v>1508.0000000000002</v>
      </c>
      <c r="J395" s="269">
        <v>1521</v>
      </c>
      <c r="K395" s="268">
        <v>1495</v>
      </c>
      <c r="L395" s="268">
        <v>1465.3</v>
      </c>
      <c r="M395" s="268">
        <v>1.6891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952.75</v>
      </c>
      <c r="D396" s="269">
        <v>954.66666666666663</v>
      </c>
      <c r="E396" s="269">
        <v>948.33333333333326</v>
      </c>
      <c r="F396" s="269">
        <v>943.91666666666663</v>
      </c>
      <c r="G396" s="269">
        <v>937.58333333333326</v>
      </c>
      <c r="H396" s="269">
        <v>959.08333333333326</v>
      </c>
      <c r="I396" s="269">
        <v>965.41666666666652</v>
      </c>
      <c r="J396" s="269">
        <v>969.83333333333326</v>
      </c>
      <c r="K396" s="268">
        <v>961</v>
      </c>
      <c r="L396" s="268">
        <v>950.25</v>
      </c>
      <c r="M396" s="268">
        <v>7.9756200000000002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1324.4</v>
      </c>
      <c r="D397" s="269">
        <v>1323.4666666666667</v>
      </c>
      <c r="E397" s="269">
        <v>1311.9333333333334</v>
      </c>
      <c r="F397" s="269">
        <v>1299.4666666666667</v>
      </c>
      <c r="G397" s="269">
        <v>1287.9333333333334</v>
      </c>
      <c r="H397" s="269">
        <v>1335.9333333333334</v>
      </c>
      <c r="I397" s="269">
        <v>1347.4666666666667</v>
      </c>
      <c r="J397" s="269">
        <v>1359.9333333333334</v>
      </c>
      <c r="K397" s="268">
        <v>1335</v>
      </c>
      <c r="L397" s="268">
        <v>1311</v>
      </c>
      <c r="M397" s="268">
        <v>11.6004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452.65</v>
      </c>
      <c r="D398" s="269">
        <v>454.06666666666666</v>
      </c>
      <c r="E398" s="269">
        <v>448.13333333333333</v>
      </c>
      <c r="F398" s="269">
        <v>443.61666666666667</v>
      </c>
      <c r="G398" s="269">
        <v>437.68333333333334</v>
      </c>
      <c r="H398" s="269">
        <v>458.58333333333331</v>
      </c>
      <c r="I398" s="269">
        <v>464.51666666666659</v>
      </c>
      <c r="J398" s="269">
        <v>469.0333333333333</v>
      </c>
      <c r="K398" s="268">
        <v>460</v>
      </c>
      <c r="L398" s="268">
        <v>449.55</v>
      </c>
      <c r="M398" s="268">
        <v>1.68834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31.75</v>
      </c>
      <c r="D399" s="269">
        <v>31.716666666666669</v>
      </c>
      <c r="E399" s="269">
        <v>31.483333333333338</v>
      </c>
      <c r="F399" s="269">
        <v>31.216666666666669</v>
      </c>
      <c r="G399" s="269">
        <v>30.983333333333338</v>
      </c>
      <c r="H399" s="269">
        <v>31.983333333333338</v>
      </c>
      <c r="I399" s="269">
        <v>32.216666666666669</v>
      </c>
      <c r="J399" s="269">
        <v>32.483333333333334</v>
      </c>
      <c r="K399" s="268">
        <v>31.95</v>
      </c>
      <c r="L399" s="268">
        <v>31.45</v>
      </c>
      <c r="M399" s="268">
        <v>30.402729999999998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4842.6499999999996</v>
      </c>
      <c r="D400" s="269">
        <v>4864.2499999999991</v>
      </c>
      <c r="E400" s="269">
        <v>4784.7999999999984</v>
      </c>
      <c r="F400" s="269">
        <v>4726.9499999999989</v>
      </c>
      <c r="G400" s="269">
        <v>4647.4999999999982</v>
      </c>
      <c r="H400" s="269">
        <v>4922.0999999999985</v>
      </c>
      <c r="I400" s="269">
        <v>5001.5499999999993</v>
      </c>
      <c r="J400" s="269">
        <v>5059.3999999999987</v>
      </c>
      <c r="K400" s="268">
        <v>4943.7</v>
      </c>
      <c r="L400" s="268">
        <v>4806.3999999999996</v>
      </c>
      <c r="M400" s="268">
        <v>0.67044999999999999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2826.05</v>
      </c>
      <c r="D401" s="269">
        <v>2801.0166666666669</v>
      </c>
      <c r="E401" s="269">
        <v>2753.1333333333337</v>
      </c>
      <c r="F401" s="269">
        <v>2680.2166666666667</v>
      </c>
      <c r="G401" s="269">
        <v>2632.3333333333335</v>
      </c>
      <c r="H401" s="269">
        <v>2873.9333333333338</v>
      </c>
      <c r="I401" s="269">
        <v>2921.8166666666671</v>
      </c>
      <c r="J401" s="269">
        <v>2994.733333333334</v>
      </c>
      <c r="K401" s="268">
        <v>2848.9</v>
      </c>
      <c r="L401" s="268">
        <v>2728.1</v>
      </c>
      <c r="M401" s="268">
        <v>17.167069999999999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6077.7</v>
      </c>
      <c r="D402" s="269">
        <v>6094.0166666666673</v>
      </c>
      <c r="E402" s="269">
        <v>6058.0333333333347</v>
      </c>
      <c r="F402" s="269">
        <v>6038.3666666666677</v>
      </c>
      <c r="G402" s="269">
        <v>6002.383333333335</v>
      </c>
      <c r="H402" s="269">
        <v>6113.6833333333343</v>
      </c>
      <c r="I402" s="269">
        <v>6149.6666666666661</v>
      </c>
      <c r="J402" s="269">
        <v>6169.3333333333339</v>
      </c>
      <c r="K402" s="268">
        <v>6130</v>
      </c>
      <c r="L402" s="268">
        <v>6074.35</v>
      </c>
      <c r="M402" s="268">
        <v>0.22911000000000001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1408.6</v>
      </c>
      <c r="D403" s="269">
        <v>1425.1666666666667</v>
      </c>
      <c r="E403" s="269">
        <v>1384.4333333333334</v>
      </c>
      <c r="F403" s="269">
        <v>1360.2666666666667</v>
      </c>
      <c r="G403" s="269">
        <v>1319.5333333333333</v>
      </c>
      <c r="H403" s="269">
        <v>1449.3333333333335</v>
      </c>
      <c r="I403" s="269">
        <v>1490.0666666666666</v>
      </c>
      <c r="J403" s="269">
        <v>1514.2333333333336</v>
      </c>
      <c r="K403" s="268">
        <v>1465.9</v>
      </c>
      <c r="L403" s="268">
        <v>1401</v>
      </c>
      <c r="M403" s="268">
        <v>0.67925999999999997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412.9</v>
      </c>
      <c r="D404" s="269">
        <v>414.43333333333339</v>
      </c>
      <c r="E404" s="269">
        <v>409.81666666666678</v>
      </c>
      <c r="F404" s="269">
        <v>406.73333333333341</v>
      </c>
      <c r="G404" s="269">
        <v>402.11666666666679</v>
      </c>
      <c r="H404" s="269">
        <v>417.51666666666677</v>
      </c>
      <c r="I404" s="269">
        <v>422.13333333333333</v>
      </c>
      <c r="J404" s="269">
        <v>425.21666666666675</v>
      </c>
      <c r="K404" s="268">
        <v>419.05</v>
      </c>
      <c r="L404" s="268">
        <v>411.35</v>
      </c>
      <c r="M404" s="268">
        <v>0.72943999999999998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3648.45</v>
      </c>
      <c r="D405" s="269">
        <v>3639.4333333333329</v>
      </c>
      <c r="E405" s="269">
        <v>3619.6166666666659</v>
      </c>
      <c r="F405" s="269">
        <v>3590.7833333333328</v>
      </c>
      <c r="G405" s="269">
        <v>3570.9666666666658</v>
      </c>
      <c r="H405" s="269">
        <v>3668.266666666666</v>
      </c>
      <c r="I405" s="269">
        <v>3688.0833333333326</v>
      </c>
      <c r="J405" s="269">
        <v>3716.9166666666661</v>
      </c>
      <c r="K405" s="268">
        <v>3659.25</v>
      </c>
      <c r="L405" s="268">
        <v>3610.6</v>
      </c>
      <c r="M405" s="268">
        <v>1.2721499999999999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114.2</v>
      </c>
      <c r="D406" s="269">
        <v>115.3</v>
      </c>
      <c r="E406" s="269">
        <v>112.8</v>
      </c>
      <c r="F406" s="269">
        <v>111.4</v>
      </c>
      <c r="G406" s="269">
        <v>108.9</v>
      </c>
      <c r="H406" s="269">
        <v>116.69999999999999</v>
      </c>
      <c r="I406" s="269">
        <v>119.19999999999999</v>
      </c>
      <c r="J406" s="269">
        <v>120.59999999999998</v>
      </c>
      <c r="K406" s="268">
        <v>117.8</v>
      </c>
      <c r="L406" s="268">
        <v>113.9</v>
      </c>
      <c r="M406" s="268">
        <v>8.2931000000000008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3070.8</v>
      </c>
      <c r="D407" s="269">
        <v>3082.2666666666664</v>
      </c>
      <c r="E407" s="269">
        <v>3049.5333333333328</v>
      </c>
      <c r="F407" s="269">
        <v>3028.2666666666664</v>
      </c>
      <c r="G407" s="269">
        <v>2995.5333333333328</v>
      </c>
      <c r="H407" s="269">
        <v>3103.5333333333328</v>
      </c>
      <c r="I407" s="269">
        <v>3136.2666666666664</v>
      </c>
      <c r="J407" s="269">
        <v>3157.5333333333328</v>
      </c>
      <c r="K407" s="268">
        <v>3115</v>
      </c>
      <c r="L407" s="268">
        <v>3061</v>
      </c>
      <c r="M407" s="268">
        <v>7.2739999999999999E-2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393.45</v>
      </c>
      <c r="D408" s="269">
        <v>395.11666666666662</v>
      </c>
      <c r="E408" s="269">
        <v>389.73333333333323</v>
      </c>
      <c r="F408" s="269">
        <v>386.01666666666659</v>
      </c>
      <c r="G408" s="269">
        <v>380.63333333333321</v>
      </c>
      <c r="H408" s="269">
        <v>398.83333333333326</v>
      </c>
      <c r="I408" s="269">
        <v>404.21666666666658</v>
      </c>
      <c r="J408" s="269">
        <v>407.93333333333328</v>
      </c>
      <c r="K408" s="268">
        <v>400.5</v>
      </c>
      <c r="L408" s="268">
        <v>391.4</v>
      </c>
      <c r="M408" s="268">
        <v>1.81009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128.30000000000001</v>
      </c>
      <c r="D409" s="269">
        <v>127.35000000000001</v>
      </c>
      <c r="E409" s="269">
        <v>125.70000000000002</v>
      </c>
      <c r="F409" s="269">
        <v>123.10000000000001</v>
      </c>
      <c r="G409" s="269">
        <v>121.45000000000002</v>
      </c>
      <c r="H409" s="269">
        <v>129.95000000000002</v>
      </c>
      <c r="I409" s="269">
        <v>131.60000000000002</v>
      </c>
      <c r="J409" s="269">
        <v>134.20000000000002</v>
      </c>
      <c r="K409" s="268">
        <v>129</v>
      </c>
      <c r="L409" s="268">
        <v>124.75</v>
      </c>
      <c r="M409" s="268">
        <v>12.68693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23932.3</v>
      </c>
      <c r="D410" s="269">
        <v>24243.416666666668</v>
      </c>
      <c r="E410" s="269">
        <v>23538.883333333335</v>
      </c>
      <c r="F410" s="269">
        <v>23145.466666666667</v>
      </c>
      <c r="G410" s="269">
        <v>22440.933333333334</v>
      </c>
      <c r="H410" s="269">
        <v>24636.833333333336</v>
      </c>
      <c r="I410" s="269">
        <v>25341.366666666669</v>
      </c>
      <c r="J410" s="269">
        <v>25734.783333333336</v>
      </c>
      <c r="K410" s="268">
        <v>24947.95</v>
      </c>
      <c r="L410" s="268">
        <v>23850</v>
      </c>
      <c r="M410" s="268">
        <v>1.3754200000000001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50.35</v>
      </c>
      <c r="D411" s="269">
        <v>50.383333333333326</v>
      </c>
      <c r="E411" s="269">
        <v>49.516666666666652</v>
      </c>
      <c r="F411" s="269">
        <v>48.683333333333323</v>
      </c>
      <c r="G411" s="269">
        <v>47.816666666666649</v>
      </c>
      <c r="H411" s="269">
        <v>51.216666666666654</v>
      </c>
      <c r="I411" s="269">
        <v>52.083333333333329</v>
      </c>
      <c r="J411" s="269">
        <v>52.916666666666657</v>
      </c>
      <c r="K411" s="268">
        <v>51.25</v>
      </c>
      <c r="L411" s="268">
        <v>49.55</v>
      </c>
      <c r="M411" s="268">
        <v>91.65204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1942.85</v>
      </c>
      <c r="D412" s="269">
        <v>1941.4666666666665</v>
      </c>
      <c r="E412" s="269">
        <v>1928.0333333333328</v>
      </c>
      <c r="F412" s="269">
        <v>1913.2166666666665</v>
      </c>
      <c r="G412" s="269">
        <v>1899.7833333333328</v>
      </c>
      <c r="H412" s="269">
        <v>1956.2833333333328</v>
      </c>
      <c r="I412" s="269">
        <v>1969.7166666666667</v>
      </c>
      <c r="J412" s="269">
        <v>1984.5333333333328</v>
      </c>
      <c r="K412" s="268">
        <v>1954.9</v>
      </c>
      <c r="L412" s="268">
        <v>1926.65</v>
      </c>
      <c r="M412" s="268">
        <v>0.10462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1332.6</v>
      </c>
      <c r="D413" s="269">
        <v>1335.4166666666667</v>
      </c>
      <c r="E413" s="269">
        <v>1320.8333333333335</v>
      </c>
      <c r="F413" s="269">
        <v>1309.0666666666668</v>
      </c>
      <c r="G413" s="269">
        <v>1294.4833333333336</v>
      </c>
      <c r="H413" s="269">
        <v>1347.1833333333334</v>
      </c>
      <c r="I413" s="269">
        <v>1361.7666666666669</v>
      </c>
      <c r="J413" s="269">
        <v>1373.5333333333333</v>
      </c>
      <c r="K413" s="268">
        <v>1350</v>
      </c>
      <c r="L413" s="268">
        <v>1323.65</v>
      </c>
      <c r="M413" s="268">
        <v>7.1966099999999997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303.39999999999998</v>
      </c>
      <c r="D414" s="269">
        <v>304.21666666666664</v>
      </c>
      <c r="E414" s="269">
        <v>302.18333333333328</v>
      </c>
      <c r="F414" s="269">
        <v>300.96666666666664</v>
      </c>
      <c r="G414" s="269">
        <v>298.93333333333328</v>
      </c>
      <c r="H414" s="269">
        <v>305.43333333333328</v>
      </c>
      <c r="I414" s="269">
        <v>307.4666666666667</v>
      </c>
      <c r="J414" s="269">
        <v>308.68333333333328</v>
      </c>
      <c r="K414" s="268">
        <v>306.25</v>
      </c>
      <c r="L414" s="268">
        <v>303</v>
      </c>
      <c r="M414" s="268">
        <v>0.93566000000000005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3052.55</v>
      </c>
      <c r="D415" s="269">
        <v>3025.8833333333337</v>
      </c>
      <c r="E415" s="269">
        <v>2985.8666666666672</v>
      </c>
      <c r="F415" s="269">
        <v>2919.1833333333334</v>
      </c>
      <c r="G415" s="269">
        <v>2879.166666666667</v>
      </c>
      <c r="H415" s="269">
        <v>3092.5666666666675</v>
      </c>
      <c r="I415" s="269">
        <v>3132.5833333333339</v>
      </c>
      <c r="J415" s="269">
        <v>3199.2666666666678</v>
      </c>
      <c r="K415" s="268">
        <v>3065.9</v>
      </c>
      <c r="L415" s="268">
        <v>2959.2</v>
      </c>
      <c r="M415" s="268">
        <v>6.3731099999999996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707.7</v>
      </c>
      <c r="D416" s="269">
        <v>712.23333333333323</v>
      </c>
      <c r="E416" s="269">
        <v>698.76666666666642</v>
      </c>
      <c r="F416" s="269">
        <v>689.83333333333314</v>
      </c>
      <c r="G416" s="269">
        <v>676.36666666666633</v>
      </c>
      <c r="H416" s="269">
        <v>721.16666666666652</v>
      </c>
      <c r="I416" s="269">
        <v>734.63333333333344</v>
      </c>
      <c r="J416" s="269">
        <v>743.56666666666661</v>
      </c>
      <c r="K416" s="268">
        <v>725.7</v>
      </c>
      <c r="L416" s="268">
        <v>703.3</v>
      </c>
      <c r="M416" s="268">
        <v>3.2225299999999999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3565.9</v>
      </c>
      <c r="D417" s="269">
        <v>3585.5</v>
      </c>
      <c r="E417" s="269">
        <v>3532.05</v>
      </c>
      <c r="F417" s="269">
        <v>3498.2000000000003</v>
      </c>
      <c r="G417" s="269">
        <v>3444.7500000000005</v>
      </c>
      <c r="H417" s="269">
        <v>3619.35</v>
      </c>
      <c r="I417" s="269">
        <v>3672.7999999999997</v>
      </c>
      <c r="J417" s="269">
        <v>3706.6499999999996</v>
      </c>
      <c r="K417" s="268">
        <v>3638.95</v>
      </c>
      <c r="L417" s="268">
        <v>3551.65</v>
      </c>
      <c r="M417" s="268">
        <v>0.32147999999999999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457.65</v>
      </c>
      <c r="D418" s="269">
        <v>460.56666666666666</v>
      </c>
      <c r="E418" s="269">
        <v>453.58333333333331</v>
      </c>
      <c r="F418" s="269">
        <v>449.51666666666665</v>
      </c>
      <c r="G418" s="269">
        <v>442.5333333333333</v>
      </c>
      <c r="H418" s="269">
        <v>464.63333333333333</v>
      </c>
      <c r="I418" s="269">
        <v>471.61666666666667</v>
      </c>
      <c r="J418" s="269">
        <v>475.68333333333334</v>
      </c>
      <c r="K418" s="268">
        <v>467.55</v>
      </c>
      <c r="L418" s="268">
        <v>456.5</v>
      </c>
      <c r="M418" s="268">
        <v>0.65539000000000003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544.1</v>
      </c>
      <c r="D419" s="269">
        <v>539.68333333333328</v>
      </c>
      <c r="E419" s="269">
        <v>530.96666666666658</v>
      </c>
      <c r="F419" s="269">
        <v>517.83333333333326</v>
      </c>
      <c r="G419" s="269">
        <v>509.11666666666656</v>
      </c>
      <c r="H419" s="269">
        <v>552.81666666666661</v>
      </c>
      <c r="I419" s="269">
        <v>561.5333333333333</v>
      </c>
      <c r="J419" s="269">
        <v>574.66666666666663</v>
      </c>
      <c r="K419" s="268">
        <v>548.4</v>
      </c>
      <c r="L419" s="268">
        <v>526.54999999999995</v>
      </c>
      <c r="M419" s="268">
        <v>46.242510000000003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577.65</v>
      </c>
      <c r="D420" s="269">
        <v>581.18333333333328</v>
      </c>
      <c r="E420" s="269">
        <v>569.46666666666658</v>
      </c>
      <c r="F420" s="269">
        <v>561.2833333333333</v>
      </c>
      <c r="G420" s="269">
        <v>549.56666666666661</v>
      </c>
      <c r="H420" s="269">
        <v>589.36666666666656</v>
      </c>
      <c r="I420" s="269">
        <v>601.08333333333326</v>
      </c>
      <c r="J420" s="269">
        <v>609.26666666666654</v>
      </c>
      <c r="K420" s="268">
        <v>592.9</v>
      </c>
      <c r="L420" s="268">
        <v>573</v>
      </c>
      <c r="M420" s="268">
        <v>1.5258400000000001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45.05</v>
      </c>
      <c r="D421" s="269">
        <v>45.15</v>
      </c>
      <c r="E421" s="269">
        <v>44.849999999999994</v>
      </c>
      <c r="F421" s="269">
        <v>44.65</v>
      </c>
      <c r="G421" s="269">
        <v>44.349999999999994</v>
      </c>
      <c r="H421" s="269">
        <v>45.349999999999994</v>
      </c>
      <c r="I421" s="269">
        <v>45.649999999999991</v>
      </c>
      <c r="J421" s="269">
        <v>45.849999999999994</v>
      </c>
      <c r="K421" s="268">
        <v>45.45</v>
      </c>
      <c r="L421" s="268">
        <v>44.95</v>
      </c>
      <c r="M421" s="268">
        <v>11.440810000000001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740.8</v>
      </c>
      <c r="D422" s="269">
        <v>746.41666666666663</v>
      </c>
      <c r="E422" s="269">
        <v>730.83333333333326</v>
      </c>
      <c r="F422" s="269">
        <v>720.86666666666667</v>
      </c>
      <c r="G422" s="269">
        <v>705.2833333333333</v>
      </c>
      <c r="H422" s="269">
        <v>756.38333333333321</v>
      </c>
      <c r="I422" s="269">
        <v>771.96666666666647</v>
      </c>
      <c r="J422" s="269">
        <v>781.93333333333317</v>
      </c>
      <c r="K422" s="268">
        <v>762</v>
      </c>
      <c r="L422" s="268">
        <v>736.45</v>
      </c>
      <c r="M422" s="268">
        <v>2.1168999999999998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558</v>
      </c>
      <c r="D423" s="269">
        <v>557.25</v>
      </c>
      <c r="E423" s="269">
        <v>554.5</v>
      </c>
      <c r="F423" s="269">
        <v>551</v>
      </c>
      <c r="G423" s="269">
        <v>548.25</v>
      </c>
      <c r="H423" s="269">
        <v>560.75</v>
      </c>
      <c r="I423" s="269">
        <v>563.5</v>
      </c>
      <c r="J423" s="269">
        <v>567</v>
      </c>
      <c r="K423" s="268">
        <v>560</v>
      </c>
      <c r="L423" s="268">
        <v>553.75</v>
      </c>
      <c r="M423" s="268">
        <v>167.07275000000001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83.6</v>
      </c>
      <c r="D424" s="269">
        <v>83.783333333333331</v>
      </c>
      <c r="E424" s="269">
        <v>83.316666666666663</v>
      </c>
      <c r="F424" s="269">
        <v>83.033333333333331</v>
      </c>
      <c r="G424" s="269">
        <v>82.566666666666663</v>
      </c>
      <c r="H424" s="269">
        <v>84.066666666666663</v>
      </c>
      <c r="I424" s="269">
        <v>84.533333333333331</v>
      </c>
      <c r="J424" s="269">
        <v>84.816666666666663</v>
      </c>
      <c r="K424" s="268">
        <v>84.25</v>
      </c>
      <c r="L424" s="268">
        <v>83.5</v>
      </c>
      <c r="M424" s="268">
        <v>147.22171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300.45</v>
      </c>
      <c r="D425" s="269">
        <v>300.71666666666664</v>
      </c>
      <c r="E425" s="269">
        <v>297.73333333333329</v>
      </c>
      <c r="F425" s="269">
        <v>295.01666666666665</v>
      </c>
      <c r="G425" s="269">
        <v>292.0333333333333</v>
      </c>
      <c r="H425" s="269">
        <v>303.43333333333328</v>
      </c>
      <c r="I425" s="269">
        <v>306.41666666666663</v>
      </c>
      <c r="J425" s="269">
        <v>309.13333333333327</v>
      </c>
      <c r="K425" s="268">
        <v>303.7</v>
      </c>
      <c r="L425" s="268">
        <v>298</v>
      </c>
      <c r="M425" s="268">
        <v>2.7576200000000002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174.3</v>
      </c>
      <c r="D426" s="269">
        <v>174.20000000000002</v>
      </c>
      <c r="E426" s="269">
        <v>169.20000000000005</v>
      </c>
      <c r="F426" s="269">
        <v>164.10000000000002</v>
      </c>
      <c r="G426" s="269">
        <v>159.10000000000005</v>
      </c>
      <c r="H426" s="269">
        <v>179.30000000000004</v>
      </c>
      <c r="I426" s="269">
        <v>184.29999999999998</v>
      </c>
      <c r="J426" s="269">
        <v>189.40000000000003</v>
      </c>
      <c r="K426" s="268">
        <v>179.2</v>
      </c>
      <c r="L426" s="268">
        <v>169.1</v>
      </c>
      <c r="M426" s="268">
        <v>26.32292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338.5</v>
      </c>
      <c r="D427" s="269">
        <v>336.53333333333336</v>
      </c>
      <c r="E427" s="269">
        <v>332.06666666666672</v>
      </c>
      <c r="F427" s="269">
        <v>325.63333333333338</v>
      </c>
      <c r="G427" s="269">
        <v>321.16666666666674</v>
      </c>
      <c r="H427" s="269">
        <v>342.9666666666667</v>
      </c>
      <c r="I427" s="269">
        <v>347.43333333333328</v>
      </c>
      <c r="J427" s="269">
        <v>353.86666666666667</v>
      </c>
      <c r="K427" s="268">
        <v>341</v>
      </c>
      <c r="L427" s="268">
        <v>330.1</v>
      </c>
      <c r="M427" s="268">
        <v>3.7842600000000002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468.65</v>
      </c>
      <c r="D428" s="269">
        <v>472.58333333333331</v>
      </c>
      <c r="E428" s="269">
        <v>463.51666666666665</v>
      </c>
      <c r="F428" s="269">
        <v>458.38333333333333</v>
      </c>
      <c r="G428" s="269">
        <v>449.31666666666666</v>
      </c>
      <c r="H428" s="269">
        <v>477.71666666666664</v>
      </c>
      <c r="I428" s="269">
        <v>486.78333333333336</v>
      </c>
      <c r="J428" s="269">
        <v>491.91666666666663</v>
      </c>
      <c r="K428" s="268">
        <v>481.65</v>
      </c>
      <c r="L428" s="268">
        <v>467.45</v>
      </c>
      <c r="M428" s="268">
        <v>1.80596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503.6</v>
      </c>
      <c r="D429" s="269">
        <v>506.26666666666671</v>
      </c>
      <c r="E429" s="269">
        <v>497.83333333333337</v>
      </c>
      <c r="F429" s="269">
        <v>492.06666666666666</v>
      </c>
      <c r="G429" s="269">
        <v>483.63333333333333</v>
      </c>
      <c r="H429" s="269">
        <v>512.03333333333342</v>
      </c>
      <c r="I429" s="269">
        <v>520.4666666666667</v>
      </c>
      <c r="J429" s="269">
        <v>526.23333333333346</v>
      </c>
      <c r="K429" s="268">
        <v>514.70000000000005</v>
      </c>
      <c r="L429" s="268">
        <v>500.5</v>
      </c>
      <c r="M429" s="268">
        <v>5.9184200000000002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228.05</v>
      </c>
      <c r="D430" s="269">
        <v>230.45000000000002</v>
      </c>
      <c r="E430" s="269">
        <v>225.10000000000002</v>
      </c>
      <c r="F430" s="269">
        <v>222.15</v>
      </c>
      <c r="G430" s="269">
        <v>216.8</v>
      </c>
      <c r="H430" s="269">
        <v>233.40000000000003</v>
      </c>
      <c r="I430" s="269">
        <v>238.75</v>
      </c>
      <c r="J430" s="269">
        <v>241.70000000000005</v>
      </c>
      <c r="K430" s="268">
        <v>235.8</v>
      </c>
      <c r="L430" s="268">
        <v>227.5</v>
      </c>
      <c r="M430" s="268">
        <v>4.0107999999999997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890.15</v>
      </c>
      <c r="D431" s="269">
        <v>888.98333333333323</v>
      </c>
      <c r="E431" s="269">
        <v>884.66666666666652</v>
      </c>
      <c r="F431" s="269">
        <v>879.18333333333328</v>
      </c>
      <c r="G431" s="269">
        <v>874.86666666666656</v>
      </c>
      <c r="H431" s="269">
        <v>894.46666666666647</v>
      </c>
      <c r="I431" s="269">
        <v>898.7833333333333</v>
      </c>
      <c r="J431" s="269">
        <v>904.26666666666642</v>
      </c>
      <c r="K431" s="268">
        <v>893.3</v>
      </c>
      <c r="L431" s="268">
        <v>883.5</v>
      </c>
      <c r="M431" s="268">
        <v>22.163540000000001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533.29999999999995</v>
      </c>
      <c r="D432" s="269">
        <v>528.11666666666667</v>
      </c>
      <c r="E432" s="269">
        <v>518.23333333333335</v>
      </c>
      <c r="F432" s="269">
        <v>503.16666666666663</v>
      </c>
      <c r="G432" s="269">
        <v>493.2833333333333</v>
      </c>
      <c r="H432" s="269">
        <v>543.18333333333339</v>
      </c>
      <c r="I432" s="269">
        <v>553.06666666666683</v>
      </c>
      <c r="J432" s="269">
        <v>568.13333333333344</v>
      </c>
      <c r="K432" s="268">
        <v>538</v>
      </c>
      <c r="L432" s="268">
        <v>513.04999999999995</v>
      </c>
      <c r="M432" s="268">
        <v>24.715900000000001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2279.9499999999998</v>
      </c>
      <c r="D433" s="269">
        <v>2277.2000000000003</v>
      </c>
      <c r="E433" s="269">
        <v>2239.4000000000005</v>
      </c>
      <c r="F433" s="269">
        <v>2198.8500000000004</v>
      </c>
      <c r="G433" s="269">
        <v>2161.0500000000006</v>
      </c>
      <c r="H433" s="269">
        <v>2317.7500000000005</v>
      </c>
      <c r="I433" s="269">
        <v>2355.5500000000006</v>
      </c>
      <c r="J433" s="269">
        <v>2396.1000000000004</v>
      </c>
      <c r="K433" s="268">
        <v>2315</v>
      </c>
      <c r="L433" s="268">
        <v>2236.65</v>
      </c>
      <c r="M433" s="268">
        <v>0.34242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876.55</v>
      </c>
      <c r="D434" s="269">
        <v>884.73333333333323</v>
      </c>
      <c r="E434" s="269">
        <v>865.06666666666649</v>
      </c>
      <c r="F434" s="269">
        <v>853.58333333333326</v>
      </c>
      <c r="G434" s="269">
        <v>833.91666666666652</v>
      </c>
      <c r="H434" s="269">
        <v>896.21666666666647</v>
      </c>
      <c r="I434" s="269">
        <v>915.88333333333321</v>
      </c>
      <c r="J434" s="269">
        <v>927.36666666666645</v>
      </c>
      <c r="K434" s="268">
        <v>904.4</v>
      </c>
      <c r="L434" s="268">
        <v>873.25</v>
      </c>
      <c r="M434" s="268">
        <v>1.1466700000000001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466.95</v>
      </c>
      <c r="D435" s="269">
        <v>469.7166666666667</v>
      </c>
      <c r="E435" s="269">
        <v>459.73333333333341</v>
      </c>
      <c r="F435" s="269">
        <v>452.51666666666671</v>
      </c>
      <c r="G435" s="269">
        <v>442.53333333333342</v>
      </c>
      <c r="H435" s="269">
        <v>476.93333333333339</v>
      </c>
      <c r="I435" s="269">
        <v>486.91666666666674</v>
      </c>
      <c r="J435" s="269">
        <v>494.13333333333338</v>
      </c>
      <c r="K435" s="268">
        <v>479.7</v>
      </c>
      <c r="L435" s="268">
        <v>462.5</v>
      </c>
      <c r="M435" s="268">
        <v>4.0922999999999998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347.25</v>
      </c>
      <c r="D436" s="269">
        <v>348.2833333333333</v>
      </c>
      <c r="E436" s="269">
        <v>344.56666666666661</v>
      </c>
      <c r="F436" s="269">
        <v>341.88333333333333</v>
      </c>
      <c r="G436" s="269">
        <v>338.16666666666663</v>
      </c>
      <c r="H436" s="269">
        <v>350.96666666666658</v>
      </c>
      <c r="I436" s="269">
        <v>354.68333333333328</v>
      </c>
      <c r="J436" s="269">
        <v>357.36666666666656</v>
      </c>
      <c r="K436" s="268">
        <v>352</v>
      </c>
      <c r="L436" s="268">
        <v>345.6</v>
      </c>
      <c r="M436" s="268">
        <v>1.7566900000000001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2067.4499999999998</v>
      </c>
      <c r="D437" s="269">
        <v>2085.7166666666667</v>
      </c>
      <c r="E437" s="269">
        <v>2045.3333333333335</v>
      </c>
      <c r="F437" s="269">
        <v>2023.2166666666667</v>
      </c>
      <c r="G437" s="269">
        <v>1982.8333333333335</v>
      </c>
      <c r="H437" s="269">
        <v>2107.8333333333335</v>
      </c>
      <c r="I437" s="269">
        <v>2148.2166666666667</v>
      </c>
      <c r="J437" s="269">
        <v>2170.3333333333335</v>
      </c>
      <c r="K437" s="268">
        <v>2126.1</v>
      </c>
      <c r="L437" s="268">
        <v>2063.6</v>
      </c>
      <c r="M437" s="268">
        <v>0.58296000000000003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482.45</v>
      </c>
      <c r="D438" s="269">
        <v>478.63333333333338</v>
      </c>
      <c r="E438" s="269">
        <v>469.31666666666678</v>
      </c>
      <c r="F438" s="269">
        <v>456.18333333333339</v>
      </c>
      <c r="G438" s="269">
        <v>446.86666666666679</v>
      </c>
      <c r="H438" s="269">
        <v>491.76666666666677</v>
      </c>
      <c r="I438" s="269">
        <v>501.08333333333337</v>
      </c>
      <c r="J438" s="269">
        <v>514.2166666666667</v>
      </c>
      <c r="K438" s="268">
        <v>487.95</v>
      </c>
      <c r="L438" s="268">
        <v>465.5</v>
      </c>
      <c r="M438" s="268">
        <v>7.62324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9.5500000000000007</v>
      </c>
      <c r="D439" s="269">
        <v>9.6666666666666661</v>
      </c>
      <c r="E439" s="269">
        <v>9.3833333333333329</v>
      </c>
      <c r="F439" s="269">
        <v>9.2166666666666668</v>
      </c>
      <c r="G439" s="269">
        <v>8.9333333333333336</v>
      </c>
      <c r="H439" s="269">
        <v>9.8333333333333321</v>
      </c>
      <c r="I439" s="269">
        <v>10.116666666666667</v>
      </c>
      <c r="J439" s="269">
        <v>10.283333333333331</v>
      </c>
      <c r="K439" s="268">
        <v>9.9499999999999993</v>
      </c>
      <c r="L439" s="268">
        <v>9.5</v>
      </c>
      <c r="M439" s="268">
        <v>745.47685999999999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906.8</v>
      </c>
      <c r="D440" s="269">
        <v>908.80000000000007</v>
      </c>
      <c r="E440" s="269">
        <v>903.00000000000011</v>
      </c>
      <c r="F440" s="269">
        <v>899.2</v>
      </c>
      <c r="G440" s="269">
        <v>893.40000000000009</v>
      </c>
      <c r="H440" s="269">
        <v>912.60000000000014</v>
      </c>
      <c r="I440" s="269">
        <v>918.40000000000009</v>
      </c>
      <c r="J440" s="269">
        <v>922.20000000000016</v>
      </c>
      <c r="K440" s="268">
        <v>914.6</v>
      </c>
      <c r="L440" s="268">
        <v>905</v>
      </c>
      <c r="M440" s="268">
        <v>0.31745000000000001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569.75</v>
      </c>
      <c r="D441" s="269">
        <v>570.06666666666661</v>
      </c>
      <c r="E441" s="269">
        <v>565.33333333333326</v>
      </c>
      <c r="F441" s="269">
        <v>560.91666666666663</v>
      </c>
      <c r="G441" s="269">
        <v>556.18333333333328</v>
      </c>
      <c r="H441" s="269">
        <v>574.48333333333323</v>
      </c>
      <c r="I441" s="269">
        <v>579.21666666666658</v>
      </c>
      <c r="J441" s="269">
        <v>583.63333333333321</v>
      </c>
      <c r="K441" s="268">
        <v>574.79999999999995</v>
      </c>
      <c r="L441" s="268">
        <v>565.65</v>
      </c>
      <c r="M441" s="268">
        <v>3.4851800000000002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1834.55</v>
      </c>
      <c r="D442" s="269">
        <v>1841.45</v>
      </c>
      <c r="E442" s="269">
        <v>1813.1000000000001</v>
      </c>
      <c r="F442" s="269">
        <v>1791.65</v>
      </c>
      <c r="G442" s="269">
        <v>1763.3000000000002</v>
      </c>
      <c r="H442" s="269">
        <v>1862.9</v>
      </c>
      <c r="I442" s="269">
        <v>1891.25</v>
      </c>
      <c r="J442" s="269">
        <v>1912.7</v>
      </c>
      <c r="K442" s="268">
        <v>1869.8</v>
      </c>
      <c r="L442" s="268">
        <v>1820</v>
      </c>
      <c r="M442" s="268">
        <v>0.21506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680.95</v>
      </c>
      <c r="D443" s="269">
        <v>689.16666666666663</v>
      </c>
      <c r="E443" s="269">
        <v>670.7833333333333</v>
      </c>
      <c r="F443" s="269">
        <v>660.61666666666667</v>
      </c>
      <c r="G443" s="269">
        <v>642.23333333333335</v>
      </c>
      <c r="H443" s="269">
        <v>699.33333333333326</v>
      </c>
      <c r="I443" s="269">
        <v>717.7166666666667</v>
      </c>
      <c r="J443" s="269">
        <v>727.88333333333321</v>
      </c>
      <c r="K443" s="268">
        <v>707.55</v>
      </c>
      <c r="L443" s="268">
        <v>679</v>
      </c>
      <c r="M443" s="268">
        <v>0.42681000000000002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1030.1500000000001</v>
      </c>
      <c r="D444" s="269">
        <v>1033.3500000000001</v>
      </c>
      <c r="E444" s="269">
        <v>1016.8000000000002</v>
      </c>
      <c r="F444" s="269">
        <v>1003.45</v>
      </c>
      <c r="G444" s="269">
        <v>986.90000000000009</v>
      </c>
      <c r="H444" s="269">
        <v>1046.7000000000003</v>
      </c>
      <c r="I444" s="269">
        <v>1063.25</v>
      </c>
      <c r="J444" s="269">
        <v>1076.6000000000004</v>
      </c>
      <c r="K444" s="268">
        <v>1049.9000000000001</v>
      </c>
      <c r="L444" s="268">
        <v>1020</v>
      </c>
      <c r="M444" s="268">
        <v>1.25936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42.45</v>
      </c>
      <c r="D445" s="269">
        <v>42.500000000000007</v>
      </c>
      <c r="E445" s="269">
        <v>42.150000000000013</v>
      </c>
      <c r="F445" s="269">
        <v>41.850000000000009</v>
      </c>
      <c r="G445" s="269">
        <v>41.500000000000014</v>
      </c>
      <c r="H445" s="269">
        <v>42.800000000000011</v>
      </c>
      <c r="I445" s="269">
        <v>43.150000000000006</v>
      </c>
      <c r="J445" s="269">
        <v>43.45000000000001</v>
      </c>
      <c r="K445" s="268">
        <v>42.85</v>
      </c>
      <c r="L445" s="268">
        <v>42.2</v>
      </c>
      <c r="M445" s="268">
        <v>64.453280000000007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1038.7</v>
      </c>
      <c r="D446" s="269">
        <v>1044.2333333333333</v>
      </c>
      <c r="E446" s="269">
        <v>1029.0166666666667</v>
      </c>
      <c r="F446" s="269">
        <v>1019.3333333333333</v>
      </c>
      <c r="G446" s="269">
        <v>1004.1166666666666</v>
      </c>
      <c r="H446" s="269">
        <v>1053.9166666666667</v>
      </c>
      <c r="I446" s="269">
        <v>1069.1333333333334</v>
      </c>
      <c r="J446" s="269">
        <v>1078.8166666666668</v>
      </c>
      <c r="K446" s="268">
        <v>1059.45</v>
      </c>
      <c r="L446" s="268">
        <v>1034.55</v>
      </c>
      <c r="M446" s="268">
        <v>9.0378699999999998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828.45</v>
      </c>
      <c r="D447" s="269">
        <v>839.15</v>
      </c>
      <c r="E447" s="269">
        <v>814.3</v>
      </c>
      <c r="F447" s="269">
        <v>800.15</v>
      </c>
      <c r="G447" s="269">
        <v>775.3</v>
      </c>
      <c r="H447" s="269">
        <v>853.3</v>
      </c>
      <c r="I447" s="269">
        <v>878.15000000000009</v>
      </c>
      <c r="J447" s="269">
        <v>892.3</v>
      </c>
      <c r="K447" s="268">
        <v>864</v>
      </c>
      <c r="L447" s="268">
        <v>825</v>
      </c>
      <c r="M447" s="268">
        <v>6.3230599999999999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1160.7</v>
      </c>
      <c r="D448" s="269">
        <v>1171.0166666666667</v>
      </c>
      <c r="E448" s="269">
        <v>1148.0333333333333</v>
      </c>
      <c r="F448" s="269">
        <v>1135.3666666666666</v>
      </c>
      <c r="G448" s="269">
        <v>1112.3833333333332</v>
      </c>
      <c r="H448" s="269">
        <v>1183.6833333333334</v>
      </c>
      <c r="I448" s="269">
        <v>1206.6666666666665</v>
      </c>
      <c r="J448" s="269">
        <v>1219.3333333333335</v>
      </c>
      <c r="K448" s="268">
        <v>1194</v>
      </c>
      <c r="L448" s="268">
        <v>1158.3499999999999</v>
      </c>
      <c r="M448" s="268">
        <v>44.970779999999998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243.15</v>
      </c>
      <c r="D449" s="269">
        <v>242.28333333333333</v>
      </c>
      <c r="E449" s="269">
        <v>240.61666666666667</v>
      </c>
      <c r="F449" s="269">
        <v>238.08333333333334</v>
      </c>
      <c r="G449" s="269">
        <v>236.41666666666669</v>
      </c>
      <c r="H449" s="269">
        <v>244.81666666666666</v>
      </c>
      <c r="I449" s="269">
        <v>246.48333333333335</v>
      </c>
      <c r="J449" s="269">
        <v>249.01666666666665</v>
      </c>
      <c r="K449" s="268">
        <v>243.95</v>
      </c>
      <c r="L449" s="268">
        <v>239.75</v>
      </c>
      <c r="M449" s="268">
        <v>12.059659999999999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1236.05</v>
      </c>
      <c r="D450" s="269">
        <v>1241.3166666666668</v>
      </c>
      <c r="E450" s="269">
        <v>1204.6333333333337</v>
      </c>
      <c r="F450" s="269">
        <v>1173.2166666666669</v>
      </c>
      <c r="G450" s="269">
        <v>1136.5333333333338</v>
      </c>
      <c r="H450" s="269">
        <v>1272.7333333333336</v>
      </c>
      <c r="I450" s="269">
        <v>1309.4166666666665</v>
      </c>
      <c r="J450" s="269">
        <v>1340.8333333333335</v>
      </c>
      <c r="K450" s="268">
        <v>1278</v>
      </c>
      <c r="L450" s="268">
        <v>1209.9000000000001</v>
      </c>
      <c r="M450" s="268">
        <v>12.2295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3229.35</v>
      </c>
      <c r="D451" s="269">
        <v>3239.2666666666664</v>
      </c>
      <c r="E451" s="269">
        <v>3215.083333333333</v>
      </c>
      <c r="F451" s="269">
        <v>3200.8166666666666</v>
      </c>
      <c r="G451" s="269">
        <v>3176.6333333333332</v>
      </c>
      <c r="H451" s="269">
        <v>3253.5333333333328</v>
      </c>
      <c r="I451" s="269">
        <v>3277.7166666666662</v>
      </c>
      <c r="J451" s="269">
        <v>3291.9833333333327</v>
      </c>
      <c r="K451" s="268">
        <v>3263.45</v>
      </c>
      <c r="L451" s="268">
        <v>3225</v>
      </c>
      <c r="M451" s="268">
        <v>19.726780000000002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849</v>
      </c>
      <c r="D452" s="269">
        <v>843.56666666666661</v>
      </c>
      <c r="E452" s="269">
        <v>835.13333333333321</v>
      </c>
      <c r="F452" s="269">
        <v>821.26666666666665</v>
      </c>
      <c r="G452" s="269">
        <v>812.83333333333326</v>
      </c>
      <c r="H452" s="269">
        <v>857.43333333333317</v>
      </c>
      <c r="I452" s="269">
        <v>865.86666666666656</v>
      </c>
      <c r="J452" s="269">
        <v>879.73333333333312</v>
      </c>
      <c r="K452" s="268">
        <v>852</v>
      </c>
      <c r="L452" s="268">
        <v>829.7</v>
      </c>
      <c r="M452" s="268">
        <v>33.107329999999997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9089.2000000000007</v>
      </c>
      <c r="D453" s="269">
        <v>9093.75</v>
      </c>
      <c r="E453" s="269">
        <v>8917.5</v>
      </c>
      <c r="F453" s="269">
        <v>8745.7999999999993</v>
      </c>
      <c r="G453" s="269">
        <v>8569.5499999999993</v>
      </c>
      <c r="H453" s="269">
        <v>9265.4500000000007</v>
      </c>
      <c r="I453" s="269">
        <v>9441.7000000000007</v>
      </c>
      <c r="J453" s="269">
        <v>9613.4000000000015</v>
      </c>
      <c r="K453" s="268">
        <v>9270</v>
      </c>
      <c r="L453" s="268">
        <v>8922.0499999999993</v>
      </c>
      <c r="M453" s="268">
        <v>5.8034499999999998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2184.4499999999998</v>
      </c>
      <c r="D454" s="269">
        <v>2137.15</v>
      </c>
      <c r="E454" s="269">
        <v>2019.3000000000002</v>
      </c>
      <c r="F454" s="269">
        <v>1854.15</v>
      </c>
      <c r="G454" s="269">
        <v>1736.3000000000002</v>
      </c>
      <c r="H454" s="269">
        <v>2302.3000000000002</v>
      </c>
      <c r="I454" s="269">
        <v>2420.1499999999996</v>
      </c>
      <c r="J454" s="269">
        <v>2585.3000000000002</v>
      </c>
      <c r="K454" s="268">
        <v>2255</v>
      </c>
      <c r="L454" s="268">
        <v>1972</v>
      </c>
      <c r="M454" s="268">
        <v>15.40465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224.9</v>
      </c>
      <c r="D455" s="269">
        <v>224.38333333333335</v>
      </c>
      <c r="E455" s="269">
        <v>222.81666666666672</v>
      </c>
      <c r="F455" s="269">
        <v>220.73333333333338</v>
      </c>
      <c r="G455" s="269">
        <v>219.16666666666674</v>
      </c>
      <c r="H455" s="269">
        <v>226.4666666666667</v>
      </c>
      <c r="I455" s="269">
        <v>228.03333333333336</v>
      </c>
      <c r="J455" s="269">
        <v>230.11666666666667</v>
      </c>
      <c r="K455" s="268">
        <v>225.95</v>
      </c>
      <c r="L455" s="268">
        <v>222.3</v>
      </c>
      <c r="M455" s="268">
        <v>27.373280000000001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456.8</v>
      </c>
      <c r="D456" s="269">
        <v>456.43333333333334</v>
      </c>
      <c r="E456" s="269">
        <v>453.91666666666669</v>
      </c>
      <c r="F456" s="269">
        <v>451.03333333333336</v>
      </c>
      <c r="G456" s="269">
        <v>448.51666666666671</v>
      </c>
      <c r="H456" s="269">
        <v>459.31666666666666</v>
      </c>
      <c r="I456" s="269">
        <v>461.83333333333331</v>
      </c>
      <c r="J456" s="269">
        <v>464.71666666666664</v>
      </c>
      <c r="K456" s="268">
        <v>458.95</v>
      </c>
      <c r="L456" s="268">
        <v>453.55</v>
      </c>
      <c r="M456" s="268">
        <v>106.61279999999999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241.05</v>
      </c>
      <c r="D457" s="269">
        <v>242</v>
      </c>
      <c r="E457" s="269">
        <v>239.1</v>
      </c>
      <c r="F457" s="269">
        <v>237.15</v>
      </c>
      <c r="G457" s="269">
        <v>234.25</v>
      </c>
      <c r="H457" s="269">
        <v>243.95</v>
      </c>
      <c r="I457" s="269">
        <v>246.84999999999997</v>
      </c>
      <c r="J457" s="269">
        <v>248.79999999999998</v>
      </c>
      <c r="K457" s="268">
        <v>244.9</v>
      </c>
      <c r="L457" s="268">
        <v>240.05</v>
      </c>
      <c r="M457" s="268">
        <v>138.71114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625</v>
      </c>
      <c r="D458" s="269">
        <v>627.30000000000007</v>
      </c>
      <c r="E458" s="269">
        <v>615.45000000000016</v>
      </c>
      <c r="F458" s="269">
        <v>605.90000000000009</v>
      </c>
      <c r="G458" s="269">
        <v>594.05000000000018</v>
      </c>
      <c r="H458" s="269">
        <v>636.85000000000014</v>
      </c>
      <c r="I458" s="269">
        <v>648.70000000000005</v>
      </c>
      <c r="J458" s="269">
        <v>658.25000000000011</v>
      </c>
      <c r="K458" s="268">
        <v>639.15</v>
      </c>
      <c r="L458" s="268">
        <v>617.75</v>
      </c>
      <c r="M458" s="268">
        <v>0.42075000000000001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107.75</v>
      </c>
      <c r="D459" s="269">
        <v>108</v>
      </c>
      <c r="E459" s="269">
        <v>107.3</v>
      </c>
      <c r="F459" s="269">
        <v>106.85</v>
      </c>
      <c r="G459" s="269">
        <v>106.14999999999999</v>
      </c>
      <c r="H459" s="269">
        <v>108.45</v>
      </c>
      <c r="I459" s="269">
        <v>109.14999999999999</v>
      </c>
      <c r="J459" s="269">
        <v>109.60000000000001</v>
      </c>
      <c r="K459" s="268">
        <v>108.7</v>
      </c>
      <c r="L459" s="268">
        <v>107.55</v>
      </c>
      <c r="M459" s="268">
        <v>441.79394000000002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116.9</v>
      </c>
      <c r="D460" s="269">
        <v>118.08333333333333</v>
      </c>
      <c r="E460" s="269">
        <v>114.91666666666666</v>
      </c>
      <c r="F460" s="269">
        <v>112.93333333333332</v>
      </c>
      <c r="G460" s="269">
        <v>109.76666666666665</v>
      </c>
      <c r="H460" s="269">
        <v>120.06666666666666</v>
      </c>
      <c r="I460" s="269">
        <v>123.23333333333332</v>
      </c>
      <c r="J460" s="269">
        <v>125.21666666666667</v>
      </c>
      <c r="K460" s="268">
        <v>121.25</v>
      </c>
      <c r="L460" s="268">
        <v>116.1</v>
      </c>
      <c r="M460" s="268">
        <v>20.184229999999999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3275.6</v>
      </c>
      <c r="D461" s="269">
        <v>3291.2000000000003</v>
      </c>
      <c r="E461" s="269">
        <v>3242.4000000000005</v>
      </c>
      <c r="F461" s="269">
        <v>3209.2000000000003</v>
      </c>
      <c r="G461" s="269">
        <v>3160.4000000000005</v>
      </c>
      <c r="H461" s="269">
        <v>3324.4000000000005</v>
      </c>
      <c r="I461" s="269">
        <v>3373.2000000000007</v>
      </c>
      <c r="J461" s="269">
        <v>3406.4000000000005</v>
      </c>
      <c r="K461" s="268">
        <v>3340</v>
      </c>
      <c r="L461" s="268">
        <v>3258</v>
      </c>
      <c r="M461" s="268">
        <v>7.7310000000000004E-2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1147.45</v>
      </c>
      <c r="D462" s="269">
        <v>1151.6666666666667</v>
      </c>
      <c r="E462" s="269">
        <v>1138.8833333333334</v>
      </c>
      <c r="F462" s="269">
        <v>1130.3166666666666</v>
      </c>
      <c r="G462" s="269">
        <v>1117.5333333333333</v>
      </c>
      <c r="H462" s="269">
        <v>1160.2333333333336</v>
      </c>
      <c r="I462" s="269">
        <v>1173.0166666666669</v>
      </c>
      <c r="J462" s="269">
        <v>1181.5833333333337</v>
      </c>
      <c r="K462" s="268">
        <v>1164.45</v>
      </c>
      <c r="L462" s="268">
        <v>1143.0999999999999</v>
      </c>
      <c r="M462" s="268">
        <v>24.836849999999998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94.65</v>
      </c>
      <c r="D463" s="269">
        <v>94.899999999999991</v>
      </c>
      <c r="E463" s="269">
        <v>94.049999999999983</v>
      </c>
      <c r="F463" s="269">
        <v>93.449999999999989</v>
      </c>
      <c r="G463" s="269">
        <v>92.59999999999998</v>
      </c>
      <c r="H463" s="269">
        <v>95.499999999999986</v>
      </c>
      <c r="I463" s="269">
        <v>96.34999999999998</v>
      </c>
      <c r="J463" s="269">
        <v>96.949999999999989</v>
      </c>
      <c r="K463" s="268">
        <v>95.75</v>
      </c>
      <c r="L463" s="268">
        <v>94.3</v>
      </c>
      <c r="M463" s="268">
        <v>4.5658099999999999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798.65</v>
      </c>
      <c r="D464" s="269">
        <v>799.91666666666663</v>
      </c>
      <c r="E464" s="269">
        <v>790.0333333333333</v>
      </c>
      <c r="F464" s="269">
        <v>781.41666666666663</v>
      </c>
      <c r="G464" s="269">
        <v>771.5333333333333</v>
      </c>
      <c r="H464" s="269">
        <v>808.5333333333333</v>
      </c>
      <c r="I464" s="269">
        <v>818.41666666666674</v>
      </c>
      <c r="J464" s="269">
        <v>827.0333333333333</v>
      </c>
      <c r="K464" s="268">
        <v>809.8</v>
      </c>
      <c r="L464" s="268">
        <v>791.3</v>
      </c>
      <c r="M464" s="268">
        <v>6.63741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2442.9499999999998</v>
      </c>
      <c r="D465" s="269">
        <v>2456.1</v>
      </c>
      <c r="E465" s="269">
        <v>2417.8999999999996</v>
      </c>
      <c r="F465" s="269">
        <v>2392.85</v>
      </c>
      <c r="G465" s="269">
        <v>2354.6499999999996</v>
      </c>
      <c r="H465" s="269">
        <v>2481.1499999999996</v>
      </c>
      <c r="I465" s="269">
        <v>2519.3499999999995</v>
      </c>
      <c r="J465" s="269">
        <v>2544.3999999999996</v>
      </c>
      <c r="K465" s="268">
        <v>2494.3000000000002</v>
      </c>
      <c r="L465" s="268">
        <v>2431.0500000000002</v>
      </c>
      <c r="M465" s="268">
        <v>1.3071999999999999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702.4</v>
      </c>
      <c r="D466" s="269">
        <v>713.01666666666677</v>
      </c>
      <c r="E466" s="269">
        <v>684.03333333333353</v>
      </c>
      <c r="F466" s="269">
        <v>665.66666666666674</v>
      </c>
      <c r="G466" s="269">
        <v>636.68333333333351</v>
      </c>
      <c r="H466" s="269">
        <v>731.38333333333355</v>
      </c>
      <c r="I466" s="269">
        <v>760.3666666666669</v>
      </c>
      <c r="J466" s="269">
        <v>778.73333333333358</v>
      </c>
      <c r="K466" s="268">
        <v>742</v>
      </c>
      <c r="L466" s="268">
        <v>694.65</v>
      </c>
      <c r="M466" s="268">
        <v>2.6628099999999999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3267.4</v>
      </c>
      <c r="D467" s="269">
        <v>3307.75</v>
      </c>
      <c r="E467" s="269">
        <v>3209.65</v>
      </c>
      <c r="F467" s="269">
        <v>3151.9</v>
      </c>
      <c r="G467" s="269">
        <v>3053.8</v>
      </c>
      <c r="H467" s="269">
        <v>3365.5</v>
      </c>
      <c r="I467" s="269">
        <v>3463.6000000000004</v>
      </c>
      <c r="J467" s="269">
        <v>3521.35</v>
      </c>
      <c r="K467" s="268">
        <v>3405.85</v>
      </c>
      <c r="L467" s="268">
        <v>3250</v>
      </c>
      <c r="M467" s="268">
        <v>0.40126000000000001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2705.55</v>
      </c>
      <c r="D468" s="269">
        <v>2700.1833333333334</v>
      </c>
      <c r="E468" s="269">
        <v>2677.3666666666668</v>
      </c>
      <c r="F468" s="269">
        <v>2649.1833333333334</v>
      </c>
      <c r="G468" s="269">
        <v>2626.3666666666668</v>
      </c>
      <c r="H468" s="269">
        <v>2728.3666666666668</v>
      </c>
      <c r="I468" s="269">
        <v>2751.1833333333334</v>
      </c>
      <c r="J468" s="269">
        <v>2779.3666666666668</v>
      </c>
      <c r="K468" s="268">
        <v>2723</v>
      </c>
      <c r="L468" s="268">
        <v>2672</v>
      </c>
      <c r="M468" s="268">
        <v>15.36444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1511.8</v>
      </c>
      <c r="D469" s="269">
        <v>1508.45</v>
      </c>
      <c r="E469" s="269">
        <v>1498.95</v>
      </c>
      <c r="F469" s="269">
        <v>1486.1</v>
      </c>
      <c r="G469" s="269">
        <v>1476.6</v>
      </c>
      <c r="H469" s="269">
        <v>1521.3000000000002</v>
      </c>
      <c r="I469" s="269">
        <v>1530.8000000000002</v>
      </c>
      <c r="J469" s="269">
        <v>1543.6500000000003</v>
      </c>
      <c r="K469" s="268">
        <v>1517.95</v>
      </c>
      <c r="L469" s="268">
        <v>1495.6</v>
      </c>
      <c r="M469" s="268">
        <v>2.1119599999999998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552.65</v>
      </c>
      <c r="D470" s="269">
        <v>557.43333333333328</v>
      </c>
      <c r="E470" s="269">
        <v>546.46666666666658</v>
      </c>
      <c r="F470" s="269">
        <v>540.2833333333333</v>
      </c>
      <c r="G470" s="269">
        <v>529.31666666666661</v>
      </c>
      <c r="H470" s="269">
        <v>563.61666666666656</v>
      </c>
      <c r="I470" s="269">
        <v>574.58333333333326</v>
      </c>
      <c r="J470" s="269">
        <v>580.76666666666654</v>
      </c>
      <c r="K470" s="268">
        <v>568.4</v>
      </c>
      <c r="L470" s="268">
        <v>551.25</v>
      </c>
      <c r="M470" s="268">
        <v>3.4724499999999998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1460.35</v>
      </c>
      <c r="D471" s="269">
        <v>1445.1166666666668</v>
      </c>
      <c r="E471" s="269">
        <v>1420.2333333333336</v>
      </c>
      <c r="F471" s="269">
        <v>1380.1166666666668</v>
      </c>
      <c r="G471" s="269">
        <v>1355.2333333333336</v>
      </c>
      <c r="H471" s="269">
        <v>1485.2333333333336</v>
      </c>
      <c r="I471" s="269">
        <v>1510.1166666666668</v>
      </c>
      <c r="J471" s="269">
        <v>1550.2333333333336</v>
      </c>
      <c r="K471" s="268">
        <v>1470</v>
      </c>
      <c r="L471" s="268">
        <v>1405</v>
      </c>
      <c r="M471" s="268">
        <v>9.3485200000000006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39.85</v>
      </c>
      <c r="D472" s="269">
        <v>40.033333333333339</v>
      </c>
      <c r="E472" s="269">
        <v>39.51666666666668</v>
      </c>
      <c r="F472" s="269">
        <v>39.183333333333344</v>
      </c>
      <c r="G472" s="269">
        <v>38.666666666666686</v>
      </c>
      <c r="H472" s="269">
        <v>40.366666666666674</v>
      </c>
      <c r="I472" s="269">
        <v>40.88333333333334</v>
      </c>
      <c r="J472" s="269">
        <v>41.216666666666669</v>
      </c>
      <c r="K472" s="268">
        <v>40.549999999999997</v>
      </c>
      <c r="L472" s="268">
        <v>39.700000000000003</v>
      </c>
      <c r="M472" s="268">
        <v>91.026380000000003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252.05</v>
      </c>
      <c r="D473" s="269">
        <v>252.26666666666665</v>
      </c>
      <c r="E473" s="269">
        <v>249.73333333333329</v>
      </c>
      <c r="F473" s="269">
        <v>247.41666666666663</v>
      </c>
      <c r="G473" s="269">
        <v>244.88333333333327</v>
      </c>
      <c r="H473" s="269">
        <v>254.58333333333331</v>
      </c>
      <c r="I473" s="269">
        <v>257.11666666666667</v>
      </c>
      <c r="J473" s="269">
        <v>259.43333333333334</v>
      </c>
      <c r="K473" s="268">
        <v>254.8</v>
      </c>
      <c r="L473" s="268">
        <v>249.95</v>
      </c>
      <c r="M473" s="268">
        <v>4.1658200000000001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219.5</v>
      </c>
      <c r="D474" s="269">
        <v>220.11666666666667</v>
      </c>
      <c r="E474" s="269">
        <v>217.88333333333335</v>
      </c>
      <c r="F474" s="269">
        <v>216.26666666666668</v>
      </c>
      <c r="G474" s="269">
        <v>214.03333333333336</v>
      </c>
      <c r="H474" s="269">
        <v>221.73333333333335</v>
      </c>
      <c r="I474" s="269">
        <v>223.9666666666667</v>
      </c>
      <c r="J474" s="269">
        <v>225.58333333333334</v>
      </c>
      <c r="K474" s="268">
        <v>222.35</v>
      </c>
      <c r="L474" s="268">
        <v>218.5</v>
      </c>
      <c r="M474" s="268">
        <v>3.4684900000000001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2649.65</v>
      </c>
      <c r="D475" s="269">
        <v>2678.8833333333332</v>
      </c>
      <c r="E475" s="269">
        <v>2612.7666666666664</v>
      </c>
      <c r="F475" s="269">
        <v>2575.8833333333332</v>
      </c>
      <c r="G475" s="269">
        <v>2509.7666666666664</v>
      </c>
      <c r="H475" s="269">
        <v>2715.7666666666664</v>
      </c>
      <c r="I475" s="269">
        <v>2781.8833333333332</v>
      </c>
      <c r="J475" s="269">
        <v>2818.7666666666664</v>
      </c>
      <c r="K475" s="268">
        <v>2745</v>
      </c>
      <c r="L475" s="268">
        <v>2642</v>
      </c>
      <c r="M475" s="268">
        <v>5.3186799999999996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12.4</v>
      </c>
      <c r="D476" s="269">
        <v>12.433333333333335</v>
      </c>
      <c r="E476" s="269">
        <v>12.31666666666667</v>
      </c>
      <c r="F476" s="269">
        <v>12.233333333333334</v>
      </c>
      <c r="G476" s="269">
        <v>12.116666666666669</v>
      </c>
      <c r="H476" s="269">
        <v>12.516666666666671</v>
      </c>
      <c r="I476" s="269">
        <v>12.633333333333335</v>
      </c>
      <c r="J476" s="269">
        <v>12.716666666666672</v>
      </c>
      <c r="K476" s="268">
        <v>12.55</v>
      </c>
      <c r="L476" s="268">
        <v>12.35</v>
      </c>
      <c r="M476" s="268">
        <v>19.63204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772.7</v>
      </c>
      <c r="D477" s="269">
        <v>779.1</v>
      </c>
      <c r="E477" s="269">
        <v>758.6</v>
      </c>
      <c r="F477" s="269">
        <v>744.5</v>
      </c>
      <c r="G477" s="269">
        <v>724</v>
      </c>
      <c r="H477" s="269">
        <v>793.2</v>
      </c>
      <c r="I477" s="269">
        <v>813.7</v>
      </c>
      <c r="J477" s="269">
        <v>827.80000000000007</v>
      </c>
      <c r="K477" s="268">
        <v>799.6</v>
      </c>
      <c r="L477" s="268">
        <v>765</v>
      </c>
      <c r="M477" s="268">
        <v>4.5045700000000002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755.7</v>
      </c>
      <c r="D478" s="269">
        <v>759.01666666666677</v>
      </c>
      <c r="E478" s="269">
        <v>750.03333333333353</v>
      </c>
      <c r="F478" s="269">
        <v>744.36666666666679</v>
      </c>
      <c r="G478" s="269">
        <v>735.38333333333355</v>
      </c>
      <c r="H478" s="269">
        <v>764.68333333333351</v>
      </c>
      <c r="I478" s="269">
        <v>773.66666666666686</v>
      </c>
      <c r="J478" s="269">
        <v>779.33333333333348</v>
      </c>
      <c r="K478" s="268">
        <v>768</v>
      </c>
      <c r="L478" s="268">
        <v>753.35</v>
      </c>
      <c r="M478" s="268">
        <v>25.413239999999998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816.4</v>
      </c>
      <c r="D479" s="269">
        <v>821.4</v>
      </c>
      <c r="E479" s="269">
        <v>807.9</v>
      </c>
      <c r="F479" s="269">
        <v>799.4</v>
      </c>
      <c r="G479" s="269">
        <v>785.9</v>
      </c>
      <c r="H479" s="269">
        <v>829.9</v>
      </c>
      <c r="I479" s="269">
        <v>843.4</v>
      </c>
      <c r="J479" s="269">
        <v>851.9</v>
      </c>
      <c r="K479" s="268">
        <v>834.9</v>
      </c>
      <c r="L479" s="268">
        <v>812.9</v>
      </c>
      <c r="M479" s="268">
        <v>3.8474300000000001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6896.3</v>
      </c>
      <c r="D480" s="269">
        <v>6906.9666666666672</v>
      </c>
      <c r="E480" s="269">
        <v>6844.3333333333339</v>
      </c>
      <c r="F480" s="269">
        <v>6792.3666666666668</v>
      </c>
      <c r="G480" s="269">
        <v>6729.7333333333336</v>
      </c>
      <c r="H480" s="269">
        <v>6958.9333333333343</v>
      </c>
      <c r="I480" s="269">
        <v>7021.5666666666675</v>
      </c>
      <c r="J480" s="269">
        <v>7073.5333333333347</v>
      </c>
      <c r="K480" s="268">
        <v>6969.6</v>
      </c>
      <c r="L480" s="268">
        <v>6855</v>
      </c>
      <c r="M480" s="268">
        <v>4.1229500000000003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46.15</v>
      </c>
      <c r="D481" s="269">
        <v>46.25</v>
      </c>
      <c r="E481" s="269">
        <v>45.3</v>
      </c>
      <c r="F481" s="269">
        <v>44.449999999999996</v>
      </c>
      <c r="G481" s="269">
        <v>43.499999999999993</v>
      </c>
      <c r="H481" s="269">
        <v>47.1</v>
      </c>
      <c r="I481" s="269">
        <v>48.050000000000004</v>
      </c>
      <c r="J481" s="269">
        <v>48.900000000000006</v>
      </c>
      <c r="K481" s="268">
        <v>47.2</v>
      </c>
      <c r="L481" s="268">
        <v>45.4</v>
      </c>
      <c r="M481" s="268">
        <v>230.92958999999999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1695.7</v>
      </c>
      <c r="D482" s="269">
        <v>1701.6499999999999</v>
      </c>
      <c r="E482" s="269">
        <v>1685.2999999999997</v>
      </c>
      <c r="F482" s="269">
        <v>1674.8999999999999</v>
      </c>
      <c r="G482" s="269">
        <v>1658.5499999999997</v>
      </c>
      <c r="H482" s="269">
        <v>1712.0499999999997</v>
      </c>
      <c r="I482" s="269">
        <v>1728.3999999999996</v>
      </c>
      <c r="J482" s="269">
        <v>1738.7999999999997</v>
      </c>
      <c r="K482" s="268">
        <v>1718</v>
      </c>
      <c r="L482" s="268">
        <v>1691.25</v>
      </c>
      <c r="M482" s="268">
        <v>0.72801000000000005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837.55</v>
      </c>
      <c r="D483" s="269">
        <v>839.93333333333339</v>
      </c>
      <c r="E483" s="269">
        <v>832.61666666666679</v>
      </c>
      <c r="F483" s="269">
        <v>827.68333333333339</v>
      </c>
      <c r="G483" s="269">
        <v>820.36666666666679</v>
      </c>
      <c r="H483" s="269">
        <v>844.86666666666679</v>
      </c>
      <c r="I483" s="269">
        <v>852.18333333333339</v>
      </c>
      <c r="J483" s="269">
        <v>857.11666666666679</v>
      </c>
      <c r="K483" s="268">
        <v>847.25</v>
      </c>
      <c r="L483" s="268">
        <v>835</v>
      </c>
      <c r="M483" s="268">
        <v>19.310569999999998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239.8</v>
      </c>
      <c r="D484" s="269">
        <v>240.66666666666666</v>
      </c>
      <c r="E484" s="269">
        <v>238.0333333333333</v>
      </c>
      <c r="F484" s="269">
        <v>236.26666666666665</v>
      </c>
      <c r="G484" s="269">
        <v>233.6333333333333</v>
      </c>
      <c r="H484" s="269">
        <v>242.43333333333331</v>
      </c>
      <c r="I484" s="269">
        <v>245.06666666666669</v>
      </c>
      <c r="J484" s="269">
        <v>246.83333333333331</v>
      </c>
      <c r="K484" s="268">
        <v>243.3</v>
      </c>
      <c r="L484" s="268">
        <v>238.9</v>
      </c>
      <c r="M484" s="268">
        <v>2.7037599999999999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2879.8</v>
      </c>
      <c r="D485" s="269">
        <v>2880.5333333333333</v>
      </c>
      <c r="E485" s="269">
        <v>2850.5166666666664</v>
      </c>
      <c r="F485" s="269">
        <v>2821.2333333333331</v>
      </c>
      <c r="G485" s="269">
        <v>2791.2166666666662</v>
      </c>
      <c r="H485" s="269">
        <v>2909.8166666666666</v>
      </c>
      <c r="I485" s="269">
        <v>2939.8333333333339</v>
      </c>
      <c r="J485" s="269">
        <v>2969.1166666666668</v>
      </c>
      <c r="K485" s="268">
        <v>2910.55</v>
      </c>
      <c r="L485" s="268">
        <v>2851.25</v>
      </c>
      <c r="M485" s="268">
        <v>0.28054000000000001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634.15</v>
      </c>
      <c r="D486" s="269">
        <v>630.63333333333333</v>
      </c>
      <c r="E486" s="269">
        <v>624.4666666666667</v>
      </c>
      <c r="F486" s="269">
        <v>614.78333333333342</v>
      </c>
      <c r="G486" s="269">
        <v>608.61666666666679</v>
      </c>
      <c r="H486" s="269">
        <v>640.31666666666661</v>
      </c>
      <c r="I486" s="269">
        <v>646.48333333333335</v>
      </c>
      <c r="J486" s="269">
        <v>656.16666666666652</v>
      </c>
      <c r="K486" s="268">
        <v>636.79999999999995</v>
      </c>
      <c r="L486" s="268">
        <v>620.95000000000005</v>
      </c>
      <c r="M486" s="268">
        <v>12.16038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394</v>
      </c>
      <c r="D487" s="284">
        <v>395.73333333333329</v>
      </c>
      <c r="E487" s="284">
        <v>386.66666666666657</v>
      </c>
      <c r="F487" s="284">
        <v>379.33333333333326</v>
      </c>
      <c r="G487" s="284">
        <v>370.26666666666654</v>
      </c>
      <c r="H487" s="284">
        <v>403.06666666666661</v>
      </c>
      <c r="I487" s="284">
        <v>412.13333333333333</v>
      </c>
      <c r="J487" s="283">
        <v>419.46666666666664</v>
      </c>
      <c r="K487" s="283">
        <v>404.8</v>
      </c>
      <c r="L487" s="283">
        <v>388.4</v>
      </c>
      <c r="M487" s="239">
        <v>8.4279899999999994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45.3</v>
      </c>
      <c r="D488" s="284">
        <v>43.983333333333327</v>
      </c>
      <c r="E488" s="284">
        <v>42.266666666666652</v>
      </c>
      <c r="F488" s="284">
        <v>39.233333333333327</v>
      </c>
      <c r="G488" s="284">
        <v>37.516666666666652</v>
      </c>
      <c r="H488" s="284">
        <v>47.016666666666652</v>
      </c>
      <c r="I488" s="284">
        <v>48.733333333333334</v>
      </c>
      <c r="J488" s="283">
        <v>51.766666666666652</v>
      </c>
      <c r="K488" s="283">
        <v>45.7</v>
      </c>
      <c r="L488" s="283">
        <v>40.950000000000003</v>
      </c>
      <c r="M488" s="239">
        <v>494.54484000000002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340.25</v>
      </c>
      <c r="D489" s="269">
        <v>340.98333333333335</v>
      </c>
      <c r="E489" s="269">
        <v>333.76666666666671</v>
      </c>
      <c r="F489" s="269">
        <v>327.28333333333336</v>
      </c>
      <c r="G489" s="269">
        <v>320.06666666666672</v>
      </c>
      <c r="H489" s="269">
        <v>347.4666666666667</v>
      </c>
      <c r="I489" s="269">
        <v>354.68333333333339</v>
      </c>
      <c r="J489" s="269">
        <v>361.16666666666669</v>
      </c>
      <c r="K489" s="268">
        <v>348.2</v>
      </c>
      <c r="L489" s="268">
        <v>334.5</v>
      </c>
      <c r="M489" s="268">
        <v>12.23211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387.4</v>
      </c>
      <c r="D490" s="284">
        <v>388.5333333333333</v>
      </c>
      <c r="E490" s="284">
        <v>381.96666666666658</v>
      </c>
      <c r="F490" s="284">
        <v>376.5333333333333</v>
      </c>
      <c r="G490" s="284">
        <v>369.96666666666658</v>
      </c>
      <c r="H490" s="284">
        <v>393.96666666666658</v>
      </c>
      <c r="I490" s="284">
        <v>400.5333333333333</v>
      </c>
      <c r="J490" s="283">
        <v>405.96666666666658</v>
      </c>
      <c r="K490" s="283">
        <v>395.1</v>
      </c>
      <c r="L490" s="283">
        <v>383.1</v>
      </c>
      <c r="M490" s="239">
        <v>2.5762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1075.7</v>
      </c>
      <c r="D491" s="269">
        <v>1080.8</v>
      </c>
      <c r="E491" s="269">
        <v>1065.1499999999999</v>
      </c>
      <c r="F491" s="269">
        <v>1054.5999999999999</v>
      </c>
      <c r="G491" s="269">
        <v>1038.9499999999998</v>
      </c>
      <c r="H491" s="269">
        <v>1091.3499999999999</v>
      </c>
      <c r="I491" s="269">
        <v>1107</v>
      </c>
      <c r="J491" s="269">
        <v>1117.55</v>
      </c>
      <c r="K491" s="268">
        <v>1096.45</v>
      </c>
      <c r="L491" s="268">
        <v>1070.25</v>
      </c>
      <c r="M491" s="268">
        <v>12.31316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277.55</v>
      </c>
      <c r="D492" s="284">
        <v>276.55</v>
      </c>
      <c r="E492" s="269">
        <v>273.60000000000002</v>
      </c>
      <c r="F492" s="269">
        <v>269.65000000000003</v>
      </c>
      <c r="G492" s="269">
        <v>266.70000000000005</v>
      </c>
      <c r="H492" s="269">
        <v>280.5</v>
      </c>
      <c r="I492" s="269">
        <v>283.44999999999993</v>
      </c>
      <c r="J492" s="269">
        <v>287.39999999999998</v>
      </c>
      <c r="K492" s="268">
        <v>279.5</v>
      </c>
      <c r="L492" s="268">
        <v>272.60000000000002</v>
      </c>
      <c r="M492" s="268">
        <v>157.35934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2161.4499999999998</v>
      </c>
      <c r="D493" s="269">
        <v>2167.7333333333331</v>
      </c>
      <c r="E493" s="269">
        <v>2150.4666666666662</v>
      </c>
      <c r="F493" s="269">
        <v>2139.4833333333331</v>
      </c>
      <c r="G493" s="269">
        <v>2122.2166666666662</v>
      </c>
      <c r="H493" s="269">
        <v>2178.7166666666662</v>
      </c>
      <c r="I493" s="269">
        <v>2195.9833333333336</v>
      </c>
      <c r="J493" s="269">
        <v>2206.9666666666662</v>
      </c>
      <c r="K493" s="268">
        <v>2185</v>
      </c>
      <c r="L493" s="268">
        <v>2156.75</v>
      </c>
      <c r="M493" s="268">
        <v>0.37317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417.35</v>
      </c>
      <c r="D494" s="284">
        <v>424.43333333333334</v>
      </c>
      <c r="E494" s="269">
        <v>406.11666666666667</v>
      </c>
      <c r="F494" s="269">
        <v>394.88333333333333</v>
      </c>
      <c r="G494" s="269">
        <v>376.56666666666666</v>
      </c>
      <c r="H494" s="269">
        <v>435.66666666666669</v>
      </c>
      <c r="I494" s="269">
        <v>453.98333333333341</v>
      </c>
      <c r="J494" s="269">
        <v>465.2166666666667</v>
      </c>
      <c r="K494" s="268">
        <v>442.75</v>
      </c>
      <c r="L494" s="268">
        <v>413.2</v>
      </c>
      <c r="M494" s="268">
        <v>0.93898000000000004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2280.1</v>
      </c>
      <c r="D495" s="269">
        <v>2304.8666666666668</v>
      </c>
      <c r="E495" s="269">
        <v>2239.7333333333336</v>
      </c>
      <c r="F495" s="269">
        <v>2199.3666666666668</v>
      </c>
      <c r="G495" s="269">
        <v>2134.2333333333336</v>
      </c>
      <c r="H495" s="269">
        <v>2345.2333333333336</v>
      </c>
      <c r="I495" s="269">
        <v>2410.3666666666668</v>
      </c>
      <c r="J495" s="269">
        <v>2450.7333333333336</v>
      </c>
      <c r="K495" s="268">
        <v>2370</v>
      </c>
      <c r="L495" s="268">
        <v>2264.5</v>
      </c>
      <c r="M495" s="268">
        <v>0.78449000000000002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9.9</v>
      </c>
      <c r="D496" s="284">
        <v>9.8833333333333329</v>
      </c>
      <c r="E496" s="269">
        <v>9.6666666666666661</v>
      </c>
      <c r="F496" s="269">
        <v>9.4333333333333336</v>
      </c>
      <c r="G496" s="269">
        <v>9.2166666666666668</v>
      </c>
      <c r="H496" s="269">
        <v>10.116666666666665</v>
      </c>
      <c r="I496" s="269">
        <v>10.333333333333334</v>
      </c>
      <c r="J496" s="269">
        <v>10.566666666666665</v>
      </c>
      <c r="K496" s="268">
        <v>10.1</v>
      </c>
      <c r="L496" s="268">
        <v>9.65</v>
      </c>
      <c r="M496" s="268">
        <v>2132.7243899999999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970.15</v>
      </c>
      <c r="D497" s="269">
        <v>973.4666666666667</v>
      </c>
      <c r="E497" s="269">
        <v>964.18333333333339</v>
      </c>
      <c r="F497" s="269">
        <v>958.2166666666667</v>
      </c>
      <c r="G497" s="269">
        <v>948.93333333333339</v>
      </c>
      <c r="H497" s="269">
        <v>979.43333333333339</v>
      </c>
      <c r="I497" s="269">
        <v>988.7166666666667</v>
      </c>
      <c r="J497" s="269">
        <v>994.68333333333339</v>
      </c>
      <c r="K497" s="268">
        <v>982.75</v>
      </c>
      <c r="L497" s="268">
        <v>967.5</v>
      </c>
      <c r="M497" s="268">
        <v>18.738489999999999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247.6</v>
      </c>
      <c r="D498" s="284">
        <v>249.20000000000002</v>
      </c>
      <c r="E498" s="269">
        <v>244.50000000000003</v>
      </c>
      <c r="F498" s="269">
        <v>241.4</v>
      </c>
      <c r="G498" s="269">
        <v>236.70000000000002</v>
      </c>
      <c r="H498" s="269">
        <v>252.30000000000004</v>
      </c>
      <c r="I498" s="269">
        <v>257</v>
      </c>
      <c r="J498" s="269">
        <v>260.10000000000002</v>
      </c>
      <c r="K498" s="268">
        <v>253.9</v>
      </c>
      <c r="L498" s="268">
        <v>246.1</v>
      </c>
      <c r="M498" s="268">
        <v>9.6113099999999996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84.5</v>
      </c>
      <c r="D499" s="284">
        <v>84.38333333333334</v>
      </c>
      <c r="E499" s="269">
        <v>83.116666666666674</v>
      </c>
      <c r="F499" s="269">
        <v>81.733333333333334</v>
      </c>
      <c r="G499" s="269">
        <v>80.466666666666669</v>
      </c>
      <c r="H499" s="269">
        <v>85.76666666666668</v>
      </c>
      <c r="I499" s="269">
        <v>87.03333333333336</v>
      </c>
      <c r="J499" s="269">
        <v>88.416666666666686</v>
      </c>
      <c r="K499" s="268">
        <v>85.65</v>
      </c>
      <c r="L499" s="268">
        <v>83</v>
      </c>
      <c r="M499" s="268">
        <v>47.693080000000002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665.75</v>
      </c>
      <c r="D500" s="284">
        <v>675.06666666666672</v>
      </c>
      <c r="E500" s="269">
        <v>646.68333333333339</v>
      </c>
      <c r="F500" s="269">
        <v>627.61666666666667</v>
      </c>
      <c r="G500" s="269">
        <v>599.23333333333335</v>
      </c>
      <c r="H500" s="269">
        <v>694.13333333333344</v>
      </c>
      <c r="I500" s="269">
        <v>722.51666666666688</v>
      </c>
      <c r="J500" s="269">
        <v>741.58333333333348</v>
      </c>
      <c r="K500" s="268">
        <v>703.45</v>
      </c>
      <c r="L500" s="268">
        <v>656</v>
      </c>
      <c r="M500" s="268">
        <v>2.0925699999999998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1770.65</v>
      </c>
      <c r="D501" s="284">
        <v>1785.8000000000002</v>
      </c>
      <c r="E501" s="269">
        <v>1746.1500000000003</v>
      </c>
      <c r="F501" s="269">
        <v>1721.65</v>
      </c>
      <c r="G501" s="269">
        <v>1682.0000000000002</v>
      </c>
      <c r="H501" s="269">
        <v>1810.3000000000004</v>
      </c>
      <c r="I501" s="269">
        <v>1849.95</v>
      </c>
      <c r="J501" s="269">
        <v>1874.4500000000005</v>
      </c>
      <c r="K501" s="268">
        <v>1825.45</v>
      </c>
      <c r="L501" s="268">
        <v>1761.3</v>
      </c>
      <c r="M501" s="268">
        <v>2.7224200000000001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422.65</v>
      </c>
      <c r="D502" s="284">
        <v>423.38333333333338</v>
      </c>
      <c r="E502" s="269">
        <v>420.76666666666677</v>
      </c>
      <c r="F502" s="269">
        <v>418.88333333333338</v>
      </c>
      <c r="G502" s="269">
        <v>416.26666666666677</v>
      </c>
      <c r="H502" s="269">
        <v>425.26666666666677</v>
      </c>
      <c r="I502" s="269">
        <v>427.88333333333344</v>
      </c>
      <c r="J502" s="269">
        <v>429.76666666666677</v>
      </c>
      <c r="K502" s="268">
        <v>426</v>
      </c>
      <c r="L502" s="268">
        <v>421.5</v>
      </c>
      <c r="M502" s="268">
        <v>47.041670000000003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272.75</v>
      </c>
      <c r="D503" s="284">
        <v>274.28333333333336</v>
      </c>
      <c r="E503" s="269">
        <v>268.56666666666672</v>
      </c>
      <c r="F503" s="269">
        <v>264.38333333333338</v>
      </c>
      <c r="G503" s="269">
        <v>258.66666666666674</v>
      </c>
      <c r="H503" s="269">
        <v>278.4666666666667</v>
      </c>
      <c r="I503" s="269">
        <v>284.18333333333328</v>
      </c>
      <c r="J503" s="269">
        <v>288.36666666666667</v>
      </c>
      <c r="K503" s="268">
        <v>280</v>
      </c>
      <c r="L503" s="268">
        <v>270.10000000000002</v>
      </c>
      <c r="M503" s="268">
        <v>11.933339999999999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17.45</v>
      </c>
      <c r="D504" s="284">
        <v>17.483333333333334</v>
      </c>
      <c r="E504" s="269">
        <v>17.266666666666669</v>
      </c>
      <c r="F504" s="269">
        <v>17.083333333333336</v>
      </c>
      <c r="G504" s="269">
        <v>16.866666666666671</v>
      </c>
      <c r="H504" s="269">
        <v>17.666666666666668</v>
      </c>
      <c r="I504" s="269">
        <v>17.883333333333336</v>
      </c>
      <c r="J504" s="269">
        <v>18.066666666666666</v>
      </c>
      <c r="K504" s="268">
        <v>17.7</v>
      </c>
      <c r="L504" s="268">
        <v>17.3</v>
      </c>
      <c r="M504" s="268">
        <v>1183.8667700000001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10394.65</v>
      </c>
      <c r="D505" s="284">
        <v>10311.550000000001</v>
      </c>
      <c r="E505" s="269">
        <v>10199.100000000002</v>
      </c>
      <c r="F505" s="269">
        <v>10003.550000000001</v>
      </c>
      <c r="G505" s="269">
        <v>9891.1000000000022</v>
      </c>
      <c r="H505" s="269">
        <v>10507.100000000002</v>
      </c>
      <c r="I505" s="269">
        <v>10619.550000000003</v>
      </c>
      <c r="J505" s="269">
        <v>10815.100000000002</v>
      </c>
      <c r="K505" s="268">
        <v>10424</v>
      </c>
      <c r="L505" s="268">
        <v>10116</v>
      </c>
      <c r="M505" s="268">
        <v>0.13605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271.45</v>
      </c>
      <c r="D506" s="284">
        <v>270.86666666666662</v>
      </c>
      <c r="E506" s="269">
        <v>267.03333333333325</v>
      </c>
      <c r="F506" s="269">
        <v>262.61666666666662</v>
      </c>
      <c r="G506" s="269">
        <v>258.78333333333325</v>
      </c>
      <c r="H506" s="269">
        <v>275.28333333333325</v>
      </c>
      <c r="I506" s="269">
        <v>279.11666666666662</v>
      </c>
      <c r="J506" s="269">
        <v>283.53333333333325</v>
      </c>
      <c r="K506" s="268">
        <v>274.7</v>
      </c>
      <c r="L506" s="268">
        <v>266.45</v>
      </c>
      <c r="M506" s="268">
        <v>124.25181000000001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236.65</v>
      </c>
      <c r="D507" s="284">
        <v>236.85000000000002</v>
      </c>
      <c r="E507" s="269">
        <v>234.40000000000003</v>
      </c>
      <c r="F507" s="269">
        <v>232.15</v>
      </c>
      <c r="G507" s="269">
        <v>229.70000000000002</v>
      </c>
      <c r="H507" s="269">
        <v>239.10000000000005</v>
      </c>
      <c r="I507" s="269">
        <v>241.55000000000004</v>
      </c>
      <c r="J507" s="269">
        <v>243.80000000000007</v>
      </c>
      <c r="K507" s="268">
        <v>239.3</v>
      </c>
      <c r="L507" s="268">
        <v>234.6</v>
      </c>
      <c r="M507" s="268">
        <v>10.09637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65.45</v>
      </c>
      <c r="D508" s="284">
        <v>64.95</v>
      </c>
      <c r="E508" s="269">
        <v>63.300000000000011</v>
      </c>
      <c r="F508" s="269">
        <v>61.150000000000006</v>
      </c>
      <c r="G508" s="269">
        <v>59.500000000000014</v>
      </c>
      <c r="H508" s="269">
        <v>67.100000000000009</v>
      </c>
      <c r="I508" s="269">
        <v>68.750000000000014</v>
      </c>
      <c r="J508" s="269">
        <v>70.900000000000006</v>
      </c>
      <c r="K508" s="268">
        <v>66.599999999999994</v>
      </c>
      <c r="L508" s="268">
        <v>62.8</v>
      </c>
      <c r="M508" s="268">
        <v>1990.3270500000001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375.75</v>
      </c>
      <c r="D509" s="269">
        <v>376.40000000000003</v>
      </c>
      <c r="E509" s="269">
        <v>373.85000000000008</v>
      </c>
      <c r="F509" s="269">
        <v>371.95000000000005</v>
      </c>
      <c r="G509" s="269">
        <v>369.40000000000009</v>
      </c>
      <c r="H509" s="269">
        <v>378.30000000000007</v>
      </c>
      <c r="I509" s="269">
        <v>380.85</v>
      </c>
      <c r="J509" s="268">
        <v>382.75000000000006</v>
      </c>
      <c r="K509" s="268">
        <v>378.95</v>
      </c>
      <c r="L509" s="268">
        <v>374.5</v>
      </c>
      <c r="M509" s="239">
        <v>7.20817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1643</v>
      </c>
      <c r="D510" s="269">
        <v>1652.6333333333332</v>
      </c>
      <c r="E510" s="269">
        <v>1630.3666666666663</v>
      </c>
      <c r="F510" s="269">
        <v>1617.7333333333331</v>
      </c>
      <c r="G510" s="269">
        <v>1595.4666666666662</v>
      </c>
      <c r="H510" s="269">
        <v>1665.2666666666664</v>
      </c>
      <c r="I510" s="269">
        <v>1687.5333333333333</v>
      </c>
      <c r="J510" s="268">
        <v>1700.1666666666665</v>
      </c>
      <c r="K510" s="268">
        <v>1674.9</v>
      </c>
      <c r="L510" s="268">
        <v>1640</v>
      </c>
      <c r="M510" s="239">
        <v>0.33723999999999998</v>
      </c>
      <c r="N510" s="1"/>
      <c r="O510" s="1"/>
    </row>
    <row r="511" spans="1:15" ht="12.75" customHeight="1">
      <c r="B511" s="1" t="s">
        <v>529</v>
      </c>
      <c r="C511" s="1">
        <v>2310.25</v>
      </c>
      <c r="D511" s="1">
        <v>2318.65</v>
      </c>
      <c r="E511" s="1">
        <v>2267.3000000000002</v>
      </c>
      <c r="F511" s="1">
        <v>2224.35</v>
      </c>
      <c r="G511" s="1">
        <v>2173</v>
      </c>
      <c r="H511" s="1">
        <v>2361.6000000000004</v>
      </c>
      <c r="I511" s="1">
        <v>2412.9499999999998</v>
      </c>
      <c r="J511" s="1">
        <v>2455.9000000000005</v>
      </c>
      <c r="K511" s="1">
        <v>2370</v>
      </c>
      <c r="L511" s="1">
        <v>2275.6999999999998</v>
      </c>
      <c r="M511" s="1">
        <v>1.3037799999999999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I10" sqref="I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41"/>
      <c r="B5" s="442"/>
      <c r="C5" s="441"/>
      <c r="D5" s="44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43" t="s">
        <v>531</v>
      </c>
      <c r="C7" s="442"/>
      <c r="D7" s="7">
        <f>Main!B10</f>
        <v>44818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44817</v>
      </c>
      <c r="B10" s="29">
        <v>513149</v>
      </c>
      <c r="C10" s="28" t="s">
        <v>1067</v>
      </c>
      <c r="D10" s="28" t="s">
        <v>1068</v>
      </c>
      <c r="E10" s="28" t="s">
        <v>540</v>
      </c>
      <c r="F10" s="85">
        <v>5000</v>
      </c>
      <c r="G10" s="29">
        <v>744.21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44817</v>
      </c>
      <c r="B11" s="29">
        <v>538778</v>
      </c>
      <c r="C11" s="28" t="s">
        <v>1069</v>
      </c>
      <c r="D11" s="28" t="s">
        <v>1070</v>
      </c>
      <c r="E11" s="28" t="s">
        <v>540</v>
      </c>
      <c r="F11" s="85">
        <v>53618</v>
      </c>
      <c r="G11" s="29">
        <v>115.92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44817</v>
      </c>
      <c r="B12" s="29">
        <v>538778</v>
      </c>
      <c r="C12" s="28" t="s">
        <v>1069</v>
      </c>
      <c r="D12" s="28" t="s">
        <v>1070</v>
      </c>
      <c r="E12" s="28" t="s">
        <v>541</v>
      </c>
      <c r="F12" s="85">
        <v>35000</v>
      </c>
      <c r="G12" s="29">
        <v>123.3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44817</v>
      </c>
      <c r="B13" s="29">
        <v>539115</v>
      </c>
      <c r="C13" s="28" t="s">
        <v>1012</v>
      </c>
      <c r="D13" s="28" t="s">
        <v>1013</v>
      </c>
      <c r="E13" s="28" t="s">
        <v>541</v>
      </c>
      <c r="F13" s="85">
        <v>10000</v>
      </c>
      <c r="G13" s="29">
        <v>50.85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44817</v>
      </c>
      <c r="B14" s="29">
        <v>543349</v>
      </c>
      <c r="C14" s="28" t="s">
        <v>1071</v>
      </c>
      <c r="D14" s="28" t="s">
        <v>1072</v>
      </c>
      <c r="E14" s="28" t="s">
        <v>541</v>
      </c>
      <c r="F14" s="85">
        <v>300000</v>
      </c>
      <c r="G14" s="29">
        <v>1037.25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44817</v>
      </c>
      <c r="B15" s="29">
        <v>543349</v>
      </c>
      <c r="C15" s="28" t="s">
        <v>1071</v>
      </c>
      <c r="D15" s="28" t="s">
        <v>1073</v>
      </c>
      <c r="E15" s="28" t="s">
        <v>541</v>
      </c>
      <c r="F15" s="85">
        <v>300000</v>
      </c>
      <c r="G15" s="29">
        <v>1037.25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44817</v>
      </c>
      <c r="B16" s="29">
        <v>543349</v>
      </c>
      <c r="C16" s="28" t="s">
        <v>1071</v>
      </c>
      <c r="D16" s="28" t="s">
        <v>1074</v>
      </c>
      <c r="E16" s="28" t="s">
        <v>541</v>
      </c>
      <c r="F16" s="85">
        <v>300000</v>
      </c>
      <c r="G16" s="29">
        <v>1037.25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44817</v>
      </c>
      <c r="B17" s="29">
        <v>543349</v>
      </c>
      <c r="C17" s="28" t="s">
        <v>1071</v>
      </c>
      <c r="D17" s="28" t="s">
        <v>1075</v>
      </c>
      <c r="E17" s="28" t="s">
        <v>541</v>
      </c>
      <c r="F17" s="85">
        <v>1000000</v>
      </c>
      <c r="G17" s="29">
        <v>1037.25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44817</v>
      </c>
      <c r="B18" s="29">
        <v>543349</v>
      </c>
      <c r="C18" s="28" t="s">
        <v>1071</v>
      </c>
      <c r="D18" s="28" t="s">
        <v>1076</v>
      </c>
      <c r="E18" s="28" t="s">
        <v>540</v>
      </c>
      <c r="F18" s="85">
        <v>953420</v>
      </c>
      <c r="G18" s="29">
        <v>1037.25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44817</v>
      </c>
      <c r="B19" s="29">
        <v>543349</v>
      </c>
      <c r="C19" s="28" t="s">
        <v>1071</v>
      </c>
      <c r="D19" s="28" t="s">
        <v>1077</v>
      </c>
      <c r="E19" s="28" t="s">
        <v>540</v>
      </c>
      <c r="F19" s="85">
        <v>1596540</v>
      </c>
      <c r="G19" s="29">
        <v>1037.25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44817</v>
      </c>
      <c r="B20" s="29">
        <v>514440</v>
      </c>
      <c r="C20" s="28" t="s">
        <v>1078</v>
      </c>
      <c r="D20" s="28" t="s">
        <v>988</v>
      </c>
      <c r="E20" s="28" t="s">
        <v>540</v>
      </c>
      <c r="F20" s="85">
        <v>6775</v>
      </c>
      <c r="G20" s="29">
        <v>29.3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44817</v>
      </c>
      <c r="B21" s="29">
        <v>514440</v>
      </c>
      <c r="C21" s="28" t="s">
        <v>1078</v>
      </c>
      <c r="D21" s="28" t="s">
        <v>1079</v>
      </c>
      <c r="E21" s="28" t="s">
        <v>541</v>
      </c>
      <c r="F21" s="85">
        <v>6700</v>
      </c>
      <c r="G21" s="29">
        <v>29.3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44817</v>
      </c>
      <c r="B22" s="29">
        <v>543439</v>
      </c>
      <c r="C22" s="28" t="s">
        <v>1014</v>
      </c>
      <c r="D22" s="28" t="s">
        <v>980</v>
      </c>
      <c r="E22" s="28" t="s">
        <v>541</v>
      </c>
      <c r="F22" s="85">
        <v>20000</v>
      </c>
      <c r="G22" s="29">
        <v>27.85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44817</v>
      </c>
      <c r="B23" s="29">
        <v>543439</v>
      </c>
      <c r="C23" s="28" t="s">
        <v>1014</v>
      </c>
      <c r="D23" s="28" t="s">
        <v>1080</v>
      </c>
      <c r="E23" s="28" t="s">
        <v>540</v>
      </c>
      <c r="F23" s="85">
        <v>20000</v>
      </c>
      <c r="G23" s="29">
        <v>30.77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44817</v>
      </c>
      <c r="B24" s="29">
        <v>543439</v>
      </c>
      <c r="C24" s="28" t="s">
        <v>1014</v>
      </c>
      <c r="D24" s="28" t="s">
        <v>1015</v>
      </c>
      <c r="E24" s="28" t="s">
        <v>541</v>
      </c>
      <c r="F24" s="85">
        <v>20000</v>
      </c>
      <c r="G24" s="29">
        <v>30.77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44817</v>
      </c>
      <c r="B25" s="29">
        <v>506365</v>
      </c>
      <c r="C25" s="28" t="s">
        <v>1081</v>
      </c>
      <c r="D25" s="28" t="s">
        <v>1082</v>
      </c>
      <c r="E25" s="28" t="s">
        <v>541</v>
      </c>
      <c r="F25" s="85">
        <v>10000</v>
      </c>
      <c r="G25" s="29">
        <v>38.020000000000003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44817</v>
      </c>
      <c r="B26" s="29">
        <v>538868</v>
      </c>
      <c r="C26" s="28" t="s">
        <v>1016</v>
      </c>
      <c r="D26" s="28" t="s">
        <v>1083</v>
      </c>
      <c r="E26" s="28" t="s">
        <v>540</v>
      </c>
      <c r="F26" s="85">
        <v>27000</v>
      </c>
      <c r="G26" s="29">
        <v>46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44817</v>
      </c>
      <c r="B27" s="29">
        <v>511611</v>
      </c>
      <c r="C27" s="28" t="s">
        <v>1084</v>
      </c>
      <c r="D27" s="28" t="s">
        <v>1085</v>
      </c>
      <c r="E27" s="28" t="s">
        <v>541</v>
      </c>
      <c r="F27" s="85">
        <v>114722</v>
      </c>
      <c r="G27" s="29">
        <v>8.5399999999999991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44817</v>
      </c>
      <c r="B28" s="29">
        <v>511611</v>
      </c>
      <c r="C28" s="28" t="s">
        <v>1084</v>
      </c>
      <c r="D28" s="28" t="s">
        <v>1085</v>
      </c>
      <c r="E28" s="28" t="s">
        <v>540</v>
      </c>
      <c r="F28" s="85">
        <v>16004</v>
      </c>
      <c r="G28" s="29">
        <v>8.1999999999999993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44817</v>
      </c>
      <c r="B29" s="29">
        <v>539559</v>
      </c>
      <c r="C29" s="28" t="s">
        <v>1017</v>
      </c>
      <c r="D29" s="28" t="s">
        <v>1086</v>
      </c>
      <c r="E29" s="28" t="s">
        <v>540</v>
      </c>
      <c r="F29" s="85">
        <v>36550</v>
      </c>
      <c r="G29" s="29">
        <v>107.08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44817</v>
      </c>
      <c r="B30" s="29">
        <v>539559</v>
      </c>
      <c r="C30" s="28" t="s">
        <v>1017</v>
      </c>
      <c r="D30" s="28" t="s">
        <v>1087</v>
      </c>
      <c r="E30" s="28" t="s">
        <v>540</v>
      </c>
      <c r="F30" s="85">
        <v>83552</v>
      </c>
      <c r="G30" s="29">
        <v>104.41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44817</v>
      </c>
      <c r="B31" s="29">
        <v>539559</v>
      </c>
      <c r="C31" s="28" t="s">
        <v>1017</v>
      </c>
      <c r="D31" s="28" t="s">
        <v>1018</v>
      </c>
      <c r="E31" s="28" t="s">
        <v>541</v>
      </c>
      <c r="F31" s="85">
        <v>90000</v>
      </c>
      <c r="G31" s="29">
        <v>105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44817</v>
      </c>
      <c r="B32" s="29">
        <v>524752</v>
      </c>
      <c r="C32" s="28" t="s">
        <v>1088</v>
      </c>
      <c r="D32" s="28" t="s">
        <v>1089</v>
      </c>
      <c r="E32" s="28" t="s">
        <v>540</v>
      </c>
      <c r="F32" s="85">
        <v>157323</v>
      </c>
      <c r="G32" s="29">
        <v>50.1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44817</v>
      </c>
      <c r="B33" s="29">
        <v>524752</v>
      </c>
      <c r="C33" s="28" t="s">
        <v>1088</v>
      </c>
      <c r="D33" s="28" t="s">
        <v>1089</v>
      </c>
      <c r="E33" s="28" t="s">
        <v>541</v>
      </c>
      <c r="F33" s="85">
        <v>138175</v>
      </c>
      <c r="G33" s="29">
        <v>50.03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44817</v>
      </c>
      <c r="B34" s="29">
        <v>524752</v>
      </c>
      <c r="C34" s="28" t="s">
        <v>1088</v>
      </c>
      <c r="D34" s="28" t="s">
        <v>1087</v>
      </c>
      <c r="E34" s="28" t="s">
        <v>540</v>
      </c>
      <c r="F34" s="85">
        <v>193213</v>
      </c>
      <c r="G34" s="29">
        <v>50.01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44817</v>
      </c>
      <c r="B35" s="29">
        <v>524752</v>
      </c>
      <c r="C35" s="28" t="s">
        <v>1088</v>
      </c>
      <c r="D35" s="28" t="s">
        <v>1087</v>
      </c>
      <c r="E35" s="28" t="s">
        <v>541</v>
      </c>
      <c r="F35" s="85">
        <v>193213</v>
      </c>
      <c r="G35" s="29">
        <v>50.1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44817</v>
      </c>
      <c r="B36" s="29">
        <v>524752</v>
      </c>
      <c r="C36" s="28" t="s">
        <v>1088</v>
      </c>
      <c r="D36" s="28" t="s">
        <v>1090</v>
      </c>
      <c r="E36" s="28" t="s">
        <v>541</v>
      </c>
      <c r="F36" s="85">
        <v>810000</v>
      </c>
      <c r="G36" s="29">
        <v>50.1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44817</v>
      </c>
      <c r="B37" s="29">
        <v>524752</v>
      </c>
      <c r="C37" s="28" t="s">
        <v>1088</v>
      </c>
      <c r="D37" s="28" t="s">
        <v>866</v>
      </c>
      <c r="E37" s="28" t="s">
        <v>540</v>
      </c>
      <c r="F37" s="85">
        <v>115001</v>
      </c>
      <c r="G37" s="29">
        <v>50.1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44817</v>
      </c>
      <c r="B38" s="29">
        <v>524752</v>
      </c>
      <c r="C38" s="28" t="s">
        <v>1088</v>
      </c>
      <c r="D38" s="28" t="s">
        <v>866</v>
      </c>
      <c r="E38" s="28" t="s">
        <v>541</v>
      </c>
      <c r="F38" s="85">
        <v>115001</v>
      </c>
      <c r="G38" s="29">
        <v>50.1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44817</v>
      </c>
      <c r="B39" s="29">
        <v>542803</v>
      </c>
      <c r="C39" s="28" t="s">
        <v>1091</v>
      </c>
      <c r="D39" s="28" t="s">
        <v>1092</v>
      </c>
      <c r="E39" s="28" t="s">
        <v>540</v>
      </c>
      <c r="F39" s="85">
        <v>8900</v>
      </c>
      <c r="G39" s="29">
        <v>29.5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44817</v>
      </c>
      <c r="B40" s="29">
        <v>542803</v>
      </c>
      <c r="C40" s="28" t="s">
        <v>1091</v>
      </c>
      <c r="D40" s="28" t="s">
        <v>1093</v>
      </c>
      <c r="E40" s="28" t="s">
        <v>541</v>
      </c>
      <c r="F40" s="85">
        <v>10125</v>
      </c>
      <c r="G40" s="29">
        <v>29.5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44817</v>
      </c>
      <c r="B41" s="29">
        <v>543595</v>
      </c>
      <c r="C41" s="28" t="s">
        <v>1094</v>
      </c>
      <c r="D41" s="28" t="s">
        <v>1095</v>
      </c>
      <c r="E41" s="28" t="s">
        <v>540</v>
      </c>
      <c r="F41" s="85">
        <v>21000</v>
      </c>
      <c r="G41" s="29">
        <v>168.25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44817</v>
      </c>
      <c r="B42" s="29">
        <v>543595</v>
      </c>
      <c r="C42" s="28" t="s">
        <v>1094</v>
      </c>
      <c r="D42" s="28" t="s">
        <v>1096</v>
      </c>
      <c r="E42" s="28" t="s">
        <v>540</v>
      </c>
      <c r="F42" s="85">
        <v>10000</v>
      </c>
      <c r="G42" s="29">
        <v>160.25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44817</v>
      </c>
      <c r="B43" s="29">
        <v>543595</v>
      </c>
      <c r="C43" s="28" t="s">
        <v>1094</v>
      </c>
      <c r="D43" s="28" t="s">
        <v>1097</v>
      </c>
      <c r="E43" s="28" t="s">
        <v>540</v>
      </c>
      <c r="F43" s="85">
        <v>10000</v>
      </c>
      <c r="G43" s="29">
        <v>160.25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44817</v>
      </c>
      <c r="B44" s="29">
        <v>543595</v>
      </c>
      <c r="C44" s="28" t="s">
        <v>1094</v>
      </c>
      <c r="D44" s="28" t="s">
        <v>1098</v>
      </c>
      <c r="E44" s="28" t="s">
        <v>540</v>
      </c>
      <c r="F44" s="85">
        <v>10000</v>
      </c>
      <c r="G44" s="29">
        <v>160.25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44817</v>
      </c>
      <c r="B45" s="29">
        <v>543595</v>
      </c>
      <c r="C45" s="28" t="s">
        <v>1094</v>
      </c>
      <c r="D45" s="28" t="s">
        <v>1099</v>
      </c>
      <c r="E45" s="28" t="s">
        <v>541</v>
      </c>
      <c r="F45" s="85">
        <v>10000</v>
      </c>
      <c r="G45" s="29">
        <v>160.25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44817</v>
      </c>
      <c r="B46" s="29">
        <v>543595</v>
      </c>
      <c r="C46" s="28" t="s">
        <v>1094</v>
      </c>
      <c r="D46" s="28" t="s">
        <v>1100</v>
      </c>
      <c r="E46" s="28" t="s">
        <v>540</v>
      </c>
      <c r="F46" s="85">
        <v>60000</v>
      </c>
      <c r="G46" s="29">
        <v>160.25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44817</v>
      </c>
      <c r="B47" s="29">
        <v>543595</v>
      </c>
      <c r="C47" s="28" t="s">
        <v>1094</v>
      </c>
      <c r="D47" s="28" t="s">
        <v>1101</v>
      </c>
      <c r="E47" s="28" t="s">
        <v>540</v>
      </c>
      <c r="F47" s="85">
        <v>9000</v>
      </c>
      <c r="G47" s="29">
        <v>160.25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44817</v>
      </c>
      <c r="B48" s="29">
        <v>543595</v>
      </c>
      <c r="C48" s="28" t="s">
        <v>1094</v>
      </c>
      <c r="D48" s="28" t="s">
        <v>1101</v>
      </c>
      <c r="E48" s="28" t="s">
        <v>541</v>
      </c>
      <c r="F48" s="85">
        <v>5000</v>
      </c>
      <c r="G48" s="29">
        <v>168.25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44817</v>
      </c>
      <c r="B49" s="29">
        <v>543595</v>
      </c>
      <c r="C49" s="28" t="s">
        <v>1094</v>
      </c>
      <c r="D49" s="28" t="s">
        <v>1102</v>
      </c>
      <c r="E49" s="28" t="s">
        <v>541</v>
      </c>
      <c r="F49" s="85">
        <v>22000</v>
      </c>
      <c r="G49" s="29">
        <v>164.61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44817</v>
      </c>
      <c r="B50" s="29">
        <v>543595</v>
      </c>
      <c r="C50" s="28" t="s">
        <v>1094</v>
      </c>
      <c r="D50" s="28" t="s">
        <v>1102</v>
      </c>
      <c r="E50" s="28" t="s">
        <v>540</v>
      </c>
      <c r="F50" s="85">
        <v>2000</v>
      </c>
      <c r="G50" s="29">
        <v>168.23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44817</v>
      </c>
      <c r="B51" s="29">
        <v>537707</v>
      </c>
      <c r="C51" s="28" t="s">
        <v>1103</v>
      </c>
      <c r="D51" s="28" t="s">
        <v>1104</v>
      </c>
      <c r="E51" s="28" t="s">
        <v>541</v>
      </c>
      <c r="F51" s="85">
        <v>250000</v>
      </c>
      <c r="G51" s="29">
        <v>37.86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44817</v>
      </c>
      <c r="B52" s="29">
        <v>537707</v>
      </c>
      <c r="C52" s="28" t="s">
        <v>1103</v>
      </c>
      <c r="D52" s="28" t="s">
        <v>1105</v>
      </c>
      <c r="E52" s="28" t="s">
        <v>540</v>
      </c>
      <c r="F52" s="85">
        <v>120000</v>
      </c>
      <c r="G52" s="29">
        <v>37.85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44817</v>
      </c>
      <c r="B53" s="29">
        <v>537707</v>
      </c>
      <c r="C53" s="28" t="s">
        <v>1103</v>
      </c>
      <c r="D53" s="28" t="s">
        <v>1106</v>
      </c>
      <c r="E53" s="28" t="s">
        <v>541</v>
      </c>
      <c r="F53" s="85">
        <v>113745</v>
      </c>
      <c r="G53" s="29">
        <v>37.85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44817</v>
      </c>
      <c r="B54" s="29">
        <v>537707</v>
      </c>
      <c r="C54" s="28" t="s">
        <v>1103</v>
      </c>
      <c r="D54" s="28" t="s">
        <v>1107</v>
      </c>
      <c r="E54" s="28" t="s">
        <v>541</v>
      </c>
      <c r="F54" s="85">
        <v>150000</v>
      </c>
      <c r="G54" s="29">
        <v>37.85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44817</v>
      </c>
      <c r="B55" s="29">
        <v>542850</v>
      </c>
      <c r="C55" s="28" t="s">
        <v>1108</v>
      </c>
      <c r="D55" s="28" t="s">
        <v>1109</v>
      </c>
      <c r="E55" s="28" t="s">
        <v>540</v>
      </c>
      <c r="F55" s="85">
        <v>200000</v>
      </c>
      <c r="G55" s="29">
        <v>82.92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44817</v>
      </c>
      <c r="B56" s="29">
        <v>542850</v>
      </c>
      <c r="C56" s="28" t="s">
        <v>1108</v>
      </c>
      <c r="D56" s="28" t="s">
        <v>939</v>
      </c>
      <c r="E56" s="28" t="s">
        <v>541</v>
      </c>
      <c r="F56" s="85">
        <v>28000</v>
      </c>
      <c r="G56" s="29">
        <v>84.4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44817</v>
      </c>
      <c r="B57" s="29">
        <v>542850</v>
      </c>
      <c r="C57" s="28" t="s">
        <v>1108</v>
      </c>
      <c r="D57" s="28" t="s">
        <v>939</v>
      </c>
      <c r="E57" s="28" t="s">
        <v>540</v>
      </c>
      <c r="F57" s="85">
        <v>62000</v>
      </c>
      <c r="G57" s="29">
        <v>84.15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44817</v>
      </c>
      <c r="B58" s="29">
        <v>542850</v>
      </c>
      <c r="C58" s="28" t="s">
        <v>1108</v>
      </c>
      <c r="D58" s="28" t="s">
        <v>1110</v>
      </c>
      <c r="E58" s="28" t="s">
        <v>541</v>
      </c>
      <c r="F58" s="85">
        <v>70000</v>
      </c>
      <c r="G58" s="29">
        <v>83.6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44817</v>
      </c>
      <c r="B59" s="29">
        <v>542850</v>
      </c>
      <c r="C59" s="28" t="s">
        <v>1108</v>
      </c>
      <c r="D59" s="28" t="s">
        <v>1111</v>
      </c>
      <c r="E59" s="28" t="s">
        <v>541</v>
      </c>
      <c r="F59" s="85">
        <v>136000</v>
      </c>
      <c r="G59" s="29">
        <v>82.58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44817</v>
      </c>
      <c r="B60" s="29">
        <v>542850</v>
      </c>
      <c r="C60" s="28" t="s">
        <v>1108</v>
      </c>
      <c r="D60" s="28" t="s">
        <v>1111</v>
      </c>
      <c r="E60" s="28" t="s">
        <v>540</v>
      </c>
      <c r="F60" s="85">
        <v>2000</v>
      </c>
      <c r="G60" s="29">
        <v>81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44817</v>
      </c>
      <c r="B61" s="29">
        <v>538081</v>
      </c>
      <c r="C61" s="28" t="s">
        <v>1112</v>
      </c>
      <c r="D61" s="28" t="s">
        <v>1113</v>
      </c>
      <c r="E61" s="28" t="s">
        <v>540</v>
      </c>
      <c r="F61" s="85">
        <v>149799</v>
      </c>
      <c r="G61" s="29">
        <v>8.25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44817</v>
      </c>
      <c r="B62" s="29">
        <v>524080</v>
      </c>
      <c r="C62" s="28" t="s">
        <v>1114</v>
      </c>
      <c r="D62" s="28" t="s">
        <v>1115</v>
      </c>
      <c r="E62" s="28" t="s">
        <v>541</v>
      </c>
      <c r="F62" s="85">
        <v>78253</v>
      </c>
      <c r="G62" s="29">
        <v>35.14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44817</v>
      </c>
      <c r="B63" s="29">
        <v>524080</v>
      </c>
      <c r="C63" s="28" t="s">
        <v>1114</v>
      </c>
      <c r="D63" s="28" t="s">
        <v>1116</v>
      </c>
      <c r="E63" s="28" t="s">
        <v>540</v>
      </c>
      <c r="F63" s="85">
        <v>40615</v>
      </c>
      <c r="G63" s="29">
        <v>35.159999999999997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44817</v>
      </c>
      <c r="B64" s="29">
        <v>540777</v>
      </c>
      <c r="C64" s="28" t="s">
        <v>117</v>
      </c>
      <c r="D64" s="28" t="s">
        <v>1117</v>
      </c>
      <c r="E64" s="28" t="s">
        <v>541</v>
      </c>
      <c r="F64" s="85">
        <v>43000000</v>
      </c>
      <c r="G64" s="29">
        <v>574.15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44817</v>
      </c>
      <c r="B65" s="29">
        <v>532326</v>
      </c>
      <c r="C65" s="28" t="s">
        <v>1118</v>
      </c>
      <c r="D65" s="28" t="s">
        <v>1119</v>
      </c>
      <c r="E65" s="28" t="s">
        <v>540</v>
      </c>
      <c r="F65" s="85">
        <v>124210</v>
      </c>
      <c r="G65" s="29">
        <v>85.93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44817</v>
      </c>
      <c r="B66" s="29">
        <v>532326</v>
      </c>
      <c r="C66" s="28" t="s">
        <v>1118</v>
      </c>
      <c r="D66" s="28" t="s">
        <v>1119</v>
      </c>
      <c r="E66" s="28" t="s">
        <v>541</v>
      </c>
      <c r="F66" s="85">
        <v>124210</v>
      </c>
      <c r="G66" s="29">
        <v>85.78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44817</v>
      </c>
      <c r="B67" s="29">
        <v>543286</v>
      </c>
      <c r="C67" s="28" t="s">
        <v>1120</v>
      </c>
      <c r="D67" s="28" t="s">
        <v>1121</v>
      </c>
      <c r="E67" s="28" t="s">
        <v>540</v>
      </c>
      <c r="F67" s="85">
        <v>36000</v>
      </c>
      <c r="G67" s="29">
        <v>17.920000000000002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44817</v>
      </c>
      <c r="B68" s="29">
        <v>523373</v>
      </c>
      <c r="C68" s="28" t="s">
        <v>1122</v>
      </c>
      <c r="D68" s="28" t="s">
        <v>1123</v>
      </c>
      <c r="E68" s="28" t="s">
        <v>541</v>
      </c>
      <c r="F68" s="85">
        <v>22717</v>
      </c>
      <c r="G68" s="29">
        <v>25.85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44817</v>
      </c>
      <c r="B69" s="29">
        <v>543207</v>
      </c>
      <c r="C69" s="28" t="s">
        <v>1019</v>
      </c>
      <c r="D69" s="28" t="s">
        <v>1020</v>
      </c>
      <c r="E69" s="28" t="s">
        <v>540</v>
      </c>
      <c r="F69" s="85">
        <v>206175</v>
      </c>
      <c r="G69" s="29">
        <v>6.38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44817</v>
      </c>
      <c r="B70" s="29">
        <v>543207</v>
      </c>
      <c r="C70" s="28" t="s">
        <v>1019</v>
      </c>
      <c r="D70" s="28" t="s">
        <v>1020</v>
      </c>
      <c r="E70" s="28" t="s">
        <v>541</v>
      </c>
      <c r="F70" s="85">
        <v>549</v>
      </c>
      <c r="G70" s="29">
        <v>6.56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44817</v>
      </c>
      <c r="B71" s="29">
        <v>531494</v>
      </c>
      <c r="C71" s="28" t="s">
        <v>1124</v>
      </c>
      <c r="D71" s="28" t="s">
        <v>1125</v>
      </c>
      <c r="E71" s="28" t="s">
        <v>540</v>
      </c>
      <c r="F71" s="85">
        <v>542742</v>
      </c>
      <c r="G71" s="29">
        <v>12.47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44817</v>
      </c>
      <c r="B72" s="29">
        <v>543578</v>
      </c>
      <c r="C72" s="28" t="s">
        <v>1021</v>
      </c>
      <c r="D72" s="28" t="s">
        <v>1126</v>
      </c>
      <c r="E72" s="28" t="s">
        <v>540</v>
      </c>
      <c r="F72" s="85">
        <v>12000</v>
      </c>
      <c r="G72" s="29">
        <v>66.150000000000006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44817</v>
      </c>
      <c r="B73" s="29">
        <v>543578</v>
      </c>
      <c r="C73" s="28" t="s">
        <v>1021</v>
      </c>
      <c r="D73" s="28" t="s">
        <v>1127</v>
      </c>
      <c r="E73" s="28" t="s">
        <v>540</v>
      </c>
      <c r="F73" s="85">
        <v>12000</v>
      </c>
      <c r="G73" s="29">
        <v>64.069999999999993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44817</v>
      </c>
      <c r="B74" s="29">
        <v>507690</v>
      </c>
      <c r="C74" s="28" t="s">
        <v>1022</v>
      </c>
      <c r="D74" s="28" t="s">
        <v>1023</v>
      </c>
      <c r="E74" s="28" t="s">
        <v>541</v>
      </c>
      <c r="F74" s="85">
        <v>22859</v>
      </c>
      <c r="G74" s="29">
        <v>122.59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44817</v>
      </c>
      <c r="B75" s="29">
        <v>531512</v>
      </c>
      <c r="C75" s="28" t="s">
        <v>1128</v>
      </c>
      <c r="D75" s="28" t="s">
        <v>1129</v>
      </c>
      <c r="E75" s="28" t="s">
        <v>541</v>
      </c>
      <c r="F75" s="85">
        <v>65471</v>
      </c>
      <c r="G75" s="29">
        <v>10.36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44817</v>
      </c>
      <c r="B76" s="29">
        <v>511557</v>
      </c>
      <c r="C76" s="28" t="s">
        <v>1024</v>
      </c>
      <c r="D76" s="28" t="s">
        <v>1130</v>
      </c>
      <c r="E76" s="28" t="s">
        <v>540</v>
      </c>
      <c r="F76" s="85">
        <v>1100000</v>
      </c>
      <c r="G76" s="29">
        <v>1.6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44817</v>
      </c>
      <c r="B77" s="29">
        <v>511557</v>
      </c>
      <c r="C77" s="28" t="s">
        <v>1024</v>
      </c>
      <c r="D77" s="28" t="s">
        <v>1131</v>
      </c>
      <c r="E77" s="28" t="s">
        <v>541</v>
      </c>
      <c r="F77" s="85">
        <v>5010000</v>
      </c>
      <c r="G77" s="29">
        <v>1.6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44817</v>
      </c>
      <c r="B78" s="29">
        <v>543590</v>
      </c>
      <c r="C78" s="28" t="s">
        <v>1132</v>
      </c>
      <c r="D78" s="28" t="s">
        <v>1133</v>
      </c>
      <c r="E78" s="28" t="s">
        <v>540</v>
      </c>
      <c r="F78" s="85">
        <v>410000</v>
      </c>
      <c r="G78" s="29">
        <v>50.6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44817</v>
      </c>
      <c r="B79" s="29">
        <v>543590</v>
      </c>
      <c r="C79" s="28" t="s">
        <v>1132</v>
      </c>
      <c r="D79" s="28" t="s">
        <v>1134</v>
      </c>
      <c r="E79" s="28" t="s">
        <v>540</v>
      </c>
      <c r="F79" s="85">
        <v>410000</v>
      </c>
      <c r="G79" s="29">
        <v>50.6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44817</v>
      </c>
      <c r="B80" s="29">
        <v>543590</v>
      </c>
      <c r="C80" s="28" t="s">
        <v>1132</v>
      </c>
      <c r="D80" s="28" t="s">
        <v>1135</v>
      </c>
      <c r="E80" s="28" t="s">
        <v>540</v>
      </c>
      <c r="F80" s="85">
        <v>190000</v>
      </c>
      <c r="G80" s="29">
        <v>50.6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44817</v>
      </c>
      <c r="B81" s="29">
        <v>543590</v>
      </c>
      <c r="C81" s="28" t="s">
        <v>1132</v>
      </c>
      <c r="D81" s="28" t="s">
        <v>1136</v>
      </c>
      <c r="E81" s="28" t="s">
        <v>541</v>
      </c>
      <c r="F81" s="85">
        <v>116000</v>
      </c>
      <c r="G81" s="29">
        <v>50.6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44817</v>
      </c>
      <c r="B82" s="29">
        <v>543590</v>
      </c>
      <c r="C82" s="28" t="s">
        <v>1132</v>
      </c>
      <c r="D82" s="28" t="s">
        <v>1137</v>
      </c>
      <c r="E82" s="28" t="s">
        <v>541</v>
      </c>
      <c r="F82" s="85">
        <v>228000</v>
      </c>
      <c r="G82" s="29">
        <v>50.6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44817</v>
      </c>
      <c r="B83" s="29">
        <v>543590</v>
      </c>
      <c r="C83" s="28" t="s">
        <v>1132</v>
      </c>
      <c r="D83" s="28" t="s">
        <v>1138</v>
      </c>
      <c r="E83" s="28" t="s">
        <v>541</v>
      </c>
      <c r="F83" s="85">
        <v>230000</v>
      </c>
      <c r="G83" s="29">
        <v>50.6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44817</v>
      </c>
      <c r="B84" s="29">
        <v>543590</v>
      </c>
      <c r="C84" s="28" t="s">
        <v>1132</v>
      </c>
      <c r="D84" s="28" t="s">
        <v>1139</v>
      </c>
      <c r="E84" s="28" t="s">
        <v>541</v>
      </c>
      <c r="F84" s="85">
        <v>230000</v>
      </c>
      <c r="G84" s="29">
        <v>50.6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44817</v>
      </c>
      <c r="B85" s="29">
        <v>543590</v>
      </c>
      <c r="C85" s="28" t="s">
        <v>1132</v>
      </c>
      <c r="D85" s="28" t="s">
        <v>1140</v>
      </c>
      <c r="E85" s="28" t="s">
        <v>541</v>
      </c>
      <c r="F85" s="85">
        <v>230000</v>
      </c>
      <c r="G85" s="29">
        <v>50.6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44817</v>
      </c>
      <c r="B86" s="29">
        <v>543590</v>
      </c>
      <c r="C86" s="28" t="s">
        <v>1132</v>
      </c>
      <c r="D86" s="28" t="s">
        <v>1141</v>
      </c>
      <c r="E86" s="28" t="s">
        <v>541</v>
      </c>
      <c r="F86" s="85">
        <v>230000</v>
      </c>
      <c r="G86" s="29">
        <v>50.6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44817</v>
      </c>
      <c r="B87" s="29">
        <v>543590</v>
      </c>
      <c r="C87" s="28" t="s">
        <v>1132</v>
      </c>
      <c r="D87" s="28" t="s">
        <v>1142</v>
      </c>
      <c r="E87" s="28" t="s">
        <v>541</v>
      </c>
      <c r="F87" s="85">
        <v>230000</v>
      </c>
      <c r="G87" s="29">
        <v>50.6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44817</v>
      </c>
      <c r="B88" s="29">
        <v>543590</v>
      </c>
      <c r="C88" s="28" t="s">
        <v>1132</v>
      </c>
      <c r="D88" s="28" t="s">
        <v>1143</v>
      </c>
      <c r="E88" s="28" t="s">
        <v>541</v>
      </c>
      <c r="F88" s="85">
        <v>230000</v>
      </c>
      <c r="G88" s="29">
        <v>50.6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44817</v>
      </c>
      <c r="B89" s="29">
        <v>543590</v>
      </c>
      <c r="C89" s="28" t="s">
        <v>1132</v>
      </c>
      <c r="D89" s="28" t="s">
        <v>1144</v>
      </c>
      <c r="E89" s="28" t="s">
        <v>541</v>
      </c>
      <c r="F89" s="85">
        <v>230000</v>
      </c>
      <c r="G89" s="29">
        <v>50.6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44817</v>
      </c>
      <c r="B90" s="29">
        <v>543590</v>
      </c>
      <c r="C90" s="28" t="s">
        <v>1132</v>
      </c>
      <c r="D90" s="28" t="s">
        <v>1145</v>
      </c>
      <c r="E90" s="28" t="s">
        <v>541</v>
      </c>
      <c r="F90" s="85">
        <v>574000</v>
      </c>
      <c r="G90" s="29">
        <v>50.6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44817</v>
      </c>
      <c r="B91" s="29">
        <v>543590</v>
      </c>
      <c r="C91" s="28" t="s">
        <v>1132</v>
      </c>
      <c r="D91" s="28" t="s">
        <v>1146</v>
      </c>
      <c r="E91" s="28" t="s">
        <v>541</v>
      </c>
      <c r="F91" s="85">
        <v>576000</v>
      </c>
      <c r="G91" s="29">
        <v>50.6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44817</v>
      </c>
      <c r="B92" s="29">
        <v>543590</v>
      </c>
      <c r="C92" s="28" t="s">
        <v>1132</v>
      </c>
      <c r="D92" s="28" t="s">
        <v>1147</v>
      </c>
      <c r="E92" s="28" t="s">
        <v>540</v>
      </c>
      <c r="F92" s="85">
        <v>1250000</v>
      </c>
      <c r="G92" s="29">
        <v>50.6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44817</v>
      </c>
      <c r="B93" s="29">
        <v>543590</v>
      </c>
      <c r="C93" s="28" t="s">
        <v>1132</v>
      </c>
      <c r="D93" s="28" t="s">
        <v>1148</v>
      </c>
      <c r="E93" s="28" t="s">
        <v>540</v>
      </c>
      <c r="F93" s="85">
        <v>680000</v>
      </c>
      <c r="G93" s="29">
        <v>50.6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44817</v>
      </c>
      <c r="B94" s="29">
        <v>543590</v>
      </c>
      <c r="C94" s="28" t="s">
        <v>1132</v>
      </c>
      <c r="D94" s="28" t="s">
        <v>866</v>
      </c>
      <c r="E94" s="28" t="s">
        <v>541</v>
      </c>
      <c r="F94" s="85">
        <v>180000</v>
      </c>
      <c r="G94" s="29">
        <v>50.6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44817</v>
      </c>
      <c r="B95" s="29">
        <v>543590</v>
      </c>
      <c r="C95" s="28" t="s">
        <v>1132</v>
      </c>
      <c r="D95" s="28" t="s">
        <v>1149</v>
      </c>
      <c r="E95" s="28" t="s">
        <v>540</v>
      </c>
      <c r="F95" s="85">
        <v>318000</v>
      </c>
      <c r="G95" s="29">
        <v>51.16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44817</v>
      </c>
      <c r="B96" s="29">
        <v>505807</v>
      </c>
      <c r="C96" s="28" t="s">
        <v>1025</v>
      </c>
      <c r="D96" s="28" t="s">
        <v>1150</v>
      </c>
      <c r="E96" s="28" t="s">
        <v>541</v>
      </c>
      <c r="F96" s="85">
        <v>5000</v>
      </c>
      <c r="G96" s="29">
        <v>312.7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44817</v>
      </c>
      <c r="B97" s="29">
        <v>540821</v>
      </c>
      <c r="C97" s="28" t="s">
        <v>1151</v>
      </c>
      <c r="D97" s="28" t="s">
        <v>866</v>
      </c>
      <c r="E97" s="28" t="s">
        <v>540</v>
      </c>
      <c r="F97" s="85">
        <v>1134142</v>
      </c>
      <c r="G97" s="29">
        <v>23.91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44817</v>
      </c>
      <c r="B98" s="29">
        <v>540821</v>
      </c>
      <c r="C98" s="28" t="s">
        <v>1151</v>
      </c>
      <c r="D98" s="28" t="s">
        <v>866</v>
      </c>
      <c r="E98" s="28" t="s">
        <v>541</v>
      </c>
      <c r="F98" s="85">
        <v>1065875</v>
      </c>
      <c r="G98" s="29">
        <v>26.14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44817</v>
      </c>
      <c r="B99" s="29">
        <v>540715</v>
      </c>
      <c r="C99" s="28" t="s">
        <v>1152</v>
      </c>
      <c r="D99" s="28" t="s">
        <v>1153</v>
      </c>
      <c r="E99" s="28" t="s">
        <v>541</v>
      </c>
      <c r="F99" s="85">
        <v>78000</v>
      </c>
      <c r="G99" s="29">
        <v>40.11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44817</v>
      </c>
      <c r="B100" s="29">
        <v>516096</v>
      </c>
      <c r="C100" s="28" t="s">
        <v>1154</v>
      </c>
      <c r="D100" s="28" t="s">
        <v>1155</v>
      </c>
      <c r="E100" s="28" t="s">
        <v>541</v>
      </c>
      <c r="F100" s="85">
        <v>20586</v>
      </c>
      <c r="G100" s="29">
        <v>203.8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44817</v>
      </c>
      <c r="B101" s="29">
        <v>516096</v>
      </c>
      <c r="C101" s="28" t="s">
        <v>1154</v>
      </c>
      <c r="D101" s="28" t="s">
        <v>866</v>
      </c>
      <c r="E101" s="28" t="s">
        <v>540</v>
      </c>
      <c r="F101" s="85">
        <v>7500</v>
      </c>
      <c r="G101" s="29">
        <v>192.8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44817</v>
      </c>
      <c r="B102" s="29">
        <v>516110</v>
      </c>
      <c r="C102" s="28" t="s">
        <v>1026</v>
      </c>
      <c r="D102" s="28" t="s">
        <v>866</v>
      </c>
      <c r="E102" s="28" t="s">
        <v>541</v>
      </c>
      <c r="F102" s="85">
        <v>244722</v>
      </c>
      <c r="G102" s="29">
        <v>19.75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44817</v>
      </c>
      <c r="B103" s="29">
        <v>538875</v>
      </c>
      <c r="C103" s="28" t="s">
        <v>1156</v>
      </c>
      <c r="D103" s="28" t="s">
        <v>1157</v>
      </c>
      <c r="E103" s="28" t="s">
        <v>541</v>
      </c>
      <c r="F103" s="85">
        <v>51010</v>
      </c>
      <c r="G103" s="29">
        <v>21.54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44817</v>
      </c>
      <c r="B104" s="29">
        <v>511760</v>
      </c>
      <c r="C104" s="28" t="s">
        <v>1027</v>
      </c>
      <c r="D104" s="28" t="s">
        <v>1158</v>
      </c>
      <c r="E104" s="28" t="s">
        <v>540</v>
      </c>
      <c r="F104" s="85">
        <v>669614</v>
      </c>
      <c r="G104" s="29">
        <v>0.75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44817</v>
      </c>
      <c r="B105" s="29">
        <v>511760</v>
      </c>
      <c r="C105" s="28" t="s">
        <v>1027</v>
      </c>
      <c r="D105" s="28" t="s">
        <v>1158</v>
      </c>
      <c r="E105" s="28" t="s">
        <v>541</v>
      </c>
      <c r="F105" s="85">
        <v>667880</v>
      </c>
      <c r="G105" s="29">
        <v>0.78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44817</v>
      </c>
      <c r="B106" s="29">
        <v>538923</v>
      </c>
      <c r="C106" s="28" t="s">
        <v>1159</v>
      </c>
      <c r="D106" s="28" t="s">
        <v>1160</v>
      </c>
      <c r="E106" s="28" t="s">
        <v>541</v>
      </c>
      <c r="F106" s="85">
        <v>65000</v>
      </c>
      <c r="G106" s="29">
        <v>28.35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44817</v>
      </c>
      <c r="B107" s="29">
        <v>513498</v>
      </c>
      <c r="C107" s="28" t="s">
        <v>1161</v>
      </c>
      <c r="D107" s="28" t="s">
        <v>1162</v>
      </c>
      <c r="E107" s="28" t="s">
        <v>541</v>
      </c>
      <c r="F107" s="85">
        <v>15368</v>
      </c>
      <c r="G107" s="29">
        <v>97.85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44817</v>
      </c>
      <c r="B108" s="29">
        <v>540079</v>
      </c>
      <c r="C108" s="28" t="s">
        <v>1163</v>
      </c>
      <c r="D108" s="28" t="s">
        <v>987</v>
      </c>
      <c r="E108" s="28" t="s">
        <v>541</v>
      </c>
      <c r="F108" s="85">
        <v>18000</v>
      </c>
      <c r="G108" s="29">
        <v>26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44817</v>
      </c>
      <c r="B109" s="29">
        <v>540079</v>
      </c>
      <c r="C109" s="28" t="s">
        <v>1163</v>
      </c>
      <c r="D109" s="28" t="s">
        <v>1164</v>
      </c>
      <c r="E109" s="28" t="s">
        <v>540</v>
      </c>
      <c r="F109" s="85">
        <v>18000</v>
      </c>
      <c r="G109" s="29">
        <v>26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44817</v>
      </c>
      <c r="B110" s="29">
        <v>511447</v>
      </c>
      <c r="C110" s="28" t="s">
        <v>1165</v>
      </c>
      <c r="D110" s="28" t="s">
        <v>1166</v>
      </c>
      <c r="E110" s="28" t="s">
        <v>541</v>
      </c>
      <c r="F110" s="85">
        <v>375000</v>
      </c>
      <c r="G110" s="29">
        <v>12.43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44817</v>
      </c>
      <c r="B111" s="29">
        <v>511447</v>
      </c>
      <c r="C111" s="28" t="s">
        <v>1165</v>
      </c>
      <c r="D111" s="28" t="s">
        <v>1167</v>
      </c>
      <c r="E111" s="28" t="s">
        <v>541</v>
      </c>
      <c r="F111" s="85">
        <v>10818</v>
      </c>
      <c r="G111" s="29">
        <v>13.4</v>
      </c>
      <c r="H111" s="29" t="s">
        <v>306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44817</v>
      </c>
      <c r="B112" s="29">
        <v>511447</v>
      </c>
      <c r="C112" s="28" t="s">
        <v>1165</v>
      </c>
      <c r="D112" s="28" t="s">
        <v>1167</v>
      </c>
      <c r="E112" s="28" t="s">
        <v>540</v>
      </c>
      <c r="F112" s="85">
        <v>222000</v>
      </c>
      <c r="G112" s="29">
        <v>12.42</v>
      </c>
      <c r="H112" s="29" t="s">
        <v>306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44817</v>
      </c>
      <c r="B113" s="29">
        <v>539310</v>
      </c>
      <c r="C113" s="28" t="s">
        <v>1168</v>
      </c>
      <c r="D113" s="28" t="s">
        <v>1169</v>
      </c>
      <c r="E113" s="28" t="s">
        <v>541</v>
      </c>
      <c r="F113" s="85">
        <v>243375</v>
      </c>
      <c r="G113" s="29">
        <v>69.33</v>
      </c>
      <c r="H113" s="29" t="s">
        <v>306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44817</v>
      </c>
      <c r="B114" s="29">
        <v>539310</v>
      </c>
      <c r="C114" s="28" t="s">
        <v>1168</v>
      </c>
      <c r="D114" s="28" t="s">
        <v>1169</v>
      </c>
      <c r="E114" s="28" t="s">
        <v>540</v>
      </c>
      <c r="F114" s="85">
        <v>265975</v>
      </c>
      <c r="G114" s="29">
        <v>69.67</v>
      </c>
      <c r="H114" s="29" t="s">
        <v>306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44817</v>
      </c>
      <c r="B115" s="29">
        <v>539040</v>
      </c>
      <c r="C115" s="28" t="s">
        <v>979</v>
      </c>
      <c r="D115" s="28" t="s">
        <v>1170</v>
      </c>
      <c r="E115" s="28" t="s">
        <v>540</v>
      </c>
      <c r="F115" s="85">
        <v>20000</v>
      </c>
      <c r="G115" s="29">
        <v>22.36</v>
      </c>
      <c r="H115" s="29" t="s">
        <v>306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44817</v>
      </c>
      <c r="B116" s="29">
        <v>511523</v>
      </c>
      <c r="C116" s="28" t="s">
        <v>1171</v>
      </c>
      <c r="D116" s="28" t="s">
        <v>1172</v>
      </c>
      <c r="E116" s="28" t="s">
        <v>541</v>
      </c>
      <c r="F116" s="85">
        <v>38365</v>
      </c>
      <c r="G116" s="29">
        <v>12.3</v>
      </c>
      <c r="H116" s="29" t="s">
        <v>306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44817</v>
      </c>
      <c r="B117" s="29">
        <v>511523</v>
      </c>
      <c r="C117" s="28" t="s">
        <v>1171</v>
      </c>
      <c r="D117" s="28" t="s">
        <v>1028</v>
      </c>
      <c r="E117" s="28" t="s">
        <v>540</v>
      </c>
      <c r="F117" s="85">
        <v>77400</v>
      </c>
      <c r="G117" s="29">
        <v>12.4</v>
      </c>
      <c r="H117" s="29" t="s">
        <v>306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44817</v>
      </c>
      <c r="B118" s="29">
        <v>511523</v>
      </c>
      <c r="C118" s="28" t="s">
        <v>1171</v>
      </c>
      <c r="D118" s="28" t="s">
        <v>1173</v>
      </c>
      <c r="E118" s="28" t="s">
        <v>541</v>
      </c>
      <c r="F118" s="85">
        <v>94635</v>
      </c>
      <c r="G118" s="29">
        <v>12.38</v>
      </c>
      <c r="H118" s="29" t="s">
        <v>306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44817</v>
      </c>
      <c r="B119" s="29" t="s">
        <v>1174</v>
      </c>
      <c r="C119" s="28" t="s">
        <v>1175</v>
      </c>
      <c r="D119" s="28" t="s">
        <v>1176</v>
      </c>
      <c r="E119" s="28" t="s">
        <v>540</v>
      </c>
      <c r="F119" s="85">
        <v>66568</v>
      </c>
      <c r="G119" s="29">
        <v>41.25</v>
      </c>
      <c r="H119" s="29" t="s">
        <v>816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44817</v>
      </c>
      <c r="B120" s="29" t="s">
        <v>1174</v>
      </c>
      <c r="C120" s="28" t="s">
        <v>1175</v>
      </c>
      <c r="D120" s="28" t="s">
        <v>1177</v>
      </c>
      <c r="E120" s="28" t="s">
        <v>540</v>
      </c>
      <c r="F120" s="85">
        <v>178444</v>
      </c>
      <c r="G120" s="29">
        <v>41.75</v>
      </c>
      <c r="H120" s="29" t="s">
        <v>816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44817</v>
      </c>
      <c r="B121" s="29" t="s">
        <v>1174</v>
      </c>
      <c r="C121" s="28" t="s">
        <v>1175</v>
      </c>
      <c r="D121" s="28" t="s">
        <v>1178</v>
      </c>
      <c r="E121" s="28" t="s">
        <v>540</v>
      </c>
      <c r="F121" s="85">
        <v>90270</v>
      </c>
      <c r="G121" s="29">
        <v>41.04</v>
      </c>
      <c r="H121" s="29" t="s">
        <v>816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44817</v>
      </c>
      <c r="B122" s="29" t="s">
        <v>1174</v>
      </c>
      <c r="C122" s="28" t="s">
        <v>1175</v>
      </c>
      <c r="D122" s="28" t="s">
        <v>926</v>
      </c>
      <c r="E122" s="28" t="s">
        <v>540</v>
      </c>
      <c r="F122" s="85">
        <v>176148</v>
      </c>
      <c r="G122" s="29">
        <v>41.15</v>
      </c>
      <c r="H122" s="29" t="s">
        <v>816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44817</v>
      </c>
      <c r="B123" s="29" t="s">
        <v>1029</v>
      </c>
      <c r="C123" s="28" t="s">
        <v>1030</v>
      </c>
      <c r="D123" s="28" t="s">
        <v>1179</v>
      </c>
      <c r="E123" s="28" t="s">
        <v>540</v>
      </c>
      <c r="F123" s="85">
        <v>150000</v>
      </c>
      <c r="G123" s="29">
        <v>47</v>
      </c>
      <c r="H123" s="29" t="s">
        <v>816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44817</v>
      </c>
      <c r="B124" s="29" t="s">
        <v>1180</v>
      </c>
      <c r="C124" s="28" t="s">
        <v>1181</v>
      </c>
      <c r="D124" s="28" t="s">
        <v>1182</v>
      </c>
      <c r="E124" s="28" t="s">
        <v>540</v>
      </c>
      <c r="F124" s="85">
        <v>185495</v>
      </c>
      <c r="G124" s="29">
        <v>51.44</v>
      </c>
      <c r="H124" s="29" t="s">
        <v>816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44817</v>
      </c>
      <c r="B125" s="29" t="s">
        <v>1183</v>
      </c>
      <c r="C125" s="28" t="s">
        <v>1184</v>
      </c>
      <c r="D125" s="28" t="s">
        <v>989</v>
      </c>
      <c r="E125" s="28" t="s">
        <v>540</v>
      </c>
      <c r="F125" s="85">
        <v>1072581</v>
      </c>
      <c r="G125" s="29">
        <v>266.06</v>
      </c>
      <c r="H125" s="29" t="s">
        <v>816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44817</v>
      </c>
      <c r="B126" s="29" t="s">
        <v>1185</v>
      </c>
      <c r="C126" s="28" t="s">
        <v>1186</v>
      </c>
      <c r="D126" s="28" t="s">
        <v>866</v>
      </c>
      <c r="E126" s="28" t="s">
        <v>540</v>
      </c>
      <c r="F126" s="85">
        <v>60043</v>
      </c>
      <c r="G126" s="29">
        <v>431.85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44817</v>
      </c>
      <c r="B127" s="29" t="s">
        <v>1187</v>
      </c>
      <c r="C127" s="28" t="s">
        <v>1188</v>
      </c>
      <c r="D127" s="28" t="s">
        <v>966</v>
      </c>
      <c r="E127" s="28" t="s">
        <v>540</v>
      </c>
      <c r="F127" s="85">
        <v>1162651</v>
      </c>
      <c r="G127" s="29">
        <v>64.5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44817</v>
      </c>
      <c r="B128" s="29" t="s">
        <v>1187</v>
      </c>
      <c r="C128" s="28" t="s">
        <v>1188</v>
      </c>
      <c r="D128" s="28" t="s">
        <v>1176</v>
      </c>
      <c r="E128" s="28" t="s">
        <v>540</v>
      </c>
      <c r="F128" s="85">
        <v>1034935</v>
      </c>
      <c r="G128" s="29">
        <v>61.53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44817</v>
      </c>
      <c r="B129" s="29" t="s">
        <v>1187</v>
      </c>
      <c r="C129" s="28" t="s">
        <v>1188</v>
      </c>
      <c r="D129" s="28" t="s">
        <v>869</v>
      </c>
      <c r="E129" s="28" t="s">
        <v>540</v>
      </c>
      <c r="F129" s="85">
        <v>1076752</v>
      </c>
      <c r="G129" s="29">
        <v>61.46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44817</v>
      </c>
      <c r="B130" s="29" t="s">
        <v>1187</v>
      </c>
      <c r="C130" s="28" t="s">
        <v>1188</v>
      </c>
      <c r="D130" s="28" t="s">
        <v>1189</v>
      </c>
      <c r="E130" s="28" t="s">
        <v>540</v>
      </c>
      <c r="F130" s="85">
        <v>1800000</v>
      </c>
      <c r="G130" s="29">
        <v>58.37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44817</v>
      </c>
      <c r="B131" s="29" t="s">
        <v>940</v>
      </c>
      <c r="C131" s="28" t="s">
        <v>941</v>
      </c>
      <c r="D131" s="28" t="s">
        <v>926</v>
      </c>
      <c r="E131" s="28" t="s">
        <v>540</v>
      </c>
      <c r="F131" s="85">
        <v>607161</v>
      </c>
      <c r="G131" s="29">
        <v>33.01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44817</v>
      </c>
      <c r="B132" s="29" t="s">
        <v>1190</v>
      </c>
      <c r="C132" s="28" t="s">
        <v>1191</v>
      </c>
      <c r="D132" s="28" t="s">
        <v>1192</v>
      </c>
      <c r="E132" s="28" t="s">
        <v>540</v>
      </c>
      <c r="F132" s="85">
        <v>130000</v>
      </c>
      <c r="G132" s="29">
        <v>170.07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44817</v>
      </c>
      <c r="B133" s="29" t="s">
        <v>1193</v>
      </c>
      <c r="C133" s="28" t="s">
        <v>1194</v>
      </c>
      <c r="D133" s="28" t="s">
        <v>1195</v>
      </c>
      <c r="E133" s="28" t="s">
        <v>540</v>
      </c>
      <c r="F133" s="85">
        <v>1170000</v>
      </c>
      <c r="G133" s="29">
        <v>12.82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44817</v>
      </c>
      <c r="B134" s="29" t="s">
        <v>1193</v>
      </c>
      <c r="C134" s="28" t="s">
        <v>1194</v>
      </c>
      <c r="D134" s="28" t="s">
        <v>1196</v>
      </c>
      <c r="E134" s="28" t="s">
        <v>540</v>
      </c>
      <c r="F134" s="85">
        <v>1606768</v>
      </c>
      <c r="G134" s="29">
        <v>12.55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44817</v>
      </c>
      <c r="B135" s="29" t="s">
        <v>1197</v>
      </c>
      <c r="C135" s="28" t="s">
        <v>1198</v>
      </c>
      <c r="D135" s="28" t="s">
        <v>1199</v>
      </c>
      <c r="E135" s="28" t="s">
        <v>540</v>
      </c>
      <c r="F135" s="85">
        <v>1411611</v>
      </c>
      <c r="G135" s="29">
        <v>3.85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44817</v>
      </c>
      <c r="B136" s="29" t="s">
        <v>1197</v>
      </c>
      <c r="C136" s="28" t="s">
        <v>1198</v>
      </c>
      <c r="D136" s="28" t="s">
        <v>866</v>
      </c>
      <c r="E136" s="28" t="s">
        <v>540</v>
      </c>
      <c r="F136" s="85">
        <v>2250001</v>
      </c>
      <c r="G136" s="29">
        <v>3.98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44817</v>
      </c>
      <c r="B137" s="29" t="s">
        <v>1197</v>
      </c>
      <c r="C137" s="28" t="s">
        <v>1198</v>
      </c>
      <c r="D137" s="28" t="s">
        <v>1200</v>
      </c>
      <c r="E137" s="28" t="s">
        <v>540</v>
      </c>
      <c r="F137" s="85">
        <v>2075190</v>
      </c>
      <c r="G137" s="29">
        <v>3.85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44817</v>
      </c>
      <c r="B138" s="29" t="s">
        <v>1197</v>
      </c>
      <c r="C138" s="28" t="s">
        <v>1198</v>
      </c>
      <c r="D138" s="28" t="s">
        <v>1201</v>
      </c>
      <c r="E138" s="28" t="s">
        <v>540</v>
      </c>
      <c r="F138" s="85">
        <v>4201337</v>
      </c>
      <c r="G138" s="29">
        <v>3.9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44817</v>
      </c>
      <c r="B139" s="29" t="s">
        <v>1118</v>
      </c>
      <c r="C139" s="28" t="s">
        <v>1202</v>
      </c>
      <c r="D139" s="28" t="s">
        <v>1203</v>
      </c>
      <c r="E139" s="28" t="s">
        <v>540</v>
      </c>
      <c r="F139" s="85">
        <v>125000</v>
      </c>
      <c r="G139" s="29">
        <v>85.5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44817</v>
      </c>
      <c r="B140" s="29" t="s">
        <v>1118</v>
      </c>
      <c r="C140" s="28" t="s">
        <v>1202</v>
      </c>
      <c r="D140" s="28" t="s">
        <v>1204</v>
      </c>
      <c r="E140" s="28" t="s">
        <v>540</v>
      </c>
      <c r="F140" s="85">
        <v>150000</v>
      </c>
      <c r="G140" s="29">
        <v>85.31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44817</v>
      </c>
      <c r="B141" s="29" t="s">
        <v>1118</v>
      </c>
      <c r="C141" s="28" t="s">
        <v>1202</v>
      </c>
      <c r="D141" s="28" t="s">
        <v>1119</v>
      </c>
      <c r="E141" s="28" t="s">
        <v>540</v>
      </c>
      <c r="F141" s="85">
        <v>802707</v>
      </c>
      <c r="G141" s="29">
        <v>83.12</v>
      </c>
      <c r="H141" s="29" t="s">
        <v>816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44817</v>
      </c>
      <c r="B142" s="29" t="s">
        <v>1118</v>
      </c>
      <c r="C142" s="28" t="s">
        <v>1202</v>
      </c>
      <c r="D142" s="28" t="s">
        <v>978</v>
      </c>
      <c r="E142" s="28" t="s">
        <v>540</v>
      </c>
      <c r="F142" s="85">
        <v>158814</v>
      </c>
      <c r="G142" s="29">
        <v>85.42</v>
      </c>
      <c r="H142" s="29" t="s">
        <v>816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44817</v>
      </c>
      <c r="B143" s="29" t="s">
        <v>981</v>
      </c>
      <c r="C143" s="28" t="s">
        <v>982</v>
      </c>
      <c r="D143" s="28" t="s">
        <v>1031</v>
      </c>
      <c r="E143" s="28" t="s">
        <v>540</v>
      </c>
      <c r="F143" s="85">
        <v>123000</v>
      </c>
      <c r="G143" s="29">
        <v>53.2</v>
      </c>
      <c r="H143" s="29" t="s">
        <v>816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44817</v>
      </c>
      <c r="B144" s="29" t="s">
        <v>981</v>
      </c>
      <c r="C144" s="28" t="s">
        <v>982</v>
      </c>
      <c r="D144" s="28" t="s">
        <v>1205</v>
      </c>
      <c r="E144" s="28" t="s">
        <v>540</v>
      </c>
      <c r="F144" s="85">
        <v>84000</v>
      </c>
      <c r="G144" s="29">
        <v>54.64</v>
      </c>
      <c r="H144" s="29" t="s">
        <v>816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44817</v>
      </c>
      <c r="B145" s="29" t="s">
        <v>1206</v>
      </c>
      <c r="C145" s="28" t="s">
        <v>1207</v>
      </c>
      <c r="D145" s="28" t="s">
        <v>1208</v>
      </c>
      <c r="E145" s="28" t="s">
        <v>540</v>
      </c>
      <c r="F145" s="85">
        <v>1600</v>
      </c>
      <c r="G145" s="29">
        <v>69</v>
      </c>
      <c r="H145" s="29" t="s">
        <v>816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44817</v>
      </c>
      <c r="B146" s="29" t="s">
        <v>1209</v>
      </c>
      <c r="C146" s="28" t="s">
        <v>1210</v>
      </c>
      <c r="D146" s="28" t="s">
        <v>1211</v>
      </c>
      <c r="E146" s="28" t="s">
        <v>540</v>
      </c>
      <c r="F146" s="85">
        <v>240000</v>
      </c>
      <c r="G146" s="29">
        <v>63</v>
      </c>
      <c r="H146" s="29" t="s">
        <v>816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44817</v>
      </c>
      <c r="B147" s="29" t="s">
        <v>1209</v>
      </c>
      <c r="C147" s="28" t="s">
        <v>1210</v>
      </c>
      <c r="D147" s="28" t="s">
        <v>1212</v>
      </c>
      <c r="E147" s="28" t="s">
        <v>540</v>
      </c>
      <c r="F147" s="85">
        <v>229000</v>
      </c>
      <c r="G147" s="29">
        <v>63</v>
      </c>
      <c r="H147" s="29" t="s">
        <v>816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44817</v>
      </c>
      <c r="B148" s="29" t="s">
        <v>1213</v>
      </c>
      <c r="C148" s="28" t="s">
        <v>1214</v>
      </c>
      <c r="D148" s="28" t="s">
        <v>1034</v>
      </c>
      <c r="E148" s="28" t="s">
        <v>540</v>
      </c>
      <c r="F148" s="85">
        <v>127689</v>
      </c>
      <c r="G148" s="29">
        <v>164.65</v>
      </c>
      <c r="H148" s="29" t="s">
        <v>816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44817</v>
      </c>
      <c r="B149" s="29" t="s">
        <v>905</v>
      </c>
      <c r="C149" s="28" t="s">
        <v>906</v>
      </c>
      <c r="D149" s="28" t="s">
        <v>869</v>
      </c>
      <c r="E149" s="28" t="s">
        <v>540</v>
      </c>
      <c r="F149" s="85">
        <v>98059</v>
      </c>
      <c r="G149" s="29">
        <v>1178.68</v>
      </c>
      <c r="H149" s="29" t="s">
        <v>816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44817</v>
      </c>
      <c r="B150" s="29" t="s">
        <v>1215</v>
      </c>
      <c r="C150" s="28" t="s">
        <v>1216</v>
      </c>
      <c r="D150" s="28" t="s">
        <v>1217</v>
      </c>
      <c r="E150" s="28" t="s">
        <v>540</v>
      </c>
      <c r="F150" s="85">
        <v>100197</v>
      </c>
      <c r="G150" s="29">
        <v>30.21</v>
      </c>
      <c r="H150" s="29" t="s">
        <v>816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44817</v>
      </c>
      <c r="B151" s="29" t="s">
        <v>1215</v>
      </c>
      <c r="C151" s="28" t="s">
        <v>1216</v>
      </c>
      <c r="D151" s="28" t="s">
        <v>1218</v>
      </c>
      <c r="E151" s="28" t="s">
        <v>540</v>
      </c>
      <c r="F151" s="85">
        <v>98777</v>
      </c>
      <c r="G151" s="29">
        <v>32.01</v>
      </c>
      <c r="H151" s="29" t="s">
        <v>816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44817</v>
      </c>
      <c r="B152" s="29" t="s">
        <v>1219</v>
      </c>
      <c r="C152" s="28" t="s">
        <v>1220</v>
      </c>
      <c r="D152" s="28" t="s">
        <v>1221</v>
      </c>
      <c r="E152" s="28" t="s">
        <v>540</v>
      </c>
      <c r="F152" s="85">
        <v>160020</v>
      </c>
      <c r="G152" s="29">
        <v>60</v>
      </c>
      <c r="H152" s="29" t="s">
        <v>816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44817</v>
      </c>
      <c r="B153" s="29" t="s">
        <v>1222</v>
      </c>
      <c r="C153" s="28" t="s">
        <v>1223</v>
      </c>
      <c r="D153" s="28" t="s">
        <v>1224</v>
      </c>
      <c r="E153" s="28" t="s">
        <v>540</v>
      </c>
      <c r="F153" s="85">
        <v>525000</v>
      </c>
      <c r="G153" s="29">
        <v>6.49</v>
      </c>
      <c r="H153" s="29" t="s">
        <v>816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44817</v>
      </c>
      <c r="B154" s="29" t="s">
        <v>1174</v>
      </c>
      <c r="C154" s="28" t="s">
        <v>1175</v>
      </c>
      <c r="D154" s="28" t="s">
        <v>1178</v>
      </c>
      <c r="E154" s="28" t="s">
        <v>541</v>
      </c>
      <c r="F154" s="85">
        <v>83278</v>
      </c>
      <c r="G154" s="29">
        <v>41.37</v>
      </c>
      <c r="H154" s="29" t="s">
        <v>816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44817</v>
      </c>
      <c r="B155" s="29" t="s">
        <v>1174</v>
      </c>
      <c r="C155" s="28" t="s">
        <v>1175</v>
      </c>
      <c r="D155" s="28" t="s">
        <v>926</v>
      </c>
      <c r="E155" s="28" t="s">
        <v>541</v>
      </c>
      <c r="F155" s="85">
        <v>176148</v>
      </c>
      <c r="G155" s="29">
        <v>41.1</v>
      </c>
      <c r="H155" s="29" t="s">
        <v>816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44817</v>
      </c>
      <c r="B156" s="29" t="s">
        <v>1174</v>
      </c>
      <c r="C156" s="28" t="s">
        <v>1175</v>
      </c>
      <c r="D156" s="28" t="s">
        <v>1177</v>
      </c>
      <c r="E156" s="28" t="s">
        <v>541</v>
      </c>
      <c r="F156" s="85">
        <v>178444</v>
      </c>
      <c r="G156" s="29">
        <v>41.15</v>
      </c>
      <c r="H156" s="29" t="s">
        <v>816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44817</v>
      </c>
      <c r="B157" s="29" t="s">
        <v>1174</v>
      </c>
      <c r="C157" s="28" t="s">
        <v>1175</v>
      </c>
      <c r="D157" s="28" t="s">
        <v>1176</v>
      </c>
      <c r="E157" s="28" t="s">
        <v>541</v>
      </c>
      <c r="F157" s="85">
        <v>66568</v>
      </c>
      <c r="G157" s="29">
        <v>41.31</v>
      </c>
      <c r="H157" s="29" t="s">
        <v>816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44817</v>
      </c>
      <c r="B158" s="29" t="s">
        <v>1029</v>
      </c>
      <c r="C158" s="28" t="s">
        <v>1030</v>
      </c>
      <c r="D158" s="28" t="s">
        <v>1125</v>
      </c>
      <c r="E158" s="28" t="s">
        <v>541</v>
      </c>
      <c r="F158" s="85">
        <v>144000</v>
      </c>
      <c r="G158" s="29">
        <v>47</v>
      </c>
      <c r="H158" s="29" t="s">
        <v>816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44817</v>
      </c>
      <c r="B159" s="29" t="s">
        <v>1029</v>
      </c>
      <c r="C159" s="28" t="s">
        <v>1030</v>
      </c>
      <c r="D159" s="28" t="s">
        <v>1179</v>
      </c>
      <c r="E159" s="28" t="s">
        <v>541</v>
      </c>
      <c r="F159" s="85">
        <v>500</v>
      </c>
      <c r="G159" s="29">
        <v>43.25</v>
      </c>
      <c r="H159" s="29" t="s">
        <v>816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44817</v>
      </c>
      <c r="B160" s="29" t="s">
        <v>1029</v>
      </c>
      <c r="C160" s="28" t="s">
        <v>1030</v>
      </c>
      <c r="D160" s="28" t="s">
        <v>1225</v>
      </c>
      <c r="E160" s="28" t="s">
        <v>541</v>
      </c>
      <c r="F160" s="85">
        <v>85000</v>
      </c>
      <c r="G160" s="29">
        <v>47</v>
      </c>
      <c r="H160" s="29" t="s">
        <v>816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44817</v>
      </c>
      <c r="B161" s="29" t="s">
        <v>1035</v>
      </c>
      <c r="C161" s="28" t="s">
        <v>1036</v>
      </c>
      <c r="D161" s="28" t="s">
        <v>1037</v>
      </c>
      <c r="E161" s="28" t="s">
        <v>541</v>
      </c>
      <c r="F161" s="85">
        <v>1432976</v>
      </c>
      <c r="G161" s="29">
        <v>1.05</v>
      </c>
      <c r="H161" s="29" t="s">
        <v>816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44817</v>
      </c>
      <c r="B162" s="29" t="s">
        <v>1226</v>
      </c>
      <c r="C162" s="28" t="s">
        <v>1227</v>
      </c>
      <c r="D162" s="28" t="s">
        <v>1228</v>
      </c>
      <c r="E162" s="28" t="s">
        <v>541</v>
      </c>
      <c r="F162" s="85">
        <v>201297</v>
      </c>
      <c r="G162" s="29">
        <v>165.28</v>
      </c>
      <c r="H162" s="29" t="s">
        <v>816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44817</v>
      </c>
      <c r="B163" s="29" t="s">
        <v>1180</v>
      </c>
      <c r="C163" s="28" t="s">
        <v>1181</v>
      </c>
      <c r="D163" s="28" t="s">
        <v>1182</v>
      </c>
      <c r="E163" s="28" t="s">
        <v>541</v>
      </c>
      <c r="F163" s="85">
        <v>185495</v>
      </c>
      <c r="G163" s="29">
        <v>51.73</v>
      </c>
      <c r="H163" s="29" t="s">
        <v>816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44817</v>
      </c>
      <c r="B164" s="29" t="s">
        <v>1183</v>
      </c>
      <c r="C164" s="28" t="s">
        <v>1184</v>
      </c>
      <c r="D164" s="28" t="s">
        <v>989</v>
      </c>
      <c r="E164" s="28" t="s">
        <v>541</v>
      </c>
      <c r="F164" s="85">
        <v>1158564</v>
      </c>
      <c r="G164" s="29">
        <v>269.27</v>
      </c>
      <c r="H164" s="29" t="s">
        <v>816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44817</v>
      </c>
      <c r="B165" s="29" t="s">
        <v>1185</v>
      </c>
      <c r="C165" s="28" t="s">
        <v>1186</v>
      </c>
      <c r="D165" s="28" t="s">
        <v>866</v>
      </c>
      <c r="E165" s="28" t="s">
        <v>541</v>
      </c>
      <c r="F165" s="85">
        <v>89071</v>
      </c>
      <c r="G165" s="29">
        <v>432.2</v>
      </c>
      <c r="H165" s="29" t="s">
        <v>816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44817</v>
      </c>
      <c r="B166" s="29" t="s">
        <v>1187</v>
      </c>
      <c r="C166" s="28" t="s">
        <v>1188</v>
      </c>
      <c r="D166" s="28" t="s">
        <v>869</v>
      </c>
      <c r="E166" s="28" t="s">
        <v>541</v>
      </c>
      <c r="F166" s="85">
        <v>1076752</v>
      </c>
      <c r="G166" s="29">
        <v>61.63</v>
      </c>
      <c r="H166" s="29" t="s">
        <v>816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44817</v>
      </c>
      <c r="B167" s="29" t="s">
        <v>1187</v>
      </c>
      <c r="C167" s="28" t="s">
        <v>1188</v>
      </c>
      <c r="D167" s="28" t="s">
        <v>966</v>
      </c>
      <c r="E167" s="28" t="s">
        <v>541</v>
      </c>
      <c r="F167" s="85">
        <v>862651</v>
      </c>
      <c r="G167" s="29">
        <v>62.59</v>
      </c>
      <c r="H167" s="29" t="s">
        <v>816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44817</v>
      </c>
      <c r="B168" s="29" t="s">
        <v>1187</v>
      </c>
      <c r="C168" s="28" t="s">
        <v>1188</v>
      </c>
      <c r="D168" s="28" t="s">
        <v>1176</v>
      </c>
      <c r="E168" s="28" t="s">
        <v>541</v>
      </c>
      <c r="F168" s="85">
        <v>1197886</v>
      </c>
      <c r="G168" s="29">
        <v>63.09</v>
      </c>
      <c r="H168" s="29" t="s">
        <v>816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44817</v>
      </c>
      <c r="B169" s="29" t="s">
        <v>940</v>
      </c>
      <c r="C169" s="28" t="s">
        <v>941</v>
      </c>
      <c r="D169" s="28" t="s">
        <v>926</v>
      </c>
      <c r="E169" s="28" t="s">
        <v>541</v>
      </c>
      <c r="F169" s="85">
        <v>607161</v>
      </c>
      <c r="G169" s="29">
        <v>33.03</v>
      </c>
      <c r="H169" s="29" t="s">
        <v>816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44817</v>
      </c>
      <c r="B170" s="29" t="s">
        <v>1193</v>
      </c>
      <c r="C170" s="28" t="s">
        <v>1194</v>
      </c>
      <c r="D170" s="28" t="s">
        <v>1229</v>
      </c>
      <c r="E170" s="28" t="s">
        <v>541</v>
      </c>
      <c r="F170" s="85">
        <v>1198740</v>
      </c>
      <c r="G170" s="29">
        <v>12.38</v>
      </c>
      <c r="H170" s="29" t="s">
        <v>816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44817</v>
      </c>
      <c r="B171" s="29" t="s">
        <v>1193</v>
      </c>
      <c r="C171" s="28" t="s">
        <v>1194</v>
      </c>
      <c r="D171" s="28" t="s">
        <v>1196</v>
      </c>
      <c r="E171" s="28" t="s">
        <v>541</v>
      </c>
      <c r="F171" s="85">
        <v>484810</v>
      </c>
      <c r="G171" s="29">
        <v>12.48</v>
      </c>
      <c r="H171" s="29" t="s">
        <v>816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44817</v>
      </c>
      <c r="B172" s="29" t="s">
        <v>1197</v>
      </c>
      <c r="C172" s="28" t="s">
        <v>1198</v>
      </c>
      <c r="D172" s="28" t="s">
        <v>1230</v>
      </c>
      <c r="E172" s="28" t="s">
        <v>541</v>
      </c>
      <c r="F172" s="85">
        <v>1150000</v>
      </c>
      <c r="G172" s="29">
        <v>3.85</v>
      </c>
      <c r="H172" s="29" t="s">
        <v>816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44817</v>
      </c>
      <c r="B173" s="29" t="s">
        <v>1197</v>
      </c>
      <c r="C173" s="28" t="s">
        <v>1198</v>
      </c>
      <c r="D173" s="28" t="s">
        <v>1200</v>
      </c>
      <c r="E173" s="28" t="s">
        <v>541</v>
      </c>
      <c r="F173" s="85">
        <v>2075190</v>
      </c>
      <c r="G173" s="29">
        <v>3.95</v>
      </c>
      <c r="H173" s="29" t="s">
        <v>816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44817</v>
      </c>
      <c r="B174" s="29" t="s">
        <v>1197</v>
      </c>
      <c r="C174" s="28" t="s">
        <v>1198</v>
      </c>
      <c r="D174" s="28" t="s">
        <v>866</v>
      </c>
      <c r="E174" s="28" t="s">
        <v>541</v>
      </c>
      <c r="F174" s="85">
        <v>1137465</v>
      </c>
      <c r="G174" s="29">
        <v>3.98</v>
      </c>
      <c r="H174" s="29" t="s">
        <v>816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44817</v>
      </c>
      <c r="B175" s="29" t="s">
        <v>1197</v>
      </c>
      <c r="C175" s="28" t="s">
        <v>1198</v>
      </c>
      <c r="D175" s="28" t="s">
        <v>1201</v>
      </c>
      <c r="E175" s="28" t="s">
        <v>541</v>
      </c>
      <c r="F175" s="85">
        <v>2233559</v>
      </c>
      <c r="G175" s="29">
        <v>3.86</v>
      </c>
      <c r="H175" s="29" t="s">
        <v>816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44817</v>
      </c>
      <c r="B176" s="29" t="s">
        <v>1197</v>
      </c>
      <c r="C176" s="28" t="s">
        <v>1198</v>
      </c>
      <c r="D176" s="28" t="s">
        <v>1199</v>
      </c>
      <c r="E176" s="28" t="s">
        <v>541</v>
      </c>
      <c r="F176" s="85">
        <v>3000000</v>
      </c>
      <c r="G176" s="29">
        <v>4.25</v>
      </c>
      <c r="H176" s="29" t="s">
        <v>816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44817</v>
      </c>
      <c r="B177" s="29" t="s">
        <v>1118</v>
      </c>
      <c r="C177" s="28" t="s">
        <v>1202</v>
      </c>
      <c r="D177" s="28" t="s">
        <v>978</v>
      </c>
      <c r="E177" s="28" t="s">
        <v>541</v>
      </c>
      <c r="F177" s="85">
        <v>140517</v>
      </c>
      <c r="G177" s="29">
        <v>85.44</v>
      </c>
      <c r="H177" s="29" t="s">
        <v>816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44817</v>
      </c>
      <c r="B178" s="29" t="s">
        <v>1118</v>
      </c>
      <c r="C178" s="28" t="s">
        <v>1202</v>
      </c>
      <c r="D178" s="28" t="s">
        <v>1204</v>
      </c>
      <c r="E178" s="28" t="s">
        <v>541</v>
      </c>
      <c r="F178" s="85">
        <v>81741</v>
      </c>
      <c r="G178" s="29">
        <v>85.5</v>
      </c>
      <c r="H178" s="29" t="s">
        <v>816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44817</v>
      </c>
      <c r="B179" s="29" t="s">
        <v>1118</v>
      </c>
      <c r="C179" s="28" t="s">
        <v>1202</v>
      </c>
      <c r="D179" s="28" t="s">
        <v>1119</v>
      </c>
      <c r="E179" s="28" t="s">
        <v>541</v>
      </c>
      <c r="F179" s="85">
        <v>802707</v>
      </c>
      <c r="G179" s="29">
        <v>84.78</v>
      </c>
      <c r="H179" s="29" t="s">
        <v>816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44817</v>
      </c>
      <c r="B180" s="29" t="s">
        <v>981</v>
      </c>
      <c r="C180" s="28" t="s">
        <v>982</v>
      </c>
      <c r="D180" s="28" t="s">
        <v>1231</v>
      </c>
      <c r="E180" s="28" t="s">
        <v>541</v>
      </c>
      <c r="F180" s="85">
        <v>102000</v>
      </c>
      <c r="G180" s="29">
        <v>56.25</v>
      </c>
      <c r="H180" s="29" t="s">
        <v>816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44817</v>
      </c>
      <c r="B181" s="29" t="s">
        <v>981</v>
      </c>
      <c r="C181" s="28" t="s">
        <v>982</v>
      </c>
      <c r="D181" s="28" t="s">
        <v>1031</v>
      </c>
      <c r="E181" s="28" t="s">
        <v>541</v>
      </c>
      <c r="F181" s="85">
        <v>102000</v>
      </c>
      <c r="G181" s="29">
        <v>54.78</v>
      </c>
      <c r="H181" s="29" t="s">
        <v>816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44817</v>
      </c>
      <c r="B182" s="29" t="s">
        <v>1206</v>
      </c>
      <c r="C182" s="28" t="s">
        <v>1207</v>
      </c>
      <c r="D182" s="28" t="s">
        <v>1031</v>
      </c>
      <c r="E182" s="28" t="s">
        <v>541</v>
      </c>
      <c r="F182" s="85">
        <v>118400</v>
      </c>
      <c r="G182" s="29">
        <v>70.17</v>
      </c>
      <c r="H182" s="29" t="s">
        <v>816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44817</v>
      </c>
      <c r="B183" s="29" t="s">
        <v>1206</v>
      </c>
      <c r="C183" s="28" t="s">
        <v>1207</v>
      </c>
      <c r="D183" s="28" t="s">
        <v>1208</v>
      </c>
      <c r="E183" s="28" t="s">
        <v>541</v>
      </c>
      <c r="F183" s="85">
        <v>126400</v>
      </c>
      <c r="G183" s="29">
        <v>76.89</v>
      </c>
      <c r="H183" s="29" t="s">
        <v>816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44817</v>
      </c>
      <c r="B184" s="29" t="s">
        <v>1209</v>
      </c>
      <c r="C184" s="28" t="s">
        <v>1210</v>
      </c>
      <c r="D184" s="28" t="s">
        <v>1232</v>
      </c>
      <c r="E184" s="28" t="s">
        <v>541</v>
      </c>
      <c r="F184" s="85">
        <v>500000</v>
      </c>
      <c r="G184" s="29">
        <v>63.04</v>
      </c>
      <c r="H184" s="29" t="s">
        <v>816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44817</v>
      </c>
      <c r="B185" s="29" t="s">
        <v>1032</v>
      </c>
      <c r="C185" s="28" t="s">
        <v>1033</v>
      </c>
      <c r="D185" s="28" t="s">
        <v>1038</v>
      </c>
      <c r="E185" s="28" t="s">
        <v>541</v>
      </c>
      <c r="F185" s="85">
        <v>232000</v>
      </c>
      <c r="G185" s="29">
        <v>217.27</v>
      </c>
      <c r="H185" s="29" t="s">
        <v>816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44817</v>
      </c>
      <c r="B186" s="29" t="s">
        <v>905</v>
      </c>
      <c r="C186" s="28" t="s">
        <v>906</v>
      </c>
      <c r="D186" s="28" t="s">
        <v>869</v>
      </c>
      <c r="E186" s="28" t="s">
        <v>541</v>
      </c>
      <c r="F186" s="85">
        <v>98059</v>
      </c>
      <c r="G186" s="29">
        <v>1178.8699999999999</v>
      </c>
      <c r="H186" s="29" t="s">
        <v>816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44817</v>
      </c>
      <c r="B187" s="29" t="s">
        <v>1215</v>
      </c>
      <c r="C187" s="28" t="s">
        <v>1216</v>
      </c>
      <c r="D187" s="28" t="s">
        <v>1217</v>
      </c>
      <c r="E187" s="28" t="s">
        <v>541</v>
      </c>
      <c r="F187" s="85">
        <v>100197</v>
      </c>
      <c r="G187" s="29">
        <v>30.76</v>
      </c>
      <c r="H187" s="29" t="s">
        <v>816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44817</v>
      </c>
      <c r="B188" s="29" t="s">
        <v>1215</v>
      </c>
      <c r="C188" s="28" t="s">
        <v>1216</v>
      </c>
      <c r="D188" s="28" t="s">
        <v>1233</v>
      </c>
      <c r="E188" s="28" t="s">
        <v>541</v>
      </c>
      <c r="F188" s="85">
        <v>100000</v>
      </c>
      <c r="G188" s="29">
        <v>32.19</v>
      </c>
      <c r="H188" s="29" t="s">
        <v>816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44817</v>
      </c>
      <c r="B189" s="29" t="s">
        <v>1215</v>
      </c>
      <c r="C189" s="28" t="s">
        <v>1216</v>
      </c>
      <c r="D189" s="28" t="s">
        <v>1218</v>
      </c>
      <c r="E189" s="28" t="s">
        <v>541</v>
      </c>
      <c r="F189" s="85">
        <v>98777</v>
      </c>
      <c r="G189" s="29">
        <v>31.13</v>
      </c>
      <c r="H189" s="29" t="s">
        <v>816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44817</v>
      </c>
      <c r="B190" s="29" t="s">
        <v>1219</v>
      </c>
      <c r="C190" s="28" t="s">
        <v>1220</v>
      </c>
      <c r="D190" s="28" t="s">
        <v>1234</v>
      </c>
      <c r="E190" s="28" t="s">
        <v>541</v>
      </c>
      <c r="F190" s="85">
        <v>157500</v>
      </c>
      <c r="G190" s="29">
        <v>60</v>
      </c>
      <c r="H190" s="29" t="s">
        <v>816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44817</v>
      </c>
      <c r="B191" s="29" t="s">
        <v>1235</v>
      </c>
      <c r="C191" s="28" t="s">
        <v>1236</v>
      </c>
      <c r="D191" s="28" t="s">
        <v>1237</v>
      </c>
      <c r="E191" s="28" t="s">
        <v>541</v>
      </c>
      <c r="F191" s="85">
        <v>50500</v>
      </c>
      <c r="G191" s="29">
        <v>105.66</v>
      </c>
      <c r="H191" s="29" t="s">
        <v>816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84"/>
  <sheetViews>
    <sheetView zoomScale="85" zoomScaleNormal="85" workbookViewId="0"/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44818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38">
        <v>1</v>
      </c>
      <c r="B10" s="339">
        <v>44785</v>
      </c>
      <c r="C10" s="340"/>
      <c r="D10" s="341" t="s">
        <v>69</v>
      </c>
      <c r="E10" s="342" t="s">
        <v>557</v>
      </c>
      <c r="F10" s="338">
        <v>1905</v>
      </c>
      <c r="G10" s="338">
        <v>1750</v>
      </c>
      <c r="H10" s="338">
        <v>1982.5</v>
      </c>
      <c r="I10" s="343" t="s">
        <v>867</v>
      </c>
      <c r="J10" s="344" t="s">
        <v>868</v>
      </c>
      <c r="K10" s="344">
        <f t="shared" ref="K10:K11" si="0">H10-F10</f>
        <v>77.5</v>
      </c>
      <c r="L10" s="345">
        <f t="shared" ref="L10:L11" si="1">(F10*-0.7)/100</f>
        <v>-13.335000000000001</v>
      </c>
      <c r="M10" s="346">
        <f t="shared" ref="M10:M11" si="2">(K10+L10)/F10</f>
        <v>3.3682414698162723E-2</v>
      </c>
      <c r="N10" s="347" t="s">
        <v>555</v>
      </c>
      <c r="O10" s="348">
        <v>44789</v>
      </c>
      <c r="P10" s="347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95"/>
      <c r="D11" s="396" t="s">
        <v>259</v>
      </c>
      <c r="E11" s="397" t="s">
        <v>557</v>
      </c>
      <c r="F11" s="298">
        <v>246.5</v>
      </c>
      <c r="G11" s="298">
        <v>229</v>
      </c>
      <c r="H11" s="298">
        <v>261</v>
      </c>
      <c r="I11" s="398" t="s">
        <v>870</v>
      </c>
      <c r="J11" s="301" t="s">
        <v>1045</v>
      </c>
      <c r="K11" s="425">
        <f t="shared" si="0"/>
        <v>14.5</v>
      </c>
      <c r="L11" s="426">
        <f t="shared" si="1"/>
        <v>-1.7254999999999998</v>
      </c>
      <c r="M11" s="427">
        <f t="shared" si="2"/>
        <v>5.1823529411764706E-2</v>
      </c>
      <c r="N11" s="428" t="s">
        <v>555</v>
      </c>
      <c r="O11" s="429">
        <v>44817</v>
      </c>
      <c r="P11" s="428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63">
        <v>3</v>
      </c>
      <c r="B12" s="364">
        <v>44795</v>
      </c>
      <c r="C12" s="365"/>
      <c r="D12" s="366" t="s">
        <v>519</v>
      </c>
      <c r="E12" s="367" t="s">
        <v>557</v>
      </c>
      <c r="F12" s="363">
        <v>327.5</v>
      </c>
      <c r="G12" s="363">
        <v>298</v>
      </c>
      <c r="H12" s="363">
        <v>344.5</v>
      </c>
      <c r="I12" s="368" t="s">
        <v>871</v>
      </c>
      <c r="J12" s="359" t="s">
        <v>882</v>
      </c>
      <c r="K12" s="359">
        <f t="shared" ref="K12" si="3">H12-F12</f>
        <v>17</v>
      </c>
      <c r="L12" s="360">
        <f t="shared" ref="L12" si="4">(F12*-0.7)/100</f>
        <v>-2.2924999999999995</v>
      </c>
      <c r="M12" s="361">
        <f t="shared" ref="M12" si="5">(K12+L12)/F12</f>
        <v>4.4908396946564885E-2</v>
      </c>
      <c r="N12" s="359" t="s">
        <v>555</v>
      </c>
      <c r="O12" s="362">
        <v>44798</v>
      </c>
      <c r="P12" s="359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34">
        <v>4</v>
      </c>
      <c r="B13" s="335">
        <v>44795</v>
      </c>
      <c r="C13" s="316"/>
      <c r="D13" s="317" t="s">
        <v>872</v>
      </c>
      <c r="E13" s="318" t="s">
        <v>557</v>
      </c>
      <c r="F13" s="334" t="s">
        <v>873</v>
      </c>
      <c r="G13" s="334">
        <v>2480</v>
      </c>
      <c r="H13" s="334"/>
      <c r="I13" s="319" t="s">
        <v>874</v>
      </c>
      <c r="J13" s="357" t="s">
        <v>558</v>
      </c>
      <c r="K13" s="357"/>
      <c r="L13" s="310"/>
      <c r="M13" s="311"/>
      <c r="N13" s="357"/>
      <c r="O13" s="312"/>
      <c r="P13" s="357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95"/>
      <c r="D14" s="396" t="s">
        <v>129</v>
      </c>
      <c r="E14" s="397" t="s">
        <v>557</v>
      </c>
      <c r="F14" s="298">
        <v>405</v>
      </c>
      <c r="G14" s="298">
        <v>375</v>
      </c>
      <c r="H14" s="298">
        <v>428.5</v>
      </c>
      <c r="I14" s="398" t="s">
        <v>876</v>
      </c>
      <c r="J14" s="301" t="s">
        <v>923</v>
      </c>
      <c r="K14" s="301">
        <f t="shared" ref="K14" si="6">H14-F14</f>
        <v>23.5</v>
      </c>
      <c r="L14" s="382">
        <f t="shared" ref="L14" si="7">(F14*-0.7)/100</f>
        <v>-2.835</v>
      </c>
      <c r="M14" s="383">
        <f t="shared" ref="M14" si="8">(K14+L14)/F14</f>
        <v>5.102469135802469E-2</v>
      </c>
      <c r="N14" s="301" t="s">
        <v>555</v>
      </c>
      <c r="O14" s="384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34">
        <v>6</v>
      </c>
      <c r="B15" s="335">
        <v>44799</v>
      </c>
      <c r="C15" s="316"/>
      <c r="D15" s="317" t="s">
        <v>340</v>
      </c>
      <c r="E15" s="318" t="s">
        <v>557</v>
      </c>
      <c r="F15" s="334" t="s">
        <v>907</v>
      </c>
      <c r="G15" s="334">
        <v>199</v>
      </c>
      <c r="H15" s="334"/>
      <c r="I15" s="319" t="s">
        <v>908</v>
      </c>
      <c r="J15" s="357" t="s">
        <v>558</v>
      </c>
      <c r="K15" s="357"/>
      <c r="L15" s="310"/>
      <c r="M15" s="311"/>
      <c r="N15" s="357"/>
      <c r="O15" s="312"/>
      <c r="P15" s="357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90">
        <v>44802</v>
      </c>
      <c r="C16" s="391"/>
      <c r="D16" s="392" t="s">
        <v>356</v>
      </c>
      <c r="E16" s="393" t="s">
        <v>557</v>
      </c>
      <c r="F16" s="320">
        <v>1650</v>
      </c>
      <c r="G16" s="320">
        <v>1540</v>
      </c>
      <c r="H16" s="320">
        <v>1775</v>
      </c>
      <c r="I16" s="394" t="s">
        <v>884</v>
      </c>
      <c r="J16" s="301" t="s">
        <v>927</v>
      </c>
      <c r="K16" s="301">
        <f t="shared" ref="K16" si="9">H16-F16</f>
        <v>125</v>
      </c>
      <c r="L16" s="382">
        <f t="shared" ref="L16" si="10">(F16*-0.7)/100</f>
        <v>-11.55</v>
      </c>
      <c r="M16" s="383">
        <f t="shared" ref="M16" si="11">(K16+L16)/F16</f>
        <v>6.8757575757575753E-2</v>
      </c>
      <c r="N16" s="301" t="s">
        <v>555</v>
      </c>
      <c r="O16" s="384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99">
        <v>8</v>
      </c>
      <c r="B17" s="400">
        <v>44802</v>
      </c>
      <c r="C17" s="401"/>
      <c r="D17" s="402" t="s">
        <v>394</v>
      </c>
      <c r="E17" s="403" t="s">
        <v>557</v>
      </c>
      <c r="F17" s="399">
        <v>157</v>
      </c>
      <c r="G17" s="399">
        <v>149.5</v>
      </c>
      <c r="H17" s="399">
        <v>158.5</v>
      </c>
      <c r="I17" s="404" t="s">
        <v>885</v>
      </c>
      <c r="J17" s="405" t="s">
        <v>928</v>
      </c>
      <c r="K17" s="405">
        <f t="shared" ref="K17" si="12">H17-F17</f>
        <v>1.5</v>
      </c>
      <c r="L17" s="406">
        <f t="shared" ref="L17" si="13">(F17*-0.7)/100</f>
        <v>-1.099</v>
      </c>
      <c r="M17" s="407">
        <f t="shared" ref="M17" si="14">(K17+L17)/F17</f>
        <v>2.5541401273885354E-3</v>
      </c>
      <c r="N17" s="405" t="s">
        <v>676</v>
      </c>
      <c r="O17" s="408">
        <v>44809</v>
      </c>
      <c r="P17" s="405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91"/>
      <c r="D18" s="392" t="s">
        <v>50</v>
      </c>
      <c r="E18" s="393" t="s">
        <v>557</v>
      </c>
      <c r="F18" s="320">
        <v>514</v>
      </c>
      <c r="G18" s="320">
        <v>480</v>
      </c>
      <c r="H18" s="320">
        <v>545</v>
      </c>
      <c r="I18" s="394" t="s">
        <v>933</v>
      </c>
      <c r="J18" s="301" t="s">
        <v>1004</v>
      </c>
      <c r="K18" s="301">
        <f t="shared" ref="K18" si="15">H18-F18</f>
        <v>31</v>
      </c>
      <c r="L18" s="382">
        <f>(F18*-0.07)/100</f>
        <v>-0.35980000000000006</v>
      </c>
      <c r="M18" s="383">
        <f t="shared" ref="M18" si="16">(K18+L18)/F18</f>
        <v>5.9611284046692609E-2</v>
      </c>
      <c r="N18" s="301" t="s">
        <v>555</v>
      </c>
      <c r="O18" s="384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948</v>
      </c>
      <c r="G19" s="334">
        <v>1535</v>
      </c>
      <c r="H19" s="334"/>
      <c r="I19" s="319" t="s">
        <v>949</v>
      </c>
      <c r="J19" s="357" t="s">
        <v>558</v>
      </c>
      <c r="K19" s="357"/>
      <c r="L19" s="310"/>
      <c r="M19" s="311"/>
      <c r="N19" s="357"/>
      <c r="O19" s="312"/>
      <c r="P19" s="357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91"/>
      <c r="D20" s="392" t="s">
        <v>146</v>
      </c>
      <c r="E20" s="393" t="s">
        <v>557</v>
      </c>
      <c r="F20" s="320">
        <v>4415</v>
      </c>
      <c r="G20" s="320">
        <v>4140</v>
      </c>
      <c r="H20" s="320">
        <v>4677.5</v>
      </c>
      <c r="I20" s="394" t="s">
        <v>964</v>
      </c>
      <c r="J20" s="301" t="s">
        <v>983</v>
      </c>
      <c r="K20" s="301">
        <f t="shared" ref="K20" si="17">H20-F20</f>
        <v>262.5</v>
      </c>
      <c r="L20" s="382">
        <f t="shared" ref="L20" si="18">(F20*-0.7)/100</f>
        <v>-30.905000000000001</v>
      </c>
      <c r="M20" s="383">
        <f t="shared" ref="M20" si="19">(K20+L20)/F20</f>
        <v>5.2456398640996604E-2</v>
      </c>
      <c r="N20" s="301" t="s">
        <v>555</v>
      </c>
      <c r="O20" s="384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304">
        <v>12</v>
      </c>
      <c r="B21" s="370">
        <v>44812</v>
      </c>
      <c r="C21" s="316"/>
      <c r="D21" s="317" t="s">
        <v>347</v>
      </c>
      <c r="E21" s="318" t="s">
        <v>557</v>
      </c>
      <c r="F21" s="334" t="s">
        <v>975</v>
      </c>
      <c r="G21" s="334">
        <v>65</v>
      </c>
      <c r="H21" s="334"/>
      <c r="I21" s="319" t="s">
        <v>976</v>
      </c>
      <c r="J21" s="357" t="s">
        <v>558</v>
      </c>
      <c r="K21" s="357"/>
      <c r="L21" s="310"/>
      <c r="M21" s="311"/>
      <c r="N21" s="357"/>
      <c r="O21" s="312"/>
      <c r="P21" s="357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23">
        <v>13</v>
      </c>
      <c r="B22" s="424">
        <v>44816</v>
      </c>
      <c r="C22" s="365"/>
      <c r="D22" s="366" t="s">
        <v>356</v>
      </c>
      <c r="E22" s="367" t="s">
        <v>557</v>
      </c>
      <c r="F22" s="363">
        <v>1915</v>
      </c>
      <c r="G22" s="363">
        <v>1800</v>
      </c>
      <c r="H22" s="363">
        <v>1995</v>
      </c>
      <c r="I22" s="368" t="s">
        <v>990</v>
      </c>
      <c r="J22" s="359" t="s">
        <v>1066</v>
      </c>
      <c r="K22" s="359">
        <f t="shared" ref="K22" si="20">H22-F22</f>
        <v>80</v>
      </c>
      <c r="L22" s="360">
        <f t="shared" ref="L22" si="21">(F22*-0.7)/100</f>
        <v>-13.404999999999999</v>
      </c>
      <c r="M22" s="361">
        <f t="shared" ref="M22" si="22">(K22+L22)/F22</f>
        <v>3.4775456919060053E-2</v>
      </c>
      <c r="N22" s="359" t="s">
        <v>555</v>
      </c>
      <c r="O22" s="362">
        <v>44817</v>
      </c>
      <c r="P22" s="359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304">
        <v>14</v>
      </c>
      <c r="B23" s="414">
        <v>44816</v>
      </c>
      <c r="C23" s="316"/>
      <c r="D23" s="317" t="s">
        <v>839</v>
      </c>
      <c r="E23" s="318" t="s">
        <v>557</v>
      </c>
      <c r="F23" s="334" t="s">
        <v>991</v>
      </c>
      <c r="G23" s="334">
        <v>1325</v>
      </c>
      <c r="H23" s="334"/>
      <c r="I23" s="319" t="s">
        <v>992</v>
      </c>
      <c r="J23" s="357" t="s">
        <v>558</v>
      </c>
      <c r="K23" s="357"/>
      <c r="L23" s="310"/>
      <c r="M23" s="311"/>
      <c r="N23" s="357"/>
      <c r="O23" s="312"/>
      <c r="P23" s="357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04">
        <v>15</v>
      </c>
      <c r="B24" s="414">
        <v>44816</v>
      </c>
      <c r="C24" s="316"/>
      <c r="D24" s="317" t="s">
        <v>377</v>
      </c>
      <c r="E24" s="318" t="s">
        <v>557</v>
      </c>
      <c r="F24" s="334" t="s">
        <v>993</v>
      </c>
      <c r="G24" s="334">
        <v>183</v>
      </c>
      <c r="H24" s="334"/>
      <c r="I24" s="319" t="s">
        <v>994</v>
      </c>
      <c r="J24" s="357" t="s">
        <v>558</v>
      </c>
      <c r="K24" s="357"/>
      <c r="L24" s="310"/>
      <c r="M24" s="311"/>
      <c r="N24" s="357"/>
      <c r="O24" s="312"/>
      <c r="P24" s="357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04"/>
      <c r="B25" s="421"/>
      <c r="C25" s="316"/>
      <c r="D25" s="317"/>
      <c r="E25" s="318"/>
      <c r="F25" s="334"/>
      <c r="G25" s="334"/>
      <c r="H25" s="334"/>
      <c r="I25" s="319"/>
      <c r="J25" s="357"/>
      <c r="K25" s="357"/>
      <c r="L25" s="310"/>
      <c r="M25" s="311"/>
      <c r="N25" s="357"/>
      <c r="O25" s="312"/>
      <c r="P25" s="35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304"/>
      <c r="B26" s="421"/>
      <c r="C26" s="316"/>
      <c r="D26" s="317"/>
      <c r="E26" s="318"/>
      <c r="F26" s="334"/>
      <c r="G26" s="334"/>
      <c r="H26" s="334"/>
      <c r="I26" s="319"/>
      <c r="J26" s="357"/>
      <c r="K26" s="357"/>
      <c r="L26" s="310"/>
      <c r="M26" s="311"/>
      <c r="N26" s="357"/>
      <c r="O26" s="312"/>
      <c r="P26" s="35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ht="13.9" customHeight="1">
      <c r="A27" s="308"/>
      <c r="B27" s="305"/>
      <c r="C27" s="316"/>
      <c r="D27" s="317"/>
      <c r="E27" s="318"/>
      <c r="F27" s="308"/>
      <c r="G27" s="308"/>
      <c r="H27" s="308"/>
      <c r="I27" s="319"/>
      <c r="J27" s="309"/>
      <c r="K27" s="309"/>
      <c r="L27" s="310"/>
      <c r="M27" s="311"/>
      <c r="N27" s="309"/>
      <c r="O27" s="312"/>
      <c r="P27" s="310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ht="14.25" customHeight="1">
      <c r="A28" s="97"/>
      <c r="B28" s="98"/>
      <c r="C28" s="99"/>
      <c r="D28" s="100"/>
      <c r="E28" s="101"/>
      <c r="F28" s="101"/>
      <c r="H28" s="101"/>
      <c r="I28" s="102"/>
      <c r="J28" s="103"/>
      <c r="K28" s="103"/>
      <c r="L28" s="104"/>
      <c r="M28" s="105"/>
      <c r="N28" s="106"/>
      <c r="O28" s="107"/>
      <c r="P28" s="108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ht="14.25" customHeight="1">
      <c r="A29" s="97"/>
      <c r="B29" s="98"/>
      <c r="C29" s="99"/>
      <c r="D29" s="100"/>
      <c r="E29" s="101"/>
      <c r="F29" s="101"/>
      <c r="G29" s="97"/>
      <c r="H29" s="101"/>
      <c r="I29" s="102"/>
      <c r="J29" s="103"/>
      <c r="K29" s="103"/>
      <c r="L29" s="104"/>
      <c r="M29" s="105"/>
      <c r="N29" s="106"/>
      <c r="O29" s="107"/>
      <c r="P29" s="108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 t="s">
        <v>559</v>
      </c>
      <c r="B30" s="110"/>
      <c r="C30" s="111"/>
      <c r="D30" s="112"/>
      <c r="E30" s="113"/>
      <c r="F30" s="113"/>
      <c r="G30" s="113"/>
      <c r="H30" s="113"/>
      <c r="I30" s="113"/>
      <c r="J30" s="114"/>
      <c r="K30" s="113"/>
      <c r="L30" s="115"/>
      <c r="M30" s="54"/>
      <c r="N30" s="114"/>
      <c r="O30" s="11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16" t="s">
        <v>560</v>
      </c>
      <c r="B31" s="109"/>
      <c r="C31" s="109"/>
      <c r="D31" s="109"/>
      <c r="E31" s="41"/>
      <c r="F31" s="117" t="s">
        <v>561</v>
      </c>
      <c r="G31" s="6"/>
      <c r="H31" s="6"/>
      <c r="I31" s="6"/>
      <c r="J31" s="118"/>
      <c r="K31" s="119"/>
      <c r="L31" s="119"/>
      <c r="M31" s="120"/>
      <c r="N31" s="1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562</v>
      </c>
      <c r="B32" s="109"/>
      <c r="C32" s="109"/>
      <c r="D32" s="109" t="s">
        <v>815</v>
      </c>
      <c r="E32" s="6"/>
      <c r="F32" s="117" t="s">
        <v>563</v>
      </c>
      <c r="G32" s="6"/>
      <c r="H32" s="6"/>
      <c r="I32" s="6"/>
      <c r="J32" s="118"/>
      <c r="K32" s="119"/>
      <c r="L32" s="119"/>
      <c r="M32" s="120"/>
      <c r="N32" s="1"/>
      <c r="O32" s="12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/>
      <c r="B33" s="109"/>
      <c r="C33" s="109"/>
      <c r="D33" s="109"/>
      <c r="E33" s="6"/>
      <c r="F33" s="6"/>
      <c r="G33" s="6"/>
      <c r="H33" s="6"/>
      <c r="I33" s="6"/>
      <c r="J33" s="122"/>
      <c r="K33" s="119"/>
      <c r="L33" s="119"/>
      <c r="M33" s="6"/>
      <c r="N33" s="123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24" t="s">
        <v>564</v>
      </c>
      <c r="C34" s="124"/>
      <c r="D34" s="124"/>
      <c r="E34" s="124"/>
      <c r="F34" s="125"/>
      <c r="G34" s="6"/>
      <c r="H34" s="6"/>
      <c r="I34" s="126"/>
      <c r="J34" s="127"/>
      <c r="K34" s="128"/>
      <c r="L34" s="127"/>
      <c r="M34" s="6"/>
      <c r="N34" s="1"/>
      <c r="O34" s="1"/>
      <c r="P34" s="1"/>
      <c r="R34" s="54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3" t="s">
        <v>16</v>
      </c>
      <c r="B35" s="94" t="s">
        <v>532</v>
      </c>
      <c r="C35" s="96"/>
      <c r="D35" s="95" t="s">
        <v>543</v>
      </c>
      <c r="E35" s="94" t="s">
        <v>544</v>
      </c>
      <c r="F35" s="94" t="s">
        <v>545</v>
      </c>
      <c r="G35" s="94" t="s">
        <v>565</v>
      </c>
      <c r="H35" s="94" t="s">
        <v>547</v>
      </c>
      <c r="I35" s="94" t="s">
        <v>548</v>
      </c>
      <c r="J35" s="94" t="s">
        <v>549</v>
      </c>
      <c r="K35" s="94" t="s">
        <v>566</v>
      </c>
      <c r="L35" s="130" t="s">
        <v>551</v>
      </c>
      <c r="M35" s="96" t="s">
        <v>552</v>
      </c>
      <c r="N35" s="93" t="s">
        <v>553</v>
      </c>
      <c r="O35" s="258" t="s">
        <v>554</v>
      </c>
      <c r="P35" s="41"/>
      <c r="Q35" s="1"/>
      <c r="R35" s="255"/>
      <c r="S35" s="255"/>
      <c r="T35" s="255"/>
      <c r="U35" s="249"/>
      <c r="V35" s="249"/>
      <c r="W35" s="249"/>
      <c r="X35" s="249"/>
      <c r="Y35" s="249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322" customFormat="1" ht="15" customHeight="1">
      <c r="A36" s="379">
        <v>1</v>
      </c>
      <c r="B36" s="297">
        <v>44796</v>
      </c>
      <c r="C36" s="380"/>
      <c r="D36" s="381" t="s">
        <v>131</v>
      </c>
      <c r="E36" s="298" t="s">
        <v>557</v>
      </c>
      <c r="F36" s="298">
        <v>2005</v>
      </c>
      <c r="G36" s="298">
        <v>1940</v>
      </c>
      <c r="H36" s="298">
        <v>2060</v>
      </c>
      <c r="I36" s="298" t="s">
        <v>875</v>
      </c>
      <c r="J36" s="301" t="s">
        <v>693</v>
      </c>
      <c r="K36" s="301">
        <f t="shared" ref="K36" si="23">H36-F36</f>
        <v>55</v>
      </c>
      <c r="L36" s="382">
        <f t="shared" ref="L36" si="24">(F36*-0.7)/100</f>
        <v>-14.035</v>
      </c>
      <c r="M36" s="383">
        <f t="shared" ref="M36" si="25">(K36+L36)/F36</f>
        <v>2.0431421446384043E-2</v>
      </c>
      <c r="N36" s="301" t="s">
        <v>555</v>
      </c>
      <c r="O36" s="384">
        <v>44806</v>
      </c>
      <c r="P36" s="41"/>
      <c r="Q36" s="256"/>
      <c r="R36" s="257" t="s">
        <v>556</v>
      </c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313"/>
      <c r="AJ36" s="314"/>
      <c r="AK36" s="321"/>
      <c r="AL36" s="321"/>
    </row>
    <row r="37" spans="1:38" s="322" customFormat="1" ht="13.5" customHeight="1">
      <c r="A37" s="379">
        <v>2</v>
      </c>
      <c r="B37" s="385">
        <v>44799</v>
      </c>
      <c r="C37" s="380"/>
      <c r="D37" s="381" t="s">
        <v>154</v>
      </c>
      <c r="E37" s="298" t="s">
        <v>557</v>
      </c>
      <c r="F37" s="298">
        <v>810</v>
      </c>
      <c r="G37" s="298">
        <v>787</v>
      </c>
      <c r="H37" s="298">
        <v>829</v>
      </c>
      <c r="I37" s="298" t="s">
        <v>883</v>
      </c>
      <c r="J37" s="301" t="s">
        <v>909</v>
      </c>
      <c r="K37" s="301">
        <f t="shared" ref="K37" si="26">H37-F37</f>
        <v>19</v>
      </c>
      <c r="L37" s="382">
        <f t="shared" ref="L37" si="27">(F37*-0.7)/100</f>
        <v>-5.67</v>
      </c>
      <c r="M37" s="383">
        <f t="shared" ref="M37" si="28">(K37+L37)/F37</f>
        <v>1.6456790123456789E-2</v>
      </c>
      <c r="N37" s="301" t="s">
        <v>555</v>
      </c>
      <c r="O37" s="384">
        <v>44806</v>
      </c>
      <c r="P37" s="41"/>
      <c r="Q37" s="256"/>
      <c r="R37" s="257" t="s">
        <v>556</v>
      </c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313"/>
      <c r="AJ37" s="314"/>
      <c r="AK37" s="321"/>
      <c r="AL37" s="321"/>
    </row>
    <row r="38" spans="1:38" s="322" customFormat="1" ht="13.5" customHeight="1">
      <c r="A38" s="379">
        <v>3</v>
      </c>
      <c r="B38" s="385">
        <v>44803</v>
      </c>
      <c r="C38" s="380"/>
      <c r="D38" s="381" t="s">
        <v>87</v>
      </c>
      <c r="E38" s="298" t="s">
        <v>557</v>
      </c>
      <c r="F38" s="298">
        <v>3555</v>
      </c>
      <c r="G38" s="298">
        <v>3430</v>
      </c>
      <c r="H38" s="298">
        <v>3655</v>
      </c>
      <c r="I38" s="298" t="s">
        <v>888</v>
      </c>
      <c r="J38" s="301" t="s">
        <v>817</v>
      </c>
      <c r="K38" s="301">
        <f t="shared" ref="K38" si="29">H38-F38</f>
        <v>100</v>
      </c>
      <c r="L38" s="382">
        <f t="shared" ref="L38" si="30">(F38*-0.7)/100</f>
        <v>-24.885000000000002</v>
      </c>
      <c r="M38" s="383">
        <f t="shared" ref="M38" si="31">(K38+L38)/F38</f>
        <v>2.1129395218002812E-2</v>
      </c>
      <c r="N38" s="301" t="s">
        <v>555</v>
      </c>
      <c r="O38" s="384">
        <v>44816</v>
      </c>
      <c r="P38" s="41"/>
      <c r="Q38" s="256"/>
      <c r="R38" s="257" t="s">
        <v>556</v>
      </c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313"/>
      <c r="AJ38" s="314"/>
      <c r="AK38" s="321"/>
      <c r="AL38" s="321"/>
    </row>
    <row r="39" spans="1:38" s="322" customFormat="1" ht="13.5" customHeight="1">
      <c r="A39" s="304">
        <v>4</v>
      </c>
      <c r="B39" s="219">
        <v>44805</v>
      </c>
      <c r="C39" s="306"/>
      <c r="D39" s="307" t="s">
        <v>825</v>
      </c>
      <c r="E39" s="334" t="s">
        <v>557</v>
      </c>
      <c r="F39" s="334" t="s">
        <v>897</v>
      </c>
      <c r="G39" s="334">
        <v>367</v>
      </c>
      <c r="H39" s="334"/>
      <c r="I39" s="334" t="s">
        <v>898</v>
      </c>
      <c r="J39" s="252" t="s">
        <v>558</v>
      </c>
      <c r="K39" s="252"/>
      <c r="L39" s="253"/>
      <c r="M39" s="254"/>
      <c r="N39" s="252"/>
      <c r="O39" s="219"/>
      <c r="P39" s="41"/>
      <c r="Q39" s="256"/>
      <c r="R39" s="257" t="s">
        <v>827</v>
      </c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313"/>
      <c r="AJ39" s="314"/>
      <c r="AK39" s="321"/>
      <c r="AL39" s="321"/>
    </row>
    <row r="40" spans="1:38" s="322" customFormat="1" ht="13.5" customHeight="1">
      <c r="A40" s="410">
        <v>5</v>
      </c>
      <c r="B40" s="411">
        <v>44809</v>
      </c>
      <c r="C40" s="412"/>
      <c r="D40" s="413" t="s">
        <v>464</v>
      </c>
      <c r="E40" s="320" t="s">
        <v>557</v>
      </c>
      <c r="F40" s="320">
        <v>150</v>
      </c>
      <c r="G40" s="320">
        <v>145</v>
      </c>
      <c r="H40" s="320">
        <v>154.5</v>
      </c>
      <c r="I40" s="320" t="s">
        <v>938</v>
      </c>
      <c r="J40" s="301" t="s">
        <v>952</v>
      </c>
      <c r="K40" s="301">
        <f t="shared" ref="K40" si="32">H40-F40</f>
        <v>4.5</v>
      </c>
      <c r="L40" s="382">
        <f t="shared" ref="L40" si="33">(F40*-0.7)/100</f>
        <v>-1.05</v>
      </c>
      <c r="M40" s="383">
        <f t="shared" ref="M40" si="34">(K40+L40)/F40</f>
        <v>2.3E-2</v>
      </c>
      <c r="N40" s="301" t="s">
        <v>555</v>
      </c>
      <c r="O40" s="384">
        <v>44810</v>
      </c>
      <c r="P40" s="41"/>
      <c r="Q40" s="256"/>
      <c r="R40" s="257" t="s">
        <v>556</v>
      </c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313"/>
      <c r="AJ40" s="314"/>
      <c r="AK40" s="321"/>
      <c r="AL40" s="321"/>
    </row>
    <row r="41" spans="1:38" s="322" customFormat="1" ht="13.5" customHeight="1">
      <c r="A41" s="410">
        <v>6</v>
      </c>
      <c r="B41" s="411">
        <v>44810</v>
      </c>
      <c r="C41" s="412"/>
      <c r="D41" s="413" t="s">
        <v>66</v>
      </c>
      <c r="E41" s="320" t="s">
        <v>557</v>
      </c>
      <c r="F41" s="320">
        <v>1970</v>
      </c>
      <c r="G41" s="320">
        <v>1915</v>
      </c>
      <c r="H41" s="320">
        <v>2003</v>
      </c>
      <c r="I41" s="320" t="s">
        <v>945</v>
      </c>
      <c r="J41" s="301" t="s">
        <v>946</v>
      </c>
      <c r="K41" s="301">
        <f t="shared" ref="K41:K42" si="35">H41-F41</f>
        <v>33</v>
      </c>
      <c r="L41" s="382">
        <f>(F41*-0.07)/100</f>
        <v>-1.379</v>
      </c>
      <c r="M41" s="383">
        <f t="shared" ref="M41:M42" si="36">(K41+L41)/F41</f>
        <v>1.6051269035532993E-2</v>
      </c>
      <c r="N41" s="301" t="s">
        <v>555</v>
      </c>
      <c r="O41" s="384">
        <v>44810</v>
      </c>
      <c r="P41" s="41"/>
      <c r="Q41" s="256"/>
      <c r="R41" s="257" t="s">
        <v>556</v>
      </c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313"/>
      <c r="AJ41" s="314"/>
      <c r="AK41" s="321"/>
      <c r="AL41" s="321"/>
    </row>
    <row r="42" spans="1:38" s="322" customFormat="1" ht="13.5" customHeight="1">
      <c r="A42" s="410">
        <v>7</v>
      </c>
      <c r="B42" s="411">
        <v>44810</v>
      </c>
      <c r="C42" s="412"/>
      <c r="D42" s="413" t="s">
        <v>198</v>
      </c>
      <c r="E42" s="320" t="s">
        <v>557</v>
      </c>
      <c r="F42" s="320">
        <v>243</v>
      </c>
      <c r="G42" s="320">
        <v>237</v>
      </c>
      <c r="H42" s="320">
        <v>251</v>
      </c>
      <c r="I42" s="320" t="s">
        <v>947</v>
      </c>
      <c r="J42" s="301" t="s">
        <v>963</v>
      </c>
      <c r="K42" s="301">
        <f t="shared" si="35"/>
        <v>8</v>
      </c>
      <c r="L42" s="382">
        <f t="shared" ref="L42" si="37">(F42*-0.7)/100</f>
        <v>-1.7009999999999998</v>
      </c>
      <c r="M42" s="383">
        <f t="shared" si="36"/>
        <v>2.5921810699588477E-2</v>
      </c>
      <c r="N42" s="301" t="s">
        <v>555</v>
      </c>
      <c r="O42" s="384">
        <v>44810</v>
      </c>
      <c r="P42" s="41"/>
      <c r="Q42" s="256"/>
      <c r="R42" s="257" t="s">
        <v>556</v>
      </c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313"/>
      <c r="AJ42" s="314"/>
      <c r="AK42" s="321"/>
      <c r="AL42" s="321"/>
    </row>
    <row r="43" spans="1:38" s="322" customFormat="1" ht="13.5" customHeight="1">
      <c r="A43" s="304">
        <v>8</v>
      </c>
      <c r="B43" s="219">
        <v>44811</v>
      </c>
      <c r="C43" s="306"/>
      <c r="D43" s="307" t="s">
        <v>66</v>
      </c>
      <c r="E43" s="334" t="s">
        <v>557</v>
      </c>
      <c r="F43" s="334" t="s">
        <v>953</v>
      </c>
      <c r="G43" s="334">
        <v>1930</v>
      </c>
      <c r="H43" s="334"/>
      <c r="I43" s="334" t="s">
        <v>954</v>
      </c>
      <c r="J43" s="252" t="s">
        <v>558</v>
      </c>
      <c r="K43" s="252"/>
      <c r="L43" s="253"/>
      <c r="M43" s="254"/>
      <c r="N43" s="252"/>
      <c r="O43" s="275"/>
      <c r="P43" s="41"/>
      <c r="Q43" s="256"/>
      <c r="R43" s="257" t="s">
        <v>556</v>
      </c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313"/>
      <c r="AJ43" s="314"/>
      <c r="AK43" s="321"/>
      <c r="AL43" s="321"/>
    </row>
    <row r="44" spans="1:38" s="322" customFormat="1" ht="13.5" customHeight="1">
      <c r="A44" s="304">
        <v>9</v>
      </c>
      <c r="B44" s="219">
        <v>44813</v>
      </c>
      <c r="C44" s="306"/>
      <c r="D44" s="307" t="s">
        <v>198</v>
      </c>
      <c r="E44" s="334" t="s">
        <v>557</v>
      </c>
      <c r="F44" s="334" t="s">
        <v>986</v>
      </c>
      <c r="G44" s="334">
        <v>235</v>
      </c>
      <c r="H44" s="334"/>
      <c r="I44" s="334" t="s">
        <v>947</v>
      </c>
      <c r="J44" s="252" t="s">
        <v>558</v>
      </c>
      <c r="K44" s="252"/>
      <c r="L44" s="253"/>
      <c r="M44" s="254"/>
      <c r="N44" s="252"/>
      <c r="O44" s="275"/>
      <c r="P44" s="41"/>
      <c r="Q44" s="256"/>
      <c r="R44" s="257" t="s">
        <v>556</v>
      </c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313"/>
      <c r="AJ44" s="314"/>
      <c r="AK44" s="321"/>
      <c r="AL44" s="321"/>
    </row>
    <row r="45" spans="1:38" s="322" customFormat="1" ht="13.5" customHeight="1">
      <c r="A45" s="410">
        <v>10</v>
      </c>
      <c r="B45" s="390">
        <v>44817</v>
      </c>
      <c r="C45" s="412"/>
      <c r="D45" s="413" t="s">
        <v>465</v>
      </c>
      <c r="E45" s="320" t="s">
        <v>557</v>
      </c>
      <c r="F45" s="320">
        <v>1025</v>
      </c>
      <c r="G45" s="320">
        <v>994</v>
      </c>
      <c r="H45" s="320">
        <v>1050</v>
      </c>
      <c r="I45" s="320" t="s">
        <v>1042</v>
      </c>
      <c r="J45" s="301" t="s">
        <v>576</v>
      </c>
      <c r="K45" s="301">
        <f t="shared" ref="K45" si="38">H45-F45</f>
        <v>25</v>
      </c>
      <c r="L45" s="382">
        <f>(F45*-0.07)/100</f>
        <v>-0.71750000000000003</v>
      </c>
      <c r="M45" s="383">
        <f t="shared" ref="M45" si="39">(K45+L45)/F45</f>
        <v>2.3690243902439023E-2</v>
      </c>
      <c r="N45" s="301" t="s">
        <v>555</v>
      </c>
      <c r="O45" s="384">
        <v>44817</v>
      </c>
      <c r="P45" s="41"/>
      <c r="Q45" s="256"/>
      <c r="R45" s="25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38" s="322" customFormat="1" ht="13.5" customHeight="1">
      <c r="A46" s="410">
        <v>11</v>
      </c>
      <c r="B46" s="390">
        <v>44817</v>
      </c>
      <c r="C46" s="412"/>
      <c r="D46" s="413" t="s">
        <v>1043</v>
      </c>
      <c r="E46" s="320" t="s">
        <v>557</v>
      </c>
      <c r="F46" s="320">
        <v>267.5</v>
      </c>
      <c r="G46" s="320">
        <v>259</v>
      </c>
      <c r="H46" s="320">
        <v>274</v>
      </c>
      <c r="I46" s="320" t="s">
        <v>1044</v>
      </c>
      <c r="J46" s="301" t="s">
        <v>576</v>
      </c>
      <c r="K46" s="301">
        <f t="shared" ref="K46" si="40">H46-F46</f>
        <v>6.5</v>
      </c>
      <c r="L46" s="382">
        <f>(F46*-0.07)/100</f>
        <v>-0.18725000000000003</v>
      </c>
      <c r="M46" s="383">
        <f t="shared" ref="M46" si="41">(K46+L46)/F46</f>
        <v>2.3599065420560748E-2</v>
      </c>
      <c r="N46" s="301" t="s">
        <v>555</v>
      </c>
      <c r="O46" s="384">
        <v>44817</v>
      </c>
      <c r="P46" s="41"/>
      <c r="Q46" s="256"/>
      <c r="R46" s="25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38" s="322" customFormat="1" ht="13.5" customHeight="1">
      <c r="A47" s="304">
        <v>12</v>
      </c>
      <c r="B47" s="335">
        <v>44817</v>
      </c>
      <c r="C47" s="306"/>
      <c r="D47" s="307" t="s">
        <v>182</v>
      </c>
      <c r="E47" s="334" t="s">
        <v>557</v>
      </c>
      <c r="F47" s="334" t="s">
        <v>1054</v>
      </c>
      <c r="G47" s="334">
        <v>774</v>
      </c>
      <c r="H47" s="334"/>
      <c r="I47" s="334" t="s">
        <v>1055</v>
      </c>
      <c r="J47" s="252" t="s">
        <v>558</v>
      </c>
      <c r="K47" s="252"/>
      <c r="L47" s="253"/>
      <c r="M47" s="254"/>
      <c r="N47" s="252"/>
      <c r="O47" s="275"/>
      <c r="P47" s="41"/>
      <c r="Q47" s="256"/>
      <c r="R47" s="25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38" s="322" customFormat="1" ht="13.5" customHeight="1">
      <c r="A48" s="304"/>
      <c r="B48" s="335"/>
      <c r="C48" s="306"/>
      <c r="D48" s="307"/>
      <c r="E48" s="334"/>
      <c r="F48" s="334"/>
      <c r="G48" s="334"/>
      <c r="H48" s="334"/>
      <c r="I48" s="334"/>
      <c r="J48" s="252"/>
      <c r="K48" s="252"/>
      <c r="L48" s="253"/>
      <c r="M48" s="254"/>
      <c r="N48" s="252"/>
      <c r="O48" s="275"/>
      <c r="P48" s="41"/>
      <c r="Q48" s="256"/>
      <c r="R48" s="25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15" customFormat="1" ht="15" customHeight="1">
      <c r="A49" s="304"/>
      <c r="B49" s="305"/>
      <c r="C49" s="306"/>
      <c r="D49" s="307"/>
      <c r="E49" s="308"/>
      <c r="F49" s="308"/>
      <c r="G49" s="308"/>
      <c r="H49" s="308"/>
      <c r="I49" s="308"/>
      <c r="J49" s="252"/>
      <c r="K49" s="252"/>
      <c r="L49" s="253"/>
      <c r="M49" s="254"/>
      <c r="N49" s="252"/>
      <c r="O49" s="275"/>
      <c r="P49" s="41"/>
      <c r="Q49" s="256"/>
      <c r="R49" s="25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14"/>
      <c r="AL49" s="314"/>
    </row>
    <row r="50" spans="1:38" ht="15" customHeight="1">
      <c r="A50" s="259"/>
      <c r="B50" s="260"/>
      <c r="C50" s="261"/>
      <c r="D50" s="262"/>
      <c r="E50" s="263"/>
      <c r="F50" s="263"/>
      <c r="G50" s="263"/>
      <c r="H50" s="263"/>
      <c r="I50" s="263"/>
      <c r="J50" s="264"/>
      <c r="K50" s="264"/>
      <c r="L50" s="265"/>
      <c r="M50" s="266"/>
      <c r="N50" s="264"/>
      <c r="O50" s="267"/>
      <c r="P50" s="240"/>
      <c r="Q50" s="256"/>
      <c r="R50" s="25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1"/>
      <c r="AI50" s="1"/>
      <c r="AJ50" s="1"/>
      <c r="AK50" s="1"/>
      <c r="AL50" s="1"/>
    </row>
    <row r="51" spans="1:38" ht="44.25" customHeight="1">
      <c r="A51" s="109" t="s">
        <v>559</v>
      </c>
      <c r="B51" s="131"/>
      <c r="C51" s="131"/>
      <c r="D51" s="1"/>
      <c r="E51" s="6"/>
      <c r="F51" s="6"/>
      <c r="G51" s="6"/>
      <c r="H51" s="6" t="s">
        <v>571</v>
      </c>
      <c r="I51" s="6"/>
      <c r="J51" s="6"/>
      <c r="K51" s="105"/>
      <c r="L51" s="133"/>
      <c r="M51" s="105"/>
      <c r="N51" s="106"/>
      <c r="O51" s="10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51"/>
      <c r="AD51" s="251"/>
      <c r="AE51" s="251"/>
      <c r="AF51" s="251"/>
      <c r="AG51" s="251"/>
      <c r="AH51" s="251"/>
    </row>
    <row r="52" spans="1:38" ht="12.75" customHeight="1">
      <c r="A52" s="116" t="s">
        <v>560</v>
      </c>
      <c r="B52" s="109"/>
      <c r="C52" s="109"/>
      <c r="D52" s="109"/>
      <c r="E52" s="41"/>
      <c r="F52" s="117" t="s">
        <v>561</v>
      </c>
      <c r="G52" s="54"/>
      <c r="H52" s="41"/>
      <c r="I52" s="54"/>
      <c r="J52" s="6"/>
      <c r="K52" s="134"/>
      <c r="L52" s="135"/>
      <c r="M52" s="6"/>
      <c r="N52" s="99"/>
      <c r="O52" s="13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6"/>
      <c r="B53" s="109"/>
      <c r="C53" s="109"/>
      <c r="D53" s="109"/>
      <c r="E53" s="6"/>
      <c r="F53" s="117" t="s">
        <v>563</v>
      </c>
      <c r="G53" s="54"/>
      <c r="H53" s="41"/>
      <c r="I53" s="54"/>
      <c r="J53" s="6"/>
      <c r="K53" s="134"/>
      <c r="L53" s="135"/>
      <c r="M53" s="6"/>
      <c r="N53" s="99"/>
      <c r="O53" s="136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09"/>
      <c r="B54" s="109"/>
      <c r="C54" s="109"/>
      <c r="D54" s="109"/>
      <c r="E54" s="6"/>
      <c r="F54" s="6"/>
      <c r="G54" s="6"/>
      <c r="H54" s="6"/>
      <c r="I54" s="6"/>
      <c r="J54" s="122"/>
      <c r="K54" s="119"/>
      <c r="L54" s="120"/>
      <c r="M54" s="6"/>
      <c r="N54" s="12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7" t="s">
        <v>572</v>
      </c>
      <c r="B55" s="137"/>
      <c r="C55" s="137"/>
      <c r="D55" s="137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4" t="s">
        <v>16</v>
      </c>
      <c r="B56" s="94" t="s">
        <v>532</v>
      </c>
      <c r="C56" s="94"/>
      <c r="D56" s="95" t="s">
        <v>543</v>
      </c>
      <c r="E56" s="94" t="s">
        <v>544</v>
      </c>
      <c r="F56" s="94" t="s">
        <v>545</v>
      </c>
      <c r="G56" s="94" t="s">
        <v>565</v>
      </c>
      <c r="H56" s="94" t="s">
        <v>547</v>
      </c>
      <c r="I56" s="94" t="s">
        <v>548</v>
      </c>
      <c r="J56" s="93" t="s">
        <v>549</v>
      </c>
      <c r="K56" s="138" t="s">
        <v>573</v>
      </c>
      <c r="L56" s="96" t="s">
        <v>551</v>
      </c>
      <c r="M56" s="138" t="s">
        <v>574</v>
      </c>
      <c r="N56" s="94" t="s">
        <v>575</v>
      </c>
      <c r="O56" s="93" t="s">
        <v>553</v>
      </c>
      <c r="P56" s="95" t="s">
        <v>554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18" customFormat="1" ht="12.75" customHeight="1">
      <c r="A57" s="298">
        <v>1</v>
      </c>
      <c r="B57" s="297">
        <v>44802</v>
      </c>
      <c r="C57" s="299"/>
      <c r="D57" s="299" t="s">
        <v>886</v>
      </c>
      <c r="E57" s="298" t="s">
        <v>557</v>
      </c>
      <c r="F57" s="298">
        <v>724</v>
      </c>
      <c r="G57" s="298">
        <v>710</v>
      </c>
      <c r="H57" s="300">
        <v>735.5</v>
      </c>
      <c r="I57" s="300" t="s">
        <v>879</v>
      </c>
      <c r="J57" s="301" t="s">
        <v>880</v>
      </c>
      <c r="K57" s="300">
        <f t="shared" ref="K57" si="42">H57-F57</f>
        <v>11.5</v>
      </c>
      <c r="L57" s="302">
        <f t="shared" ref="L57" si="43">(H57*N57)*0.07%</f>
        <v>489.10750000000007</v>
      </c>
      <c r="M57" s="303">
        <f t="shared" ref="M57" si="44">(K57*N57)-L57</f>
        <v>10435.8925</v>
      </c>
      <c r="N57" s="300">
        <v>950</v>
      </c>
      <c r="O57" s="301" t="s">
        <v>555</v>
      </c>
      <c r="P57" s="297">
        <v>44805</v>
      </c>
      <c r="Q57" s="220"/>
      <c r="R57" s="223" t="s">
        <v>556</v>
      </c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63"/>
      <c r="AG57" s="260"/>
      <c r="AH57" s="220"/>
      <c r="AI57" s="220"/>
      <c r="AJ57" s="263"/>
      <c r="AK57" s="263"/>
      <c r="AL57" s="263"/>
    </row>
    <row r="58" spans="1:38" s="218" customFormat="1" ht="12.75" customHeight="1">
      <c r="A58" s="320">
        <v>2</v>
      </c>
      <c r="B58" s="297">
        <v>44805</v>
      </c>
      <c r="C58" s="299"/>
      <c r="D58" s="299" t="s">
        <v>887</v>
      </c>
      <c r="E58" s="298" t="s">
        <v>557</v>
      </c>
      <c r="F58" s="298">
        <v>873.5</v>
      </c>
      <c r="G58" s="320">
        <v>864</v>
      </c>
      <c r="H58" s="300">
        <v>884</v>
      </c>
      <c r="I58" s="300" t="s">
        <v>892</v>
      </c>
      <c r="J58" s="301" t="s">
        <v>899</v>
      </c>
      <c r="K58" s="300">
        <f t="shared" ref="K58" si="45">H58-F58</f>
        <v>10.5</v>
      </c>
      <c r="L58" s="302">
        <f t="shared" ref="L58" si="46">(H58*N58)*0.07%</f>
        <v>850.85000000000014</v>
      </c>
      <c r="M58" s="303">
        <f t="shared" ref="M58" si="47">(K58*N58)-L58</f>
        <v>13586.65</v>
      </c>
      <c r="N58" s="300">
        <v>1375</v>
      </c>
      <c r="O58" s="301" t="s">
        <v>555</v>
      </c>
      <c r="P58" s="297">
        <v>44805</v>
      </c>
      <c r="Q58" s="220"/>
      <c r="R58" s="223" t="s">
        <v>556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63"/>
      <c r="AG58" s="260"/>
      <c r="AH58" s="220"/>
      <c r="AI58" s="220"/>
      <c r="AJ58" s="263"/>
      <c r="AK58" s="263"/>
      <c r="AL58" s="263"/>
    </row>
    <row r="59" spans="1:38" s="218" customFormat="1" ht="12.75" customHeight="1">
      <c r="A59" s="387">
        <v>3</v>
      </c>
      <c r="B59" s="329">
        <v>44805</v>
      </c>
      <c r="C59" s="388"/>
      <c r="D59" s="388" t="s">
        <v>893</v>
      </c>
      <c r="E59" s="389" t="s">
        <v>557</v>
      </c>
      <c r="F59" s="389">
        <v>696.5</v>
      </c>
      <c r="G59" s="387">
        <v>685</v>
      </c>
      <c r="H59" s="326">
        <v>685</v>
      </c>
      <c r="I59" s="326" t="s">
        <v>894</v>
      </c>
      <c r="J59" s="325" t="s">
        <v>920</v>
      </c>
      <c r="K59" s="326">
        <f t="shared" ref="K59" si="48">H59-F59</f>
        <v>-11.5</v>
      </c>
      <c r="L59" s="327">
        <f t="shared" ref="L59" si="49">(H59*N59)*0.07%</f>
        <v>479.50000000000006</v>
      </c>
      <c r="M59" s="328">
        <f t="shared" ref="M59" si="50">(K59*N59)-L59</f>
        <v>-11979.5</v>
      </c>
      <c r="N59" s="326">
        <v>1000</v>
      </c>
      <c r="O59" s="325" t="s">
        <v>567</v>
      </c>
      <c r="P59" s="329">
        <v>44806</v>
      </c>
      <c r="Q59" s="220"/>
      <c r="R59" s="223" t="s">
        <v>827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63"/>
      <c r="AG59" s="260"/>
      <c r="AH59" s="220"/>
      <c r="AI59" s="220"/>
      <c r="AJ59" s="263"/>
      <c r="AK59" s="263"/>
      <c r="AL59" s="263"/>
    </row>
    <row r="60" spans="1:38" s="218" customFormat="1" ht="12.75" customHeight="1">
      <c r="A60" s="320">
        <v>4</v>
      </c>
      <c r="B60" s="297">
        <v>44805</v>
      </c>
      <c r="C60" s="299"/>
      <c r="D60" s="299" t="s">
        <v>877</v>
      </c>
      <c r="E60" s="298" t="s">
        <v>557</v>
      </c>
      <c r="F60" s="298">
        <v>240</v>
      </c>
      <c r="G60" s="320">
        <v>234.5</v>
      </c>
      <c r="H60" s="300">
        <v>246</v>
      </c>
      <c r="I60" s="300" t="s">
        <v>878</v>
      </c>
      <c r="J60" s="301" t="s">
        <v>903</v>
      </c>
      <c r="K60" s="300">
        <f t="shared" ref="K60:K61" si="51">H60-F60</f>
        <v>6</v>
      </c>
      <c r="L60" s="302">
        <f t="shared" ref="L60:L61" si="52">(H60*N60)*0.07%</f>
        <v>430.50000000000006</v>
      </c>
      <c r="M60" s="303">
        <f t="shared" ref="M60:M61" si="53">(K60*N60)-L60</f>
        <v>14569.5</v>
      </c>
      <c r="N60" s="300">
        <v>2500</v>
      </c>
      <c r="O60" s="301" t="s">
        <v>555</v>
      </c>
      <c r="P60" s="297">
        <v>44805</v>
      </c>
      <c r="Q60" s="220"/>
      <c r="R60" s="223" t="s">
        <v>827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63"/>
      <c r="AG60" s="260"/>
      <c r="AH60" s="220"/>
      <c r="AI60" s="220"/>
      <c r="AJ60" s="263"/>
      <c r="AK60" s="263"/>
      <c r="AL60" s="263"/>
    </row>
    <row r="61" spans="1:38" s="218" customFormat="1" ht="12.75" customHeight="1">
      <c r="A61" s="387">
        <v>5</v>
      </c>
      <c r="B61" s="329">
        <v>44805</v>
      </c>
      <c r="C61" s="388"/>
      <c r="D61" s="388" t="s">
        <v>895</v>
      </c>
      <c r="E61" s="389" t="s">
        <v>557</v>
      </c>
      <c r="F61" s="389">
        <v>2070</v>
      </c>
      <c r="G61" s="387">
        <v>2000</v>
      </c>
      <c r="H61" s="326">
        <v>2000</v>
      </c>
      <c r="I61" s="326" t="s">
        <v>896</v>
      </c>
      <c r="J61" s="325" t="s">
        <v>944</v>
      </c>
      <c r="K61" s="326">
        <f t="shared" si="51"/>
        <v>-70</v>
      </c>
      <c r="L61" s="327">
        <f t="shared" si="52"/>
        <v>280.00000000000006</v>
      </c>
      <c r="M61" s="328">
        <f t="shared" si="53"/>
        <v>-14280</v>
      </c>
      <c r="N61" s="326">
        <v>200</v>
      </c>
      <c r="O61" s="325" t="s">
        <v>567</v>
      </c>
      <c r="P61" s="329">
        <v>44810</v>
      </c>
      <c r="Q61" s="220"/>
      <c r="R61" s="223" t="s">
        <v>827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63"/>
      <c r="AG61" s="260"/>
      <c r="AH61" s="220"/>
      <c r="AI61" s="220"/>
      <c r="AJ61" s="263"/>
      <c r="AK61" s="263"/>
      <c r="AL61" s="263"/>
    </row>
    <row r="62" spans="1:38" s="218" customFormat="1" ht="12.75" customHeight="1">
      <c r="A62" s="387">
        <v>6</v>
      </c>
      <c r="B62" s="329">
        <v>44806</v>
      </c>
      <c r="C62" s="388"/>
      <c r="D62" s="388" t="s">
        <v>921</v>
      </c>
      <c r="E62" s="389" t="s">
        <v>914</v>
      </c>
      <c r="F62" s="389">
        <v>534</v>
      </c>
      <c r="G62" s="387">
        <v>545</v>
      </c>
      <c r="H62" s="326">
        <v>543</v>
      </c>
      <c r="I62" s="326" t="s">
        <v>922</v>
      </c>
      <c r="J62" s="325" t="s">
        <v>943</v>
      </c>
      <c r="K62" s="326">
        <f>F62-H62</f>
        <v>-9</v>
      </c>
      <c r="L62" s="327">
        <f t="shared" ref="L62" si="54">(H62*N62)*0.07%</f>
        <v>570.15000000000009</v>
      </c>
      <c r="M62" s="328">
        <f t="shared" ref="M62" si="55">(K62*N62)-L62</f>
        <v>-14070.15</v>
      </c>
      <c r="N62" s="326">
        <v>1500</v>
      </c>
      <c r="O62" s="325" t="s">
        <v>567</v>
      </c>
      <c r="P62" s="329">
        <v>44810</v>
      </c>
      <c r="Q62" s="220"/>
      <c r="R62" s="223" t="s">
        <v>556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63"/>
      <c r="AG62" s="260"/>
      <c r="AH62" s="220"/>
      <c r="AI62" s="220"/>
      <c r="AJ62" s="263"/>
      <c r="AK62" s="263"/>
      <c r="AL62" s="263"/>
    </row>
    <row r="63" spans="1:38" s="218" customFormat="1" ht="12.75" customHeight="1">
      <c r="A63" s="320">
        <v>7</v>
      </c>
      <c r="B63" s="297">
        <v>44806</v>
      </c>
      <c r="C63" s="299"/>
      <c r="D63" s="299" t="s">
        <v>924</v>
      </c>
      <c r="E63" s="298" t="s">
        <v>557</v>
      </c>
      <c r="F63" s="298">
        <v>371.5</v>
      </c>
      <c r="G63" s="320">
        <v>365</v>
      </c>
      <c r="H63" s="300">
        <v>376</v>
      </c>
      <c r="I63" s="300" t="s">
        <v>925</v>
      </c>
      <c r="J63" s="301" t="s">
        <v>934</v>
      </c>
      <c r="K63" s="300">
        <f t="shared" ref="K63" si="56">H63-F63</f>
        <v>4.5</v>
      </c>
      <c r="L63" s="302">
        <f t="shared" ref="L63" si="57">(H63*N63)*0.07%</f>
        <v>473.76000000000005</v>
      </c>
      <c r="M63" s="303">
        <f t="shared" ref="M63" si="58">(K63*N63)-L63</f>
        <v>7626.24</v>
      </c>
      <c r="N63" s="300">
        <v>1800</v>
      </c>
      <c r="O63" s="301" t="s">
        <v>555</v>
      </c>
      <c r="P63" s="297">
        <v>44809</v>
      </c>
      <c r="Q63" s="220"/>
      <c r="R63" s="223" t="s">
        <v>556</v>
      </c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63"/>
      <c r="AG63" s="260"/>
      <c r="AH63" s="220"/>
      <c r="AI63" s="220"/>
      <c r="AJ63" s="263"/>
      <c r="AK63" s="263"/>
      <c r="AL63" s="263"/>
    </row>
    <row r="64" spans="1:38" s="218" customFormat="1" ht="12.75" customHeight="1">
      <c r="A64" s="387">
        <v>8</v>
      </c>
      <c r="B64" s="329">
        <v>44806</v>
      </c>
      <c r="C64" s="388"/>
      <c r="D64" s="388" t="s">
        <v>877</v>
      </c>
      <c r="E64" s="389" t="s">
        <v>557</v>
      </c>
      <c r="F64" s="389">
        <v>239.5</v>
      </c>
      <c r="G64" s="387">
        <v>234.5</v>
      </c>
      <c r="H64" s="326">
        <v>234.5</v>
      </c>
      <c r="I64" s="326" t="s">
        <v>878</v>
      </c>
      <c r="J64" s="325" t="s">
        <v>936</v>
      </c>
      <c r="K64" s="326">
        <f t="shared" ref="K64" si="59">H64-F64</f>
        <v>-5</v>
      </c>
      <c r="L64" s="327">
        <f t="shared" ref="L64" si="60">(H64*N64)*0.07%</f>
        <v>410.37500000000006</v>
      </c>
      <c r="M64" s="328">
        <f t="shared" ref="M64" si="61">(K64*N64)-L64</f>
        <v>-12910.375</v>
      </c>
      <c r="N64" s="326">
        <v>2500</v>
      </c>
      <c r="O64" s="325" t="s">
        <v>567</v>
      </c>
      <c r="P64" s="329">
        <v>44809</v>
      </c>
      <c r="Q64" s="220"/>
      <c r="R64" s="223" t="s">
        <v>827</v>
      </c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63"/>
      <c r="AG64" s="260"/>
      <c r="AH64" s="220"/>
      <c r="AI64" s="220"/>
      <c r="AJ64" s="263"/>
      <c r="AK64" s="263"/>
      <c r="AL64" s="263"/>
    </row>
    <row r="65" spans="1:38" s="218" customFormat="1" ht="12.75" customHeight="1">
      <c r="A65" s="320">
        <v>9</v>
      </c>
      <c r="B65" s="297">
        <v>44809</v>
      </c>
      <c r="C65" s="299"/>
      <c r="D65" s="299" t="s">
        <v>935</v>
      </c>
      <c r="E65" s="298" t="s">
        <v>914</v>
      </c>
      <c r="F65" s="298">
        <v>117</v>
      </c>
      <c r="G65" s="320">
        <v>119</v>
      </c>
      <c r="H65" s="300">
        <v>115.5</v>
      </c>
      <c r="I65" s="300">
        <v>112</v>
      </c>
      <c r="J65" s="301" t="s">
        <v>937</v>
      </c>
      <c r="K65" s="300">
        <f>F65-H65</f>
        <v>1.5</v>
      </c>
      <c r="L65" s="302">
        <f t="shared" ref="L65:L67" si="62">(H65*N65)*0.07%</f>
        <v>501.2700000000001</v>
      </c>
      <c r="M65" s="303">
        <f t="shared" ref="M65:M67" si="63">(K65*N65)-L65</f>
        <v>8798.73</v>
      </c>
      <c r="N65" s="300">
        <v>6200</v>
      </c>
      <c r="O65" s="301" t="s">
        <v>555</v>
      </c>
      <c r="P65" s="297">
        <v>44809</v>
      </c>
      <c r="Q65" s="220"/>
      <c r="R65" s="223" t="s">
        <v>556</v>
      </c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63"/>
      <c r="AG65" s="260"/>
      <c r="AH65" s="220"/>
      <c r="AI65" s="220"/>
      <c r="AJ65" s="263"/>
      <c r="AK65" s="263"/>
      <c r="AL65" s="263"/>
    </row>
    <row r="66" spans="1:38" s="218" customFormat="1" ht="12.75" customHeight="1">
      <c r="A66" s="320">
        <v>10</v>
      </c>
      <c r="B66" s="297">
        <v>44810</v>
      </c>
      <c r="C66" s="299"/>
      <c r="D66" s="299" t="s">
        <v>924</v>
      </c>
      <c r="E66" s="298" t="s">
        <v>557</v>
      </c>
      <c r="F66" s="298">
        <v>370.5</v>
      </c>
      <c r="G66" s="320">
        <v>364</v>
      </c>
      <c r="H66" s="300">
        <v>375.5</v>
      </c>
      <c r="I66" s="300" t="s">
        <v>925</v>
      </c>
      <c r="J66" s="301" t="s">
        <v>965</v>
      </c>
      <c r="K66" s="300">
        <f t="shared" ref="K66:K67" si="64">H66-F66</f>
        <v>5</v>
      </c>
      <c r="L66" s="302">
        <f t="shared" si="62"/>
        <v>473.13000000000005</v>
      </c>
      <c r="M66" s="303">
        <f t="shared" si="63"/>
        <v>8526.8700000000008</v>
      </c>
      <c r="N66" s="300">
        <v>1800</v>
      </c>
      <c r="O66" s="301" t="s">
        <v>555</v>
      </c>
      <c r="P66" s="297">
        <v>44811</v>
      </c>
      <c r="Q66" s="220"/>
      <c r="R66" s="223" t="s">
        <v>556</v>
      </c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63"/>
      <c r="AG66" s="260"/>
      <c r="AH66" s="220"/>
      <c r="AI66" s="220"/>
      <c r="AJ66" s="263"/>
      <c r="AK66" s="263"/>
      <c r="AL66" s="263"/>
    </row>
    <row r="67" spans="1:38" s="218" customFormat="1" ht="12.75" customHeight="1">
      <c r="A67" s="320">
        <v>11</v>
      </c>
      <c r="B67" s="297">
        <v>44810</v>
      </c>
      <c r="C67" s="299"/>
      <c r="D67" s="299" t="s">
        <v>950</v>
      </c>
      <c r="E67" s="298" t="s">
        <v>557</v>
      </c>
      <c r="F67" s="298">
        <v>825</v>
      </c>
      <c r="G67" s="320">
        <v>810</v>
      </c>
      <c r="H67" s="300">
        <v>836</v>
      </c>
      <c r="I67" s="300" t="s">
        <v>951</v>
      </c>
      <c r="J67" s="301" t="s">
        <v>1039</v>
      </c>
      <c r="K67" s="300">
        <f t="shared" si="64"/>
        <v>11</v>
      </c>
      <c r="L67" s="302">
        <f t="shared" si="62"/>
        <v>585.20000000000005</v>
      </c>
      <c r="M67" s="303">
        <f t="shared" si="63"/>
        <v>10414.799999999999</v>
      </c>
      <c r="N67" s="300">
        <v>1000</v>
      </c>
      <c r="O67" s="301" t="s">
        <v>555</v>
      </c>
      <c r="P67" s="297">
        <v>44817</v>
      </c>
      <c r="Q67" s="220"/>
      <c r="R67" s="223" t="s">
        <v>556</v>
      </c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63"/>
      <c r="AG67" s="260"/>
      <c r="AH67" s="220"/>
      <c r="AI67" s="220"/>
      <c r="AJ67" s="263"/>
      <c r="AK67" s="263"/>
      <c r="AL67" s="263"/>
    </row>
    <row r="68" spans="1:38" s="218" customFormat="1" ht="12.75" customHeight="1">
      <c r="A68" s="320">
        <v>12</v>
      </c>
      <c r="B68" s="297">
        <v>44811</v>
      </c>
      <c r="C68" s="299"/>
      <c r="D68" s="299" t="s">
        <v>955</v>
      </c>
      <c r="E68" s="298" t="s">
        <v>557</v>
      </c>
      <c r="F68" s="298">
        <v>2585</v>
      </c>
      <c r="G68" s="320">
        <v>2540</v>
      </c>
      <c r="H68" s="300">
        <v>2619</v>
      </c>
      <c r="I68" s="300" t="s">
        <v>956</v>
      </c>
      <c r="J68" s="301" t="s">
        <v>984</v>
      </c>
      <c r="K68" s="300">
        <f t="shared" ref="K68" si="65">H68-F68</f>
        <v>34</v>
      </c>
      <c r="L68" s="302">
        <f t="shared" ref="L68" si="66">(H68*N68)*0.07%</f>
        <v>549.99000000000012</v>
      </c>
      <c r="M68" s="303">
        <f t="shared" ref="M68" si="67">(K68*N68)-L68</f>
        <v>9650.01</v>
      </c>
      <c r="N68" s="300">
        <v>300</v>
      </c>
      <c r="O68" s="301" t="s">
        <v>555</v>
      </c>
      <c r="P68" s="297">
        <v>44813</v>
      </c>
      <c r="Q68" s="220"/>
      <c r="R68" s="223" t="s">
        <v>827</v>
      </c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63"/>
      <c r="AG68" s="260"/>
      <c r="AH68" s="220"/>
      <c r="AI68" s="220"/>
      <c r="AJ68" s="263"/>
      <c r="AK68" s="263"/>
      <c r="AL68" s="263"/>
    </row>
    <row r="69" spans="1:38" s="218" customFormat="1" ht="12.75" customHeight="1">
      <c r="A69" s="320">
        <v>13</v>
      </c>
      <c r="B69" s="297">
        <v>44811</v>
      </c>
      <c r="C69" s="299"/>
      <c r="D69" s="299" t="s">
        <v>957</v>
      </c>
      <c r="E69" s="298" t="s">
        <v>557</v>
      </c>
      <c r="F69" s="298">
        <v>750</v>
      </c>
      <c r="G69" s="320">
        <v>736</v>
      </c>
      <c r="H69" s="300">
        <v>759</v>
      </c>
      <c r="I69" s="300" t="s">
        <v>958</v>
      </c>
      <c r="J69" s="301" t="s">
        <v>969</v>
      </c>
      <c r="K69" s="300">
        <f t="shared" ref="K69:K71" si="68">H69-F69</f>
        <v>9</v>
      </c>
      <c r="L69" s="302">
        <f t="shared" ref="L69:L72" si="69">(H69*N69)*0.07%</f>
        <v>504.73500000000007</v>
      </c>
      <c r="M69" s="303">
        <f t="shared" ref="M69:M72" si="70">(K69*N69)-L69</f>
        <v>8045.2650000000003</v>
      </c>
      <c r="N69" s="300">
        <v>950</v>
      </c>
      <c r="O69" s="301" t="s">
        <v>555</v>
      </c>
      <c r="P69" s="297">
        <v>44811</v>
      </c>
      <c r="Q69" s="220"/>
      <c r="R69" s="223" t="s">
        <v>556</v>
      </c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63"/>
      <c r="AG69" s="260"/>
      <c r="AH69" s="220"/>
      <c r="AI69" s="220"/>
      <c r="AJ69" s="263"/>
      <c r="AK69" s="263"/>
      <c r="AL69" s="263"/>
    </row>
    <row r="70" spans="1:38" s="218" customFormat="1" ht="12.75" customHeight="1">
      <c r="A70" s="320">
        <v>14</v>
      </c>
      <c r="B70" s="297">
        <v>44811</v>
      </c>
      <c r="C70" s="299"/>
      <c r="D70" s="299" t="s">
        <v>959</v>
      </c>
      <c r="E70" s="298" t="s">
        <v>557</v>
      </c>
      <c r="F70" s="298">
        <v>1059</v>
      </c>
      <c r="G70" s="320">
        <v>1040</v>
      </c>
      <c r="H70" s="300">
        <v>1076</v>
      </c>
      <c r="I70" s="300" t="s">
        <v>960</v>
      </c>
      <c r="J70" s="301" t="s">
        <v>968</v>
      </c>
      <c r="K70" s="300">
        <f t="shared" si="68"/>
        <v>17</v>
      </c>
      <c r="L70" s="302">
        <f t="shared" si="69"/>
        <v>489.5800000000001</v>
      </c>
      <c r="M70" s="303">
        <f t="shared" si="70"/>
        <v>10560.42</v>
      </c>
      <c r="N70" s="300">
        <v>650</v>
      </c>
      <c r="O70" s="301" t="s">
        <v>555</v>
      </c>
      <c r="P70" s="297">
        <v>44811</v>
      </c>
      <c r="Q70" s="220"/>
      <c r="R70" s="223" t="s">
        <v>827</v>
      </c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63"/>
      <c r="AG70" s="260"/>
      <c r="AH70" s="220"/>
      <c r="AI70" s="220"/>
      <c r="AJ70" s="263"/>
      <c r="AK70" s="263"/>
      <c r="AL70" s="263"/>
    </row>
    <row r="71" spans="1:38" s="218" customFormat="1" ht="12.75" customHeight="1">
      <c r="A71" s="320">
        <v>15</v>
      </c>
      <c r="B71" s="297">
        <v>44811</v>
      </c>
      <c r="C71" s="299"/>
      <c r="D71" s="299" t="s">
        <v>961</v>
      </c>
      <c r="E71" s="298" t="s">
        <v>557</v>
      </c>
      <c r="F71" s="298">
        <v>933</v>
      </c>
      <c r="G71" s="320">
        <v>915</v>
      </c>
      <c r="H71" s="300">
        <v>943</v>
      </c>
      <c r="I71" s="300" t="s">
        <v>962</v>
      </c>
      <c r="J71" s="301" t="s">
        <v>967</v>
      </c>
      <c r="K71" s="300">
        <f t="shared" si="68"/>
        <v>10</v>
      </c>
      <c r="L71" s="302">
        <f t="shared" si="69"/>
        <v>462.07000000000005</v>
      </c>
      <c r="M71" s="303">
        <f t="shared" si="70"/>
        <v>6537.93</v>
      </c>
      <c r="N71" s="300">
        <v>700</v>
      </c>
      <c r="O71" s="301" t="s">
        <v>555</v>
      </c>
      <c r="P71" s="297">
        <v>44811</v>
      </c>
      <c r="Q71" s="220"/>
      <c r="R71" s="223" t="s">
        <v>556</v>
      </c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63"/>
      <c r="AG71" s="260"/>
      <c r="AH71" s="220"/>
      <c r="AI71" s="220"/>
      <c r="AJ71" s="263"/>
      <c r="AK71" s="263"/>
      <c r="AL71" s="263"/>
    </row>
    <row r="72" spans="1:38" s="218" customFormat="1" ht="12.75" customHeight="1">
      <c r="A72" s="387">
        <v>16</v>
      </c>
      <c r="B72" s="377">
        <v>44812</v>
      </c>
      <c r="C72" s="388"/>
      <c r="D72" s="388" t="s">
        <v>921</v>
      </c>
      <c r="E72" s="389" t="s">
        <v>914</v>
      </c>
      <c r="F72" s="389">
        <v>540</v>
      </c>
      <c r="G72" s="387">
        <v>548</v>
      </c>
      <c r="H72" s="326">
        <v>546</v>
      </c>
      <c r="I72" s="326" t="s">
        <v>971</v>
      </c>
      <c r="J72" s="325" t="s">
        <v>977</v>
      </c>
      <c r="K72" s="326">
        <f>F72-H72</f>
        <v>-6</v>
      </c>
      <c r="L72" s="327">
        <f t="shared" si="69"/>
        <v>573.30000000000007</v>
      </c>
      <c r="M72" s="328">
        <f t="shared" si="70"/>
        <v>-9573.2999999999993</v>
      </c>
      <c r="N72" s="326">
        <v>1500</v>
      </c>
      <c r="O72" s="325" t="s">
        <v>567</v>
      </c>
      <c r="P72" s="329">
        <v>44812</v>
      </c>
      <c r="Q72" s="220"/>
      <c r="R72" s="223" t="s">
        <v>556</v>
      </c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63"/>
      <c r="AG72" s="260"/>
      <c r="AH72" s="220"/>
      <c r="AI72" s="220"/>
      <c r="AJ72" s="263"/>
      <c r="AK72" s="263"/>
      <c r="AL72" s="263"/>
    </row>
    <row r="73" spans="1:38" s="218" customFormat="1" ht="12.75" customHeight="1">
      <c r="A73" s="320">
        <v>17</v>
      </c>
      <c r="B73" s="386">
        <v>44812</v>
      </c>
      <c r="C73" s="299"/>
      <c r="D73" s="299" t="s">
        <v>961</v>
      </c>
      <c r="E73" s="298" t="s">
        <v>557</v>
      </c>
      <c r="F73" s="298">
        <v>935</v>
      </c>
      <c r="G73" s="320">
        <v>918</v>
      </c>
      <c r="H73" s="300">
        <v>946.5</v>
      </c>
      <c r="I73" s="300" t="s">
        <v>972</v>
      </c>
      <c r="J73" s="301" t="s">
        <v>880</v>
      </c>
      <c r="K73" s="300">
        <f t="shared" ref="K73" si="71">H73-F73</f>
        <v>11.5</v>
      </c>
      <c r="L73" s="302">
        <f t="shared" ref="L73" si="72">(H73*N73)*0.07%</f>
        <v>463.78500000000008</v>
      </c>
      <c r="M73" s="303">
        <f t="shared" ref="M73" si="73">(K73*N73)-L73</f>
        <v>7586.2150000000001</v>
      </c>
      <c r="N73" s="300">
        <v>700</v>
      </c>
      <c r="O73" s="301" t="s">
        <v>555</v>
      </c>
      <c r="P73" s="297">
        <v>44813</v>
      </c>
      <c r="Q73" s="220"/>
      <c r="R73" s="223" t="s">
        <v>556</v>
      </c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63"/>
      <c r="AG73" s="260"/>
      <c r="AH73" s="220"/>
      <c r="AI73" s="220"/>
      <c r="AJ73" s="263"/>
      <c r="AK73" s="263"/>
      <c r="AL73" s="263"/>
    </row>
    <row r="74" spans="1:38" s="218" customFormat="1" ht="12.75" customHeight="1">
      <c r="A74" s="320">
        <v>18</v>
      </c>
      <c r="B74" s="297">
        <v>44813</v>
      </c>
      <c r="C74" s="299"/>
      <c r="D74" s="299" t="s">
        <v>921</v>
      </c>
      <c r="E74" s="298" t="s">
        <v>557</v>
      </c>
      <c r="F74" s="298">
        <v>552</v>
      </c>
      <c r="G74" s="320">
        <v>544</v>
      </c>
      <c r="H74" s="300">
        <v>557.5</v>
      </c>
      <c r="I74" s="300" t="s">
        <v>985</v>
      </c>
      <c r="J74" s="301" t="s">
        <v>998</v>
      </c>
      <c r="K74" s="300">
        <f t="shared" ref="K74" si="74">H74-F74</f>
        <v>5.5</v>
      </c>
      <c r="L74" s="302">
        <f t="shared" ref="L74" si="75">(H74*N74)*0.07%</f>
        <v>585.37500000000011</v>
      </c>
      <c r="M74" s="303">
        <f t="shared" ref="M74" si="76">(K74*N74)-L74</f>
        <v>7664.625</v>
      </c>
      <c r="N74" s="300">
        <v>1500</v>
      </c>
      <c r="O74" s="301" t="s">
        <v>555</v>
      </c>
      <c r="P74" s="297">
        <v>44816</v>
      </c>
      <c r="Q74" s="220"/>
      <c r="R74" s="223" t="s">
        <v>556</v>
      </c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63"/>
      <c r="AG74" s="260"/>
      <c r="AH74" s="220"/>
      <c r="AI74" s="220"/>
      <c r="AJ74" s="263"/>
      <c r="AK74" s="263"/>
      <c r="AL74" s="263"/>
    </row>
    <row r="75" spans="1:38" s="218" customFormat="1" ht="12.75" customHeight="1">
      <c r="A75" s="387">
        <v>19</v>
      </c>
      <c r="B75" s="329">
        <v>44816</v>
      </c>
      <c r="C75" s="388"/>
      <c r="D75" s="388" t="s">
        <v>995</v>
      </c>
      <c r="E75" s="389" t="s">
        <v>914</v>
      </c>
      <c r="F75" s="389">
        <v>2415</v>
      </c>
      <c r="G75" s="387">
        <v>2460</v>
      </c>
      <c r="H75" s="326">
        <v>2460</v>
      </c>
      <c r="I75" s="326" t="s">
        <v>996</v>
      </c>
      <c r="J75" s="325" t="s">
        <v>997</v>
      </c>
      <c r="K75" s="326">
        <f>F75-H75</f>
        <v>-45</v>
      </c>
      <c r="L75" s="327">
        <f t="shared" ref="L75" si="77">(H75*N75)*0.07%</f>
        <v>430.50000000000006</v>
      </c>
      <c r="M75" s="328">
        <f t="shared" ref="M75" si="78">(K75*N75)-L75</f>
        <v>-11680.5</v>
      </c>
      <c r="N75" s="326">
        <v>250</v>
      </c>
      <c r="O75" s="325" t="s">
        <v>567</v>
      </c>
      <c r="P75" s="329">
        <v>44816</v>
      </c>
      <c r="Q75" s="220"/>
      <c r="R75" s="223" t="s">
        <v>556</v>
      </c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63"/>
      <c r="AG75" s="260"/>
      <c r="AH75" s="220"/>
      <c r="AI75" s="220"/>
      <c r="AJ75" s="263"/>
      <c r="AK75" s="263"/>
      <c r="AL75" s="263"/>
    </row>
    <row r="76" spans="1:38" s="218" customFormat="1" ht="12.75" customHeight="1">
      <c r="A76" s="334">
        <v>20</v>
      </c>
      <c r="B76" s="219">
        <v>44816</v>
      </c>
      <c r="C76" s="276"/>
      <c r="D76" s="276" t="s">
        <v>955</v>
      </c>
      <c r="E76" s="221" t="s">
        <v>557</v>
      </c>
      <c r="F76" s="221" t="s">
        <v>999</v>
      </c>
      <c r="G76" s="334">
        <v>2550</v>
      </c>
      <c r="H76" s="222"/>
      <c r="I76" s="222" t="s">
        <v>1000</v>
      </c>
      <c r="J76" s="357" t="s">
        <v>558</v>
      </c>
      <c r="K76" s="276"/>
      <c r="L76" s="221"/>
      <c r="M76" s="221"/>
      <c r="N76" s="221"/>
      <c r="O76" s="222"/>
      <c r="P76" s="222"/>
      <c r="Q76" s="220"/>
      <c r="R76" s="223" t="s">
        <v>827</v>
      </c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63"/>
      <c r="AG76" s="260"/>
      <c r="AH76" s="220"/>
      <c r="AI76" s="220"/>
      <c r="AJ76" s="263"/>
      <c r="AK76" s="263"/>
      <c r="AL76" s="263"/>
    </row>
    <row r="77" spans="1:38" s="218" customFormat="1" ht="12.75" customHeight="1">
      <c r="A77" s="320">
        <v>21</v>
      </c>
      <c r="B77" s="297">
        <v>44816</v>
      </c>
      <c r="C77" s="299"/>
      <c r="D77" s="299" t="s">
        <v>1001</v>
      </c>
      <c r="E77" s="298" t="s">
        <v>557</v>
      </c>
      <c r="F77" s="298">
        <v>1502</v>
      </c>
      <c r="G77" s="320">
        <v>1480</v>
      </c>
      <c r="H77" s="300">
        <v>1517.5</v>
      </c>
      <c r="I77" s="300" t="s">
        <v>1002</v>
      </c>
      <c r="J77" s="301" t="s">
        <v>1041</v>
      </c>
      <c r="K77" s="300">
        <f t="shared" ref="K77" si="79">H77-F77</f>
        <v>15.5</v>
      </c>
      <c r="L77" s="302">
        <f t="shared" ref="L77" si="80">(H77*N77)*0.07%</f>
        <v>584.23750000000007</v>
      </c>
      <c r="M77" s="303">
        <f t="shared" ref="M77" si="81">(K77*N77)-L77</f>
        <v>7940.7624999999998</v>
      </c>
      <c r="N77" s="300">
        <v>550</v>
      </c>
      <c r="O77" s="301" t="s">
        <v>555</v>
      </c>
      <c r="P77" s="297">
        <v>44817</v>
      </c>
      <c r="Q77" s="220"/>
      <c r="R77" s="223" t="s">
        <v>827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20">
        <v>22</v>
      </c>
      <c r="B78" s="297">
        <v>44816</v>
      </c>
      <c r="C78" s="299"/>
      <c r="D78" s="299" t="s">
        <v>1003</v>
      </c>
      <c r="E78" s="298" t="s">
        <v>557</v>
      </c>
      <c r="F78" s="298">
        <v>1718</v>
      </c>
      <c r="G78" s="320">
        <v>16890</v>
      </c>
      <c r="H78" s="300">
        <v>1760</v>
      </c>
      <c r="I78" s="300" t="s">
        <v>1056</v>
      </c>
      <c r="J78" s="301" t="s">
        <v>1040</v>
      </c>
      <c r="K78" s="300">
        <f t="shared" ref="K78" si="82">H78-F78</f>
        <v>42</v>
      </c>
      <c r="L78" s="302">
        <f t="shared" ref="L78" si="83">(H78*N78)*0.07%</f>
        <v>616.00000000000011</v>
      </c>
      <c r="M78" s="303">
        <f t="shared" ref="M78" si="84">(K78*N78)-L78</f>
        <v>20384</v>
      </c>
      <c r="N78" s="300">
        <v>500</v>
      </c>
      <c r="O78" s="301" t="s">
        <v>555</v>
      </c>
      <c r="P78" s="297">
        <v>44817</v>
      </c>
      <c r="Q78" s="220"/>
      <c r="R78" s="223" t="s">
        <v>556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34">
        <v>23</v>
      </c>
      <c r="B79" s="421">
        <v>44817</v>
      </c>
      <c r="C79" s="276"/>
      <c r="D79" s="276" t="s">
        <v>1046</v>
      </c>
      <c r="E79" s="221" t="s">
        <v>557</v>
      </c>
      <c r="F79" s="221" t="s">
        <v>1047</v>
      </c>
      <c r="G79" s="334">
        <v>3300</v>
      </c>
      <c r="H79" s="222"/>
      <c r="I79" s="222" t="s">
        <v>1048</v>
      </c>
      <c r="J79" s="357" t="s">
        <v>558</v>
      </c>
      <c r="K79" s="276"/>
      <c r="L79" s="221"/>
      <c r="M79" s="221"/>
      <c r="N79" s="221"/>
      <c r="O79" s="222"/>
      <c r="P79" s="222"/>
      <c r="Q79" s="220"/>
      <c r="R79" s="223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34">
        <v>24</v>
      </c>
      <c r="B80" s="421">
        <v>44817</v>
      </c>
      <c r="C80" s="276"/>
      <c r="D80" s="276" t="s">
        <v>1049</v>
      </c>
      <c r="E80" s="221" t="s">
        <v>557</v>
      </c>
      <c r="F80" s="221" t="s">
        <v>1050</v>
      </c>
      <c r="G80" s="334">
        <v>535</v>
      </c>
      <c r="H80" s="222"/>
      <c r="I80" s="222" t="s">
        <v>1051</v>
      </c>
      <c r="J80" s="357" t="s">
        <v>558</v>
      </c>
      <c r="K80" s="276"/>
      <c r="L80" s="221"/>
      <c r="M80" s="221"/>
      <c r="N80" s="221"/>
      <c r="O80" s="222"/>
      <c r="P80" s="222"/>
      <c r="Q80" s="220"/>
      <c r="R80" s="223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34">
        <v>25</v>
      </c>
      <c r="B81" s="421">
        <v>44817</v>
      </c>
      <c r="C81" s="276"/>
      <c r="D81" s="276" t="s">
        <v>961</v>
      </c>
      <c r="E81" s="221" t="s">
        <v>557</v>
      </c>
      <c r="F81" s="221" t="s">
        <v>1052</v>
      </c>
      <c r="G81" s="334">
        <v>940</v>
      </c>
      <c r="H81" s="222"/>
      <c r="I81" s="222" t="s">
        <v>1053</v>
      </c>
      <c r="J81" s="357" t="s">
        <v>558</v>
      </c>
      <c r="K81" s="276"/>
      <c r="L81" s="221"/>
      <c r="M81" s="221"/>
      <c r="N81" s="221"/>
      <c r="O81" s="222"/>
      <c r="P81" s="222"/>
      <c r="Q81" s="220"/>
      <c r="R81" s="223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34"/>
      <c r="B82" s="219"/>
      <c r="C82" s="276"/>
      <c r="D82" s="276"/>
      <c r="E82" s="221"/>
      <c r="F82" s="221"/>
      <c r="G82" s="334"/>
      <c r="H82" s="222"/>
      <c r="I82" s="222"/>
      <c r="J82" s="357"/>
      <c r="K82" s="276"/>
      <c r="L82" s="221"/>
      <c r="M82" s="221"/>
      <c r="N82" s="221"/>
      <c r="O82" s="222"/>
      <c r="P82" s="222"/>
      <c r="Q82" s="220"/>
      <c r="R82" s="223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34"/>
      <c r="B83" s="219"/>
      <c r="C83" s="276"/>
      <c r="D83" s="276"/>
      <c r="E83" s="221"/>
      <c r="F83" s="221"/>
      <c r="G83" s="334"/>
      <c r="H83" s="222"/>
      <c r="I83" s="222"/>
      <c r="J83" s="357"/>
      <c r="K83" s="276"/>
      <c r="L83" s="221"/>
      <c r="M83" s="221"/>
      <c r="N83" s="221"/>
      <c r="O83" s="222"/>
      <c r="P83" s="222"/>
      <c r="Q83" s="220"/>
      <c r="R83" s="223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221"/>
      <c r="B84" s="219"/>
      <c r="C84" s="276"/>
      <c r="D84" s="276"/>
      <c r="E84" s="221"/>
      <c r="F84" s="221"/>
      <c r="G84" s="221"/>
      <c r="H84" s="222"/>
      <c r="I84" s="222"/>
      <c r="J84" s="252"/>
      <c r="K84" s="276"/>
      <c r="L84" s="221"/>
      <c r="M84" s="221"/>
      <c r="N84" s="221"/>
      <c r="O84" s="222"/>
      <c r="P84" s="222"/>
      <c r="Q84" s="220"/>
      <c r="R84" s="223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ht="13.5" customHeight="1">
      <c r="A85" s="263"/>
      <c r="B85" s="260"/>
      <c r="C85" s="220"/>
      <c r="D85" s="220"/>
      <c r="E85" s="263"/>
      <c r="F85" s="263"/>
      <c r="G85" s="263"/>
      <c r="H85" s="264"/>
      <c r="I85" s="264"/>
      <c r="J85" s="291"/>
      <c r="K85" s="264"/>
      <c r="L85" s="265"/>
      <c r="M85" s="292"/>
      <c r="N85" s="264"/>
      <c r="O85" s="293"/>
      <c r="P85" s="267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97"/>
      <c r="B86" s="98"/>
      <c r="C86" s="131"/>
      <c r="D86" s="139"/>
      <c r="E86" s="140"/>
      <c r="F86" s="97"/>
      <c r="G86" s="97"/>
      <c r="H86" s="97"/>
      <c r="I86" s="132"/>
      <c r="J86" s="132"/>
      <c r="K86" s="132"/>
      <c r="L86" s="132"/>
      <c r="M86" s="132"/>
      <c r="N86" s="132"/>
      <c r="O86" s="132"/>
      <c r="P86" s="132"/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141"/>
      <c r="B87" s="98"/>
      <c r="C87" s="99"/>
      <c r="D87" s="142"/>
      <c r="E87" s="102"/>
      <c r="F87" s="102"/>
      <c r="G87" s="102"/>
      <c r="H87" s="102"/>
      <c r="I87" s="102"/>
      <c r="J87" s="6"/>
      <c r="K87" s="102"/>
      <c r="L87" s="102"/>
      <c r="M87" s="6"/>
      <c r="N87" s="1"/>
      <c r="O87" s="99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38.25" customHeight="1">
      <c r="A88" s="143" t="s">
        <v>577</v>
      </c>
      <c r="B88" s="143"/>
      <c r="C88" s="143"/>
      <c r="D88" s="143"/>
      <c r="E88" s="144"/>
      <c r="F88" s="102"/>
      <c r="G88" s="102"/>
      <c r="H88" s="102"/>
      <c r="I88" s="102"/>
      <c r="J88" s="1"/>
      <c r="K88" s="6"/>
      <c r="L88" s="6"/>
      <c r="M88" s="6"/>
      <c r="N88" s="1"/>
      <c r="O88" s="1"/>
      <c r="P88" s="4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14.25" customHeight="1">
      <c r="A89" s="94" t="s">
        <v>16</v>
      </c>
      <c r="B89" s="94" t="s">
        <v>532</v>
      </c>
      <c r="C89" s="94"/>
      <c r="D89" s="95" t="s">
        <v>543</v>
      </c>
      <c r="E89" s="94" t="s">
        <v>544</v>
      </c>
      <c r="F89" s="94" t="s">
        <v>545</v>
      </c>
      <c r="G89" s="94" t="s">
        <v>565</v>
      </c>
      <c r="H89" s="94" t="s">
        <v>547</v>
      </c>
      <c r="I89" s="94" t="s">
        <v>548</v>
      </c>
      <c r="J89" s="93" t="s">
        <v>549</v>
      </c>
      <c r="K89" s="93" t="s">
        <v>578</v>
      </c>
      <c r="L89" s="96" t="s">
        <v>551</v>
      </c>
      <c r="M89" s="138" t="s">
        <v>574</v>
      </c>
      <c r="N89" s="94" t="s">
        <v>575</v>
      </c>
      <c r="O89" s="94" t="s">
        <v>553</v>
      </c>
      <c r="P89" s="95" t="s">
        <v>554</v>
      </c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s="337" customFormat="1" ht="12" customHeight="1">
      <c r="A90" s="353">
        <v>1</v>
      </c>
      <c r="B90" s="377">
        <v>44803</v>
      </c>
      <c r="C90" s="354"/>
      <c r="D90" s="355" t="s">
        <v>889</v>
      </c>
      <c r="E90" s="353" t="s">
        <v>557</v>
      </c>
      <c r="F90" s="353">
        <v>390</v>
      </c>
      <c r="G90" s="353">
        <v>280</v>
      </c>
      <c r="H90" s="356">
        <v>280</v>
      </c>
      <c r="I90" s="378" t="s">
        <v>890</v>
      </c>
      <c r="J90" s="325" t="s">
        <v>900</v>
      </c>
      <c r="K90" s="326">
        <f t="shared" ref="K90:K91" si="85">H90-F90</f>
        <v>-110</v>
      </c>
      <c r="L90" s="327">
        <v>100</v>
      </c>
      <c r="M90" s="328">
        <f t="shared" ref="M90:M91" si="86">(K90*N90)-L90</f>
        <v>-2850</v>
      </c>
      <c r="N90" s="326">
        <v>25</v>
      </c>
      <c r="O90" s="325" t="s">
        <v>567</v>
      </c>
      <c r="P90" s="329">
        <v>44805</v>
      </c>
      <c r="Q90" s="1"/>
      <c r="R90" s="6" t="s">
        <v>556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336"/>
    </row>
    <row r="91" spans="1:38" s="337" customFormat="1" ht="12" customHeight="1">
      <c r="A91" s="349">
        <v>2</v>
      </c>
      <c r="B91" s="297">
        <v>44805</v>
      </c>
      <c r="C91" s="350"/>
      <c r="D91" s="351" t="s">
        <v>901</v>
      </c>
      <c r="E91" s="349" t="s">
        <v>557</v>
      </c>
      <c r="F91" s="349">
        <v>120</v>
      </c>
      <c r="G91" s="349">
        <v>30</v>
      </c>
      <c r="H91" s="352">
        <v>175</v>
      </c>
      <c r="I91" s="358" t="s">
        <v>902</v>
      </c>
      <c r="J91" s="301" t="s">
        <v>693</v>
      </c>
      <c r="K91" s="300">
        <f t="shared" si="85"/>
        <v>55</v>
      </c>
      <c r="L91" s="302">
        <v>100</v>
      </c>
      <c r="M91" s="303">
        <f t="shared" si="86"/>
        <v>1275</v>
      </c>
      <c r="N91" s="300">
        <v>25</v>
      </c>
      <c r="O91" s="301" t="s">
        <v>555</v>
      </c>
      <c r="P91" s="297">
        <v>44805</v>
      </c>
      <c r="Q91" s="1"/>
      <c r="R91" s="6" t="s">
        <v>827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  <c r="AL91" s="336"/>
    </row>
    <row r="92" spans="1:38" s="337" customFormat="1" ht="12" customHeight="1">
      <c r="A92" s="353">
        <v>3</v>
      </c>
      <c r="B92" s="329">
        <v>44805</v>
      </c>
      <c r="C92" s="354"/>
      <c r="D92" s="355" t="s">
        <v>901</v>
      </c>
      <c r="E92" s="353" t="s">
        <v>557</v>
      </c>
      <c r="F92" s="353">
        <v>95</v>
      </c>
      <c r="G92" s="353">
        <v>0</v>
      </c>
      <c r="H92" s="356">
        <v>0</v>
      </c>
      <c r="I92" s="378" t="s">
        <v>881</v>
      </c>
      <c r="J92" s="325" t="s">
        <v>681</v>
      </c>
      <c r="K92" s="326">
        <f t="shared" ref="K92:K93" si="87">H92-F92</f>
        <v>-95</v>
      </c>
      <c r="L92" s="327">
        <v>100</v>
      </c>
      <c r="M92" s="328">
        <f t="shared" ref="M92:M94" si="88">(K92*N92)-L92</f>
        <v>-2475</v>
      </c>
      <c r="N92" s="326">
        <v>25</v>
      </c>
      <c r="O92" s="325" t="s">
        <v>567</v>
      </c>
      <c r="P92" s="329">
        <v>44805</v>
      </c>
      <c r="Q92" s="1"/>
      <c r="R92" s="6" t="s">
        <v>827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  <c r="AL92" s="336"/>
    </row>
    <row r="93" spans="1:38" s="337" customFormat="1" ht="12" customHeight="1">
      <c r="A93" s="349">
        <v>4</v>
      </c>
      <c r="B93" s="386">
        <v>44806</v>
      </c>
      <c r="C93" s="350"/>
      <c r="D93" s="351" t="s">
        <v>910</v>
      </c>
      <c r="E93" s="349" t="s">
        <v>557</v>
      </c>
      <c r="F93" s="349">
        <v>82</v>
      </c>
      <c r="G93" s="349">
        <v>45</v>
      </c>
      <c r="H93" s="352">
        <v>122.5</v>
      </c>
      <c r="I93" s="358" t="s">
        <v>911</v>
      </c>
      <c r="J93" s="301" t="s">
        <v>912</v>
      </c>
      <c r="K93" s="300">
        <f t="shared" si="87"/>
        <v>40.5</v>
      </c>
      <c r="L93" s="302">
        <v>100</v>
      </c>
      <c r="M93" s="303">
        <f t="shared" si="88"/>
        <v>1925</v>
      </c>
      <c r="N93" s="300">
        <v>50</v>
      </c>
      <c r="O93" s="301" t="s">
        <v>555</v>
      </c>
      <c r="P93" s="297">
        <v>44806</v>
      </c>
      <c r="Q93" s="1"/>
      <c r="R93" s="6" t="s">
        <v>556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  <c r="AL93" s="336"/>
    </row>
    <row r="94" spans="1:38" s="337" customFormat="1" ht="12" customHeight="1">
      <c r="A94" s="353">
        <v>5</v>
      </c>
      <c r="B94" s="377">
        <v>44806</v>
      </c>
      <c r="C94" s="354"/>
      <c r="D94" s="355" t="s">
        <v>913</v>
      </c>
      <c r="E94" s="353" t="s">
        <v>914</v>
      </c>
      <c r="F94" s="353">
        <v>170</v>
      </c>
      <c r="G94" s="353">
        <v>350</v>
      </c>
      <c r="H94" s="356">
        <v>340</v>
      </c>
      <c r="I94" s="378">
        <v>0.1</v>
      </c>
      <c r="J94" s="325" t="s">
        <v>942</v>
      </c>
      <c r="K94" s="326">
        <f>F94-H94</f>
        <v>-170</v>
      </c>
      <c r="L94" s="327">
        <v>100</v>
      </c>
      <c r="M94" s="328">
        <f t="shared" si="88"/>
        <v>-4350</v>
      </c>
      <c r="N94" s="326">
        <v>25</v>
      </c>
      <c r="O94" s="325" t="s">
        <v>567</v>
      </c>
      <c r="P94" s="329">
        <v>44810</v>
      </c>
      <c r="Q94" s="1"/>
      <c r="R94" s="6" t="s">
        <v>556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  <c r="AL94" s="336"/>
    </row>
    <row r="95" spans="1:38" s="337" customFormat="1" ht="12" customHeight="1">
      <c r="A95" s="353">
        <v>6</v>
      </c>
      <c r="B95" s="377">
        <v>44806</v>
      </c>
      <c r="C95" s="354"/>
      <c r="D95" s="355" t="s">
        <v>910</v>
      </c>
      <c r="E95" s="353" t="s">
        <v>557</v>
      </c>
      <c r="F95" s="353">
        <v>97.5</v>
      </c>
      <c r="G95" s="353">
        <v>65</v>
      </c>
      <c r="H95" s="356">
        <v>65</v>
      </c>
      <c r="I95" s="378" t="s">
        <v>915</v>
      </c>
      <c r="J95" s="325" t="s">
        <v>929</v>
      </c>
      <c r="K95" s="326">
        <f t="shared" ref="K95:K96" si="89">H95-F95</f>
        <v>-32.5</v>
      </c>
      <c r="L95" s="327">
        <v>100</v>
      </c>
      <c r="M95" s="328">
        <f t="shared" ref="M95:M97" si="90">(K95*N95)-L95</f>
        <v>-1725</v>
      </c>
      <c r="N95" s="326">
        <v>50</v>
      </c>
      <c r="O95" s="325" t="s">
        <v>567</v>
      </c>
      <c r="P95" s="329">
        <v>44809</v>
      </c>
      <c r="Q95" s="1"/>
      <c r="R95" s="6" t="s">
        <v>556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  <c r="AL95" s="336"/>
    </row>
    <row r="96" spans="1:38" s="337" customFormat="1" ht="12" customHeight="1">
      <c r="A96" s="353">
        <v>7</v>
      </c>
      <c r="B96" s="377">
        <v>44806</v>
      </c>
      <c r="C96" s="354"/>
      <c r="D96" s="355" t="s">
        <v>918</v>
      </c>
      <c r="E96" s="353" t="s">
        <v>557</v>
      </c>
      <c r="F96" s="353">
        <v>375</v>
      </c>
      <c r="G96" s="353">
        <v>270</v>
      </c>
      <c r="H96" s="356">
        <v>270</v>
      </c>
      <c r="I96" s="378" t="s">
        <v>916</v>
      </c>
      <c r="J96" s="325" t="s">
        <v>930</v>
      </c>
      <c r="K96" s="326">
        <f t="shared" si="89"/>
        <v>-105</v>
      </c>
      <c r="L96" s="327">
        <v>100</v>
      </c>
      <c r="M96" s="328">
        <f t="shared" si="90"/>
        <v>-2725</v>
      </c>
      <c r="N96" s="326">
        <v>25</v>
      </c>
      <c r="O96" s="325" t="s">
        <v>567</v>
      </c>
      <c r="P96" s="329">
        <v>44809</v>
      </c>
      <c r="Q96" s="1"/>
      <c r="R96" s="6" t="s">
        <v>827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  <c r="AL96" s="336"/>
    </row>
    <row r="97" spans="1:38" s="337" customFormat="1" ht="12" customHeight="1">
      <c r="A97" s="353">
        <v>8</v>
      </c>
      <c r="B97" s="377">
        <v>44806</v>
      </c>
      <c r="C97" s="354"/>
      <c r="D97" s="355" t="s">
        <v>917</v>
      </c>
      <c r="E97" s="353" t="s">
        <v>914</v>
      </c>
      <c r="F97" s="353">
        <v>26</v>
      </c>
      <c r="G97" s="353">
        <v>35</v>
      </c>
      <c r="H97" s="356">
        <v>35</v>
      </c>
      <c r="I97" s="409" t="s">
        <v>919</v>
      </c>
      <c r="J97" s="325" t="s">
        <v>931</v>
      </c>
      <c r="K97" s="326">
        <f>F97-H97</f>
        <v>-9</v>
      </c>
      <c r="L97" s="327">
        <v>100</v>
      </c>
      <c r="M97" s="328">
        <f t="shared" si="90"/>
        <v>-4600</v>
      </c>
      <c r="N97" s="326">
        <v>500</v>
      </c>
      <c r="O97" s="325" t="s">
        <v>567</v>
      </c>
      <c r="P97" s="329">
        <v>44809</v>
      </c>
      <c r="Q97" s="1"/>
      <c r="R97" s="6" t="s">
        <v>556</v>
      </c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  <c r="AL97" s="336"/>
    </row>
    <row r="98" spans="1:38" s="337" customFormat="1" ht="12" customHeight="1">
      <c r="A98" s="353">
        <v>9</v>
      </c>
      <c r="B98" s="377">
        <v>44809</v>
      </c>
      <c r="C98" s="354"/>
      <c r="D98" s="355" t="s">
        <v>932</v>
      </c>
      <c r="E98" s="353" t="s">
        <v>557</v>
      </c>
      <c r="F98" s="353">
        <v>77.5</v>
      </c>
      <c r="G98" s="353">
        <v>45</v>
      </c>
      <c r="H98" s="356">
        <v>45</v>
      </c>
      <c r="I98" s="378" t="s">
        <v>911</v>
      </c>
      <c r="J98" s="325" t="s">
        <v>929</v>
      </c>
      <c r="K98" s="326">
        <f t="shared" ref="K98:K100" si="91">H98-F98</f>
        <v>-32.5</v>
      </c>
      <c r="L98" s="327">
        <v>100</v>
      </c>
      <c r="M98" s="328">
        <f t="shared" ref="M98:M100" si="92">(K98*N98)-L98</f>
        <v>-1725</v>
      </c>
      <c r="N98" s="326">
        <v>50</v>
      </c>
      <c r="O98" s="325" t="s">
        <v>567</v>
      </c>
      <c r="P98" s="329">
        <v>44810</v>
      </c>
      <c r="Q98" s="1"/>
      <c r="R98" s="6" t="s">
        <v>556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  <c r="AL98" s="336"/>
    </row>
    <row r="99" spans="1:38" s="337" customFormat="1" ht="12" customHeight="1">
      <c r="A99" s="353">
        <v>10</v>
      </c>
      <c r="B99" s="377">
        <v>44812</v>
      </c>
      <c r="C99" s="354"/>
      <c r="D99" s="355" t="s">
        <v>970</v>
      </c>
      <c r="E99" s="353" t="s">
        <v>557</v>
      </c>
      <c r="F99" s="353">
        <v>140</v>
      </c>
      <c r="G99" s="353">
        <v>30</v>
      </c>
      <c r="H99" s="356">
        <v>30</v>
      </c>
      <c r="I99" s="378" t="s">
        <v>902</v>
      </c>
      <c r="J99" s="325" t="s">
        <v>900</v>
      </c>
      <c r="K99" s="326">
        <f t="shared" si="91"/>
        <v>-110</v>
      </c>
      <c r="L99" s="327">
        <v>100</v>
      </c>
      <c r="M99" s="328">
        <f t="shared" si="92"/>
        <v>-2850</v>
      </c>
      <c r="N99" s="326">
        <v>25</v>
      </c>
      <c r="O99" s="325" t="s">
        <v>567</v>
      </c>
      <c r="P99" s="329">
        <v>44812</v>
      </c>
      <c r="Q99" s="1"/>
      <c r="R99" s="6" t="s">
        <v>827</v>
      </c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  <c r="AL99" s="336"/>
    </row>
    <row r="100" spans="1:38" s="337" customFormat="1" ht="12" customHeight="1">
      <c r="A100" s="349">
        <v>11</v>
      </c>
      <c r="B100" s="386">
        <v>44812</v>
      </c>
      <c r="C100" s="350"/>
      <c r="D100" s="351" t="s">
        <v>973</v>
      </c>
      <c r="E100" s="349" t="s">
        <v>557</v>
      </c>
      <c r="F100" s="349">
        <v>50</v>
      </c>
      <c r="G100" s="349">
        <v>35</v>
      </c>
      <c r="H100" s="352">
        <v>59</v>
      </c>
      <c r="I100" s="358" t="s">
        <v>974</v>
      </c>
      <c r="J100" s="301" t="s">
        <v>762</v>
      </c>
      <c r="K100" s="300">
        <f t="shared" si="91"/>
        <v>9</v>
      </c>
      <c r="L100" s="302">
        <v>100</v>
      </c>
      <c r="M100" s="303">
        <f t="shared" si="92"/>
        <v>2600</v>
      </c>
      <c r="N100" s="300">
        <v>300</v>
      </c>
      <c r="O100" s="301" t="s">
        <v>555</v>
      </c>
      <c r="P100" s="297">
        <v>44813</v>
      </c>
      <c r="Q100" s="1"/>
      <c r="R100" s="6" t="s">
        <v>556</v>
      </c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"/>
      <c r="AI100" s="1"/>
      <c r="AJ100" s="6"/>
      <c r="AK100" s="1"/>
      <c r="AL100" s="336"/>
    </row>
    <row r="101" spans="1:38" s="337" customFormat="1" ht="12" customHeight="1">
      <c r="A101" s="369">
        <v>12</v>
      </c>
      <c r="B101" s="370">
        <v>44816</v>
      </c>
      <c r="C101" s="371"/>
      <c r="D101" s="372" t="s">
        <v>1005</v>
      </c>
      <c r="E101" s="369" t="s">
        <v>557</v>
      </c>
      <c r="F101" s="369" t="s">
        <v>1006</v>
      </c>
      <c r="G101" s="369">
        <v>1.75</v>
      </c>
      <c r="H101" s="373"/>
      <c r="I101" s="415" t="s">
        <v>1007</v>
      </c>
      <c r="J101" s="373" t="s">
        <v>558</v>
      </c>
      <c r="K101" s="373"/>
      <c r="L101" s="375"/>
      <c r="M101" s="376"/>
      <c r="N101" s="373"/>
      <c r="O101" s="373"/>
      <c r="P101" s="370"/>
      <c r="Q101" s="1"/>
      <c r="R101" s="6" t="s">
        <v>556</v>
      </c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  <c r="AL101" s="336"/>
    </row>
    <row r="102" spans="1:38" s="337" customFormat="1" ht="12" customHeight="1">
      <c r="A102" s="448">
        <v>13</v>
      </c>
      <c r="B102" s="446">
        <v>44816</v>
      </c>
      <c r="C102" s="371"/>
      <c r="D102" s="372" t="s">
        <v>1008</v>
      </c>
      <c r="E102" s="369" t="s">
        <v>557</v>
      </c>
      <c r="F102" s="416" t="s">
        <v>1010</v>
      </c>
      <c r="G102" s="369"/>
      <c r="H102" s="373"/>
      <c r="I102" s="374"/>
      <c r="J102" s="444" t="s">
        <v>558</v>
      </c>
      <c r="K102" s="373"/>
      <c r="L102" s="375"/>
      <c r="M102" s="376"/>
      <c r="N102" s="373"/>
      <c r="O102" s="373"/>
      <c r="P102" s="370"/>
      <c r="Q102" s="1"/>
      <c r="R102" s="6" t="s">
        <v>556</v>
      </c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"/>
      <c r="AI102" s="1"/>
      <c r="AJ102" s="6"/>
      <c r="AK102" s="1"/>
      <c r="AL102" s="336"/>
    </row>
    <row r="103" spans="1:38" s="337" customFormat="1" ht="12" customHeight="1">
      <c r="A103" s="449"/>
      <c r="B103" s="447"/>
      <c r="C103" s="371"/>
      <c r="D103" s="372" t="s">
        <v>1009</v>
      </c>
      <c r="E103" s="369" t="s">
        <v>914</v>
      </c>
      <c r="F103" s="369" t="s">
        <v>1011</v>
      </c>
      <c r="G103" s="369"/>
      <c r="H103" s="373"/>
      <c r="I103" s="374"/>
      <c r="J103" s="445"/>
      <c r="K103" s="373"/>
      <c r="L103" s="375"/>
      <c r="M103" s="376"/>
      <c r="N103" s="373"/>
      <c r="O103" s="373"/>
      <c r="P103" s="370"/>
      <c r="Q103" s="1"/>
      <c r="R103" s="6"/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  <c r="AL103" s="336"/>
    </row>
    <row r="104" spans="1:38" s="337" customFormat="1" ht="12" customHeight="1">
      <c r="A104" s="422">
        <v>14</v>
      </c>
      <c r="B104" s="421">
        <v>44817</v>
      </c>
      <c r="C104" s="371"/>
      <c r="D104" s="372" t="s">
        <v>1057</v>
      </c>
      <c r="E104" s="369" t="s">
        <v>914</v>
      </c>
      <c r="F104" s="369" t="s">
        <v>1058</v>
      </c>
      <c r="G104" s="369">
        <v>90</v>
      </c>
      <c r="H104" s="373"/>
      <c r="I104" s="374">
        <v>0.1</v>
      </c>
      <c r="J104" s="420"/>
      <c r="K104" s="373"/>
      <c r="L104" s="375"/>
      <c r="M104" s="376"/>
      <c r="N104" s="373"/>
      <c r="O104" s="373"/>
      <c r="P104" s="370"/>
      <c r="Q104" s="1"/>
      <c r="R104" s="6"/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  <c r="AL104" s="336"/>
    </row>
    <row r="105" spans="1:38" s="337" customFormat="1" ht="12" customHeight="1">
      <c r="A105" s="422">
        <v>15</v>
      </c>
      <c r="B105" s="421">
        <v>44817</v>
      </c>
      <c r="C105" s="371"/>
      <c r="D105" s="372" t="s">
        <v>973</v>
      </c>
      <c r="E105" s="369" t="s">
        <v>557</v>
      </c>
      <c r="F105" s="369" t="s">
        <v>1059</v>
      </c>
      <c r="G105" s="369">
        <v>37</v>
      </c>
      <c r="H105" s="373"/>
      <c r="I105" s="374" t="s">
        <v>1060</v>
      </c>
      <c r="J105" s="420"/>
      <c r="K105" s="373"/>
      <c r="L105" s="375"/>
      <c r="M105" s="376"/>
      <c r="N105" s="373"/>
      <c r="O105" s="373"/>
      <c r="P105" s="370"/>
      <c r="Q105" s="1"/>
      <c r="R105" s="6"/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336"/>
    </row>
    <row r="106" spans="1:38" s="337" customFormat="1" ht="12" customHeight="1">
      <c r="A106" s="422">
        <v>16</v>
      </c>
      <c r="B106" s="421">
        <v>44817</v>
      </c>
      <c r="C106" s="371"/>
      <c r="D106" s="372" t="s">
        <v>1061</v>
      </c>
      <c r="E106" s="369" t="s">
        <v>557</v>
      </c>
      <c r="F106" s="430" t="s">
        <v>1062</v>
      </c>
      <c r="G106" s="369">
        <v>7</v>
      </c>
      <c r="H106" s="373"/>
      <c r="I106" s="374" t="s">
        <v>1063</v>
      </c>
      <c r="J106" s="420"/>
      <c r="K106" s="373"/>
      <c r="L106" s="375"/>
      <c r="M106" s="376"/>
      <c r="N106" s="373"/>
      <c r="O106" s="373"/>
      <c r="P106" s="370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336"/>
    </row>
    <row r="107" spans="1:38" s="337" customFormat="1" ht="12" customHeight="1">
      <c r="A107" s="422">
        <v>27</v>
      </c>
      <c r="B107" s="421">
        <v>44817</v>
      </c>
      <c r="C107" s="371"/>
      <c r="D107" s="372" t="s">
        <v>1064</v>
      </c>
      <c r="E107" s="369" t="s">
        <v>557</v>
      </c>
      <c r="F107" s="369" t="s">
        <v>1010</v>
      </c>
      <c r="G107" s="369">
        <v>7.5</v>
      </c>
      <c r="H107" s="373"/>
      <c r="I107" s="374" t="s">
        <v>1065</v>
      </c>
      <c r="J107" s="420"/>
      <c r="K107" s="373"/>
      <c r="L107" s="375"/>
      <c r="M107" s="376"/>
      <c r="N107" s="373"/>
      <c r="O107" s="373"/>
      <c r="P107" s="370"/>
      <c r="Q107" s="1"/>
      <c r="R107" s="6"/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336"/>
    </row>
    <row r="108" spans="1:38" s="337" customFormat="1" ht="12" customHeight="1">
      <c r="A108" s="422"/>
      <c r="B108" s="421"/>
      <c r="C108" s="371"/>
      <c r="D108" s="372"/>
      <c r="E108" s="369"/>
      <c r="F108" s="369"/>
      <c r="G108" s="369"/>
      <c r="H108" s="373"/>
      <c r="I108" s="374"/>
      <c r="J108" s="420"/>
      <c r="K108" s="373"/>
      <c r="L108" s="375"/>
      <c r="M108" s="376"/>
      <c r="N108" s="373"/>
      <c r="O108" s="373"/>
      <c r="P108" s="370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336"/>
    </row>
    <row r="109" spans="1:38" ht="15" customHeight="1">
      <c r="A109" s="286"/>
      <c r="B109" s="330"/>
      <c r="C109" s="287"/>
      <c r="D109" s="288"/>
      <c r="E109" s="286"/>
      <c r="F109" s="286"/>
      <c r="G109" s="286"/>
      <c r="H109" s="289"/>
      <c r="I109" s="290"/>
      <c r="J109" s="252"/>
      <c r="K109" s="222"/>
      <c r="L109" s="241"/>
      <c r="M109" s="242"/>
      <c r="N109" s="222"/>
      <c r="O109" s="252"/>
      <c r="P109" s="219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1"/>
    </row>
    <row r="110" spans="1:38" ht="12.75" customHeight="1">
      <c r="A110" s="140"/>
      <c r="B110" s="145"/>
      <c r="C110" s="145"/>
      <c r="D110" s="146"/>
      <c r="E110" s="140"/>
      <c r="F110" s="147"/>
      <c r="G110" s="140"/>
      <c r="H110" s="140"/>
      <c r="I110" s="140"/>
      <c r="J110" s="145"/>
      <c r="K110" s="148"/>
      <c r="L110" s="140"/>
      <c r="M110" s="140"/>
      <c r="N110" s="140"/>
      <c r="O110" s="149"/>
      <c r="P110" s="1"/>
      <c r="Q110" s="1"/>
      <c r="R110" s="6"/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</row>
    <row r="111" spans="1:38" ht="38.25" customHeight="1">
      <c r="A111" s="92" t="s">
        <v>579</v>
      </c>
      <c r="B111" s="150"/>
      <c r="C111" s="150"/>
      <c r="D111" s="151"/>
      <c r="E111" s="125"/>
      <c r="F111" s="6"/>
      <c r="G111" s="6"/>
      <c r="H111" s="126"/>
      <c r="I111" s="152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</row>
    <row r="112" spans="1:38" s="218" customFormat="1" ht="14.25" customHeight="1">
      <c r="A112" s="93" t="s">
        <v>16</v>
      </c>
      <c r="B112" s="94" t="s">
        <v>532</v>
      </c>
      <c r="C112" s="94"/>
      <c r="D112" s="95" t="s">
        <v>543</v>
      </c>
      <c r="E112" s="94" t="s">
        <v>544</v>
      </c>
      <c r="F112" s="94" t="s">
        <v>545</v>
      </c>
      <c r="G112" s="94" t="s">
        <v>546</v>
      </c>
      <c r="H112" s="94" t="s">
        <v>547</v>
      </c>
      <c r="I112" s="94" t="s">
        <v>548</v>
      </c>
      <c r="J112" s="93" t="s">
        <v>549</v>
      </c>
      <c r="K112" s="129" t="s">
        <v>566</v>
      </c>
      <c r="L112" s="130" t="s">
        <v>551</v>
      </c>
      <c r="M112" s="96" t="s">
        <v>552</v>
      </c>
      <c r="N112" s="94" t="s">
        <v>553</v>
      </c>
      <c r="O112" s="95" t="s">
        <v>554</v>
      </c>
      <c r="P112" s="94" t="s">
        <v>784</v>
      </c>
      <c r="Q112" s="217"/>
      <c r="R112" s="6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217"/>
      <c r="AK112" s="217"/>
      <c r="AL112" s="217"/>
    </row>
    <row r="113" spans="1:38" s="218" customFormat="1" ht="12.75" customHeight="1">
      <c r="A113" s="330"/>
      <c r="B113" s="330"/>
      <c r="C113" s="330"/>
      <c r="D113" s="330"/>
      <c r="E113" s="333"/>
      <c r="F113" s="333"/>
      <c r="G113" s="333"/>
      <c r="H113" s="333"/>
      <c r="I113" s="333"/>
      <c r="J113" s="252"/>
      <c r="K113" s="222"/>
      <c r="L113" s="241"/>
      <c r="M113" s="242"/>
      <c r="N113" s="222"/>
      <c r="O113" s="252"/>
      <c r="P113" s="219"/>
      <c r="Q113" s="217"/>
      <c r="R113" s="1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7"/>
      <c r="AG113" s="217"/>
      <c r="AH113" s="217"/>
      <c r="AI113" s="217"/>
      <c r="AJ113" s="217"/>
      <c r="AK113" s="217"/>
      <c r="AL113" s="217"/>
    </row>
    <row r="114" spans="1:38" ht="14.25" customHeight="1">
      <c r="A114" s="333"/>
      <c r="B114" s="331"/>
      <c r="C114" s="332"/>
      <c r="D114" s="332"/>
      <c r="E114" s="333"/>
      <c r="F114" s="333"/>
      <c r="G114" s="333"/>
      <c r="H114" s="333"/>
      <c r="I114" s="333"/>
      <c r="J114" s="252"/>
      <c r="K114" s="222"/>
      <c r="L114" s="241"/>
      <c r="M114" s="242"/>
      <c r="N114" s="222"/>
      <c r="O114" s="252"/>
      <c r="P114" s="219"/>
      <c r="R114" s="217"/>
      <c r="S114" s="41"/>
      <c r="T114" s="1"/>
      <c r="U114" s="1"/>
      <c r="V114" s="1"/>
      <c r="W114" s="1"/>
      <c r="X114" s="1"/>
      <c r="Y114" s="1"/>
      <c r="Z114" s="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</row>
    <row r="115" spans="1:38" ht="12.75" customHeight="1">
      <c r="A115" s="333"/>
      <c r="B115" s="331"/>
      <c r="C115" s="332"/>
      <c r="D115" s="332"/>
      <c r="E115" s="333"/>
      <c r="F115" s="333"/>
      <c r="G115" s="333"/>
      <c r="H115" s="333"/>
      <c r="I115" s="333"/>
      <c r="J115" s="252"/>
      <c r="K115" s="222"/>
      <c r="L115" s="241"/>
      <c r="M115" s="242"/>
      <c r="N115" s="222"/>
      <c r="O115" s="252"/>
      <c r="P115" s="219"/>
      <c r="R115" s="6"/>
      <c r="S115" s="1"/>
      <c r="T115" s="1"/>
      <c r="U115" s="1"/>
      <c r="V115" s="1"/>
      <c r="W115" s="1"/>
      <c r="X115" s="1"/>
      <c r="Y115" s="1"/>
    </row>
    <row r="116" spans="1:38" ht="12.75" customHeight="1">
      <c r="A116" s="109" t="s">
        <v>559</v>
      </c>
      <c r="B116" s="109"/>
      <c r="C116" s="109"/>
      <c r="D116" s="109"/>
      <c r="E116" s="41"/>
      <c r="F116" s="117" t="s">
        <v>561</v>
      </c>
      <c r="G116" s="54"/>
      <c r="H116" s="54"/>
      <c r="I116" s="54"/>
      <c r="J116" s="6"/>
      <c r="K116" s="134"/>
      <c r="L116" s="135"/>
      <c r="M116" s="6"/>
      <c r="N116" s="99"/>
      <c r="O116" s="153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16" t="s">
        <v>560</v>
      </c>
      <c r="B117" s="109"/>
      <c r="C117" s="109"/>
      <c r="D117" s="109"/>
      <c r="E117" s="6"/>
      <c r="F117" s="117" t="s">
        <v>563</v>
      </c>
      <c r="G117" s="6"/>
      <c r="H117" s="6" t="s">
        <v>780</v>
      </c>
      <c r="I117" s="6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16"/>
      <c r="B118" s="109"/>
      <c r="C118" s="109"/>
      <c r="D118" s="109"/>
      <c r="E118" s="6"/>
      <c r="F118" s="117"/>
      <c r="G118" s="6"/>
      <c r="H118" s="6"/>
      <c r="I118" s="6"/>
      <c r="J118" s="1"/>
      <c r="K118" s="6"/>
      <c r="L118" s="6"/>
      <c r="M118" s="6"/>
      <c r="N118" s="1"/>
      <c r="O118" s="1"/>
      <c r="Q118" s="1"/>
      <c r="R118" s="54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16"/>
      <c r="B119" s="109"/>
      <c r="C119" s="109"/>
      <c r="D119" s="109"/>
      <c r="E119" s="6"/>
      <c r="F119" s="117"/>
      <c r="G119" s="54"/>
      <c r="H119" s="41"/>
      <c r="I119" s="54"/>
      <c r="J119" s="6"/>
      <c r="K119" s="134"/>
      <c r="L119" s="135"/>
      <c r="M119" s="6"/>
      <c r="N119" s="99"/>
      <c r="O119" s="136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54"/>
      <c r="B120" s="98"/>
      <c r="C120" s="98"/>
      <c r="D120" s="41"/>
      <c r="E120" s="54"/>
      <c r="F120" s="54"/>
      <c r="G120" s="54"/>
      <c r="H120" s="41"/>
      <c r="I120" s="54"/>
      <c r="J120" s="6"/>
      <c r="K120" s="134"/>
      <c r="L120" s="135"/>
      <c r="M120" s="6"/>
      <c r="N120" s="99"/>
      <c r="O120" s="136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41"/>
      <c r="B121" s="154" t="s">
        <v>580</v>
      </c>
      <c r="C121" s="154"/>
      <c r="D121" s="154"/>
      <c r="E121" s="154"/>
      <c r="F121" s="6"/>
      <c r="G121" s="6"/>
      <c r="H121" s="127"/>
      <c r="I121" s="6"/>
      <c r="J121" s="127"/>
      <c r="K121" s="128"/>
      <c r="L121" s="6"/>
      <c r="M121" s="6"/>
      <c r="N121" s="1"/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93" t="s">
        <v>16</v>
      </c>
      <c r="B122" s="94" t="s">
        <v>532</v>
      </c>
      <c r="C122" s="94"/>
      <c r="D122" s="95" t="s">
        <v>543</v>
      </c>
      <c r="E122" s="94" t="s">
        <v>544</v>
      </c>
      <c r="F122" s="94" t="s">
        <v>545</v>
      </c>
      <c r="G122" s="94" t="s">
        <v>581</v>
      </c>
      <c r="H122" s="94" t="s">
        <v>582</v>
      </c>
      <c r="I122" s="94" t="s">
        <v>548</v>
      </c>
      <c r="J122" s="155" t="s">
        <v>549</v>
      </c>
      <c r="K122" s="94" t="s">
        <v>550</v>
      </c>
      <c r="L122" s="94" t="s">
        <v>583</v>
      </c>
      <c r="M122" s="94" t="s">
        <v>553</v>
      </c>
      <c r="N122" s="95" t="s">
        <v>554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56">
        <v>1</v>
      </c>
      <c r="B123" s="157">
        <v>41579</v>
      </c>
      <c r="C123" s="157"/>
      <c r="D123" s="158" t="s">
        <v>584</v>
      </c>
      <c r="E123" s="159" t="s">
        <v>585</v>
      </c>
      <c r="F123" s="160">
        <v>82</v>
      </c>
      <c r="G123" s="159" t="s">
        <v>586</v>
      </c>
      <c r="H123" s="159">
        <v>100</v>
      </c>
      <c r="I123" s="161">
        <v>100</v>
      </c>
      <c r="J123" s="162" t="s">
        <v>587</v>
      </c>
      <c r="K123" s="163">
        <f t="shared" ref="K123:K175" si="93">H123-F123</f>
        <v>18</v>
      </c>
      <c r="L123" s="164">
        <f t="shared" ref="L123:L175" si="94">K123/F123</f>
        <v>0.21951219512195122</v>
      </c>
      <c r="M123" s="159" t="s">
        <v>555</v>
      </c>
      <c r="N123" s="165">
        <v>42657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56">
        <v>2</v>
      </c>
      <c r="B124" s="157">
        <v>41794</v>
      </c>
      <c r="C124" s="157"/>
      <c r="D124" s="158" t="s">
        <v>588</v>
      </c>
      <c r="E124" s="159" t="s">
        <v>557</v>
      </c>
      <c r="F124" s="160">
        <v>257</v>
      </c>
      <c r="G124" s="159" t="s">
        <v>586</v>
      </c>
      <c r="H124" s="159">
        <v>300</v>
      </c>
      <c r="I124" s="161">
        <v>300</v>
      </c>
      <c r="J124" s="162" t="s">
        <v>587</v>
      </c>
      <c r="K124" s="163">
        <f t="shared" si="93"/>
        <v>43</v>
      </c>
      <c r="L124" s="164">
        <f t="shared" si="94"/>
        <v>0.16731517509727625</v>
      </c>
      <c r="M124" s="159" t="s">
        <v>555</v>
      </c>
      <c r="N124" s="165">
        <v>41822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56">
        <v>3</v>
      </c>
      <c r="B125" s="157">
        <v>41828</v>
      </c>
      <c r="C125" s="157"/>
      <c r="D125" s="158" t="s">
        <v>589</v>
      </c>
      <c r="E125" s="159" t="s">
        <v>557</v>
      </c>
      <c r="F125" s="160">
        <v>393</v>
      </c>
      <c r="G125" s="159" t="s">
        <v>586</v>
      </c>
      <c r="H125" s="159">
        <v>468</v>
      </c>
      <c r="I125" s="161">
        <v>468</v>
      </c>
      <c r="J125" s="162" t="s">
        <v>587</v>
      </c>
      <c r="K125" s="163">
        <f t="shared" si="93"/>
        <v>75</v>
      </c>
      <c r="L125" s="164">
        <f t="shared" si="94"/>
        <v>0.19083969465648856</v>
      </c>
      <c r="M125" s="159" t="s">
        <v>555</v>
      </c>
      <c r="N125" s="165">
        <v>41863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56">
        <v>4</v>
      </c>
      <c r="B126" s="157">
        <v>41857</v>
      </c>
      <c r="C126" s="157"/>
      <c r="D126" s="158" t="s">
        <v>590</v>
      </c>
      <c r="E126" s="159" t="s">
        <v>557</v>
      </c>
      <c r="F126" s="160">
        <v>205</v>
      </c>
      <c r="G126" s="159" t="s">
        <v>586</v>
      </c>
      <c r="H126" s="159">
        <v>275</v>
      </c>
      <c r="I126" s="161">
        <v>250</v>
      </c>
      <c r="J126" s="162" t="s">
        <v>587</v>
      </c>
      <c r="K126" s="163">
        <f t="shared" si="93"/>
        <v>70</v>
      </c>
      <c r="L126" s="164">
        <f t="shared" si="94"/>
        <v>0.34146341463414637</v>
      </c>
      <c r="M126" s="159" t="s">
        <v>555</v>
      </c>
      <c r="N126" s="165">
        <v>41962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6">
        <v>5</v>
      </c>
      <c r="B127" s="157">
        <v>41886</v>
      </c>
      <c r="C127" s="157"/>
      <c r="D127" s="158" t="s">
        <v>591</v>
      </c>
      <c r="E127" s="159" t="s">
        <v>557</v>
      </c>
      <c r="F127" s="160">
        <v>162</v>
      </c>
      <c r="G127" s="159" t="s">
        <v>586</v>
      </c>
      <c r="H127" s="159">
        <v>190</v>
      </c>
      <c r="I127" s="161">
        <v>190</v>
      </c>
      <c r="J127" s="162" t="s">
        <v>587</v>
      </c>
      <c r="K127" s="163">
        <f t="shared" si="93"/>
        <v>28</v>
      </c>
      <c r="L127" s="164">
        <f t="shared" si="94"/>
        <v>0.1728395061728395</v>
      </c>
      <c r="M127" s="159" t="s">
        <v>555</v>
      </c>
      <c r="N127" s="165">
        <v>42006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6">
        <v>6</v>
      </c>
      <c r="B128" s="157">
        <v>41886</v>
      </c>
      <c r="C128" s="157"/>
      <c r="D128" s="158" t="s">
        <v>592</v>
      </c>
      <c r="E128" s="159" t="s">
        <v>557</v>
      </c>
      <c r="F128" s="160">
        <v>75</v>
      </c>
      <c r="G128" s="159" t="s">
        <v>586</v>
      </c>
      <c r="H128" s="159">
        <v>91.5</v>
      </c>
      <c r="I128" s="161" t="s">
        <v>593</v>
      </c>
      <c r="J128" s="162" t="s">
        <v>594</v>
      </c>
      <c r="K128" s="163">
        <f t="shared" si="93"/>
        <v>16.5</v>
      </c>
      <c r="L128" s="164">
        <f t="shared" si="94"/>
        <v>0.22</v>
      </c>
      <c r="M128" s="159" t="s">
        <v>555</v>
      </c>
      <c r="N128" s="165">
        <v>41954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7</v>
      </c>
      <c r="B129" s="157">
        <v>41913</v>
      </c>
      <c r="C129" s="157"/>
      <c r="D129" s="158" t="s">
        <v>595</v>
      </c>
      <c r="E129" s="159" t="s">
        <v>557</v>
      </c>
      <c r="F129" s="160">
        <v>850</v>
      </c>
      <c r="G129" s="159" t="s">
        <v>586</v>
      </c>
      <c r="H129" s="159">
        <v>982.5</v>
      </c>
      <c r="I129" s="161">
        <v>1050</v>
      </c>
      <c r="J129" s="162" t="s">
        <v>596</v>
      </c>
      <c r="K129" s="163">
        <f t="shared" si="93"/>
        <v>132.5</v>
      </c>
      <c r="L129" s="164">
        <f t="shared" si="94"/>
        <v>0.15588235294117647</v>
      </c>
      <c r="M129" s="159" t="s">
        <v>555</v>
      </c>
      <c r="N129" s="165">
        <v>42039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8</v>
      </c>
      <c r="B130" s="157">
        <v>41913</v>
      </c>
      <c r="C130" s="157"/>
      <c r="D130" s="158" t="s">
        <v>597</v>
      </c>
      <c r="E130" s="159" t="s">
        <v>557</v>
      </c>
      <c r="F130" s="160">
        <v>475</v>
      </c>
      <c r="G130" s="159" t="s">
        <v>586</v>
      </c>
      <c r="H130" s="159">
        <v>515</v>
      </c>
      <c r="I130" s="161">
        <v>600</v>
      </c>
      <c r="J130" s="162" t="s">
        <v>598</v>
      </c>
      <c r="K130" s="163">
        <f t="shared" si="93"/>
        <v>40</v>
      </c>
      <c r="L130" s="164">
        <f t="shared" si="94"/>
        <v>8.4210526315789472E-2</v>
      </c>
      <c r="M130" s="159" t="s">
        <v>555</v>
      </c>
      <c r="N130" s="165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9</v>
      </c>
      <c r="B131" s="157">
        <v>41913</v>
      </c>
      <c r="C131" s="157"/>
      <c r="D131" s="158" t="s">
        <v>599</v>
      </c>
      <c r="E131" s="159" t="s">
        <v>557</v>
      </c>
      <c r="F131" s="160">
        <v>86</v>
      </c>
      <c r="G131" s="159" t="s">
        <v>586</v>
      </c>
      <c r="H131" s="159">
        <v>99</v>
      </c>
      <c r="I131" s="161">
        <v>140</v>
      </c>
      <c r="J131" s="162" t="s">
        <v>600</v>
      </c>
      <c r="K131" s="163">
        <f t="shared" si="93"/>
        <v>13</v>
      </c>
      <c r="L131" s="164">
        <f t="shared" si="94"/>
        <v>0.15116279069767441</v>
      </c>
      <c r="M131" s="159" t="s">
        <v>555</v>
      </c>
      <c r="N131" s="165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10</v>
      </c>
      <c r="B132" s="157">
        <v>41926</v>
      </c>
      <c r="C132" s="157"/>
      <c r="D132" s="158" t="s">
        <v>601</v>
      </c>
      <c r="E132" s="159" t="s">
        <v>557</v>
      </c>
      <c r="F132" s="160">
        <v>496.6</v>
      </c>
      <c r="G132" s="159" t="s">
        <v>586</v>
      </c>
      <c r="H132" s="159">
        <v>621</v>
      </c>
      <c r="I132" s="161">
        <v>580</v>
      </c>
      <c r="J132" s="162" t="s">
        <v>587</v>
      </c>
      <c r="K132" s="163">
        <f t="shared" si="93"/>
        <v>124.39999999999998</v>
      </c>
      <c r="L132" s="164">
        <f t="shared" si="94"/>
        <v>0.25050342327829234</v>
      </c>
      <c r="M132" s="159" t="s">
        <v>555</v>
      </c>
      <c r="N132" s="165">
        <v>42605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11</v>
      </c>
      <c r="B133" s="157">
        <v>41926</v>
      </c>
      <c r="C133" s="157"/>
      <c r="D133" s="158" t="s">
        <v>602</v>
      </c>
      <c r="E133" s="159" t="s">
        <v>557</v>
      </c>
      <c r="F133" s="160">
        <v>2481.9</v>
      </c>
      <c r="G133" s="159" t="s">
        <v>586</v>
      </c>
      <c r="H133" s="159">
        <v>2840</v>
      </c>
      <c r="I133" s="161">
        <v>2870</v>
      </c>
      <c r="J133" s="162" t="s">
        <v>603</v>
      </c>
      <c r="K133" s="163">
        <f t="shared" si="93"/>
        <v>358.09999999999991</v>
      </c>
      <c r="L133" s="164">
        <f t="shared" si="94"/>
        <v>0.14428462065353154</v>
      </c>
      <c r="M133" s="159" t="s">
        <v>555</v>
      </c>
      <c r="N133" s="165">
        <v>42017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12</v>
      </c>
      <c r="B134" s="157">
        <v>41928</v>
      </c>
      <c r="C134" s="157"/>
      <c r="D134" s="158" t="s">
        <v>604</v>
      </c>
      <c r="E134" s="159" t="s">
        <v>557</v>
      </c>
      <c r="F134" s="160">
        <v>84.5</v>
      </c>
      <c r="G134" s="159" t="s">
        <v>586</v>
      </c>
      <c r="H134" s="159">
        <v>93</v>
      </c>
      <c r="I134" s="161">
        <v>110</v>
      </c>
      <c r="J134" s="162" t="s">
        <v>605</v>
      </c>
      <c r="K134" s="163">
        <f t="shared" si="93"/>
        <v>8.5</v>
      </c>
      <c r="L134" s="164">
        <f t="shared" si="94"/>
        <v>0.10059171597633136</v>
      </c>
      <c r="M134" s="159" t="s">
        <v>555</v>
      </c>
      <c r="N134" s="165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13</v>
      </c>
      <c r="B135" s="157">
        <v>41928</v>
      </c>
      <c r="C135" s="157"/>
      <c r="D135" s="158" t="s">
        <v>606</v>
      </c>
      <c r="E135" s="159" t="s">
        <v>557</v>
      </c>
      <c r="F135" s="160">
        <v>401</v>
      </c>
      <c r="G135" s="159" t="s">
        <v>586</v>
      </c>
      <c r="H135" s="159">
        <v>428</v>
      </c>
      <c r="I135" s="161">
        <v>450</v>
      </c>
      <c r="J135" s="162" t="s">
        <v>607</v>
      </c>
      <c r="K135" s="163">
        <f t="shared" si="93"/>
        <v>27</v>
      </c>
      <c r="L135" s="164">
        <f t="shared" si="94"/>
        <v>6.7331670822942641E-2</v>
      </c>
      <c r="M135" s="159" t="s">
        <v>555</v>
      </c>
      <c r="N135" s="165">
        <v>42020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14</v>
      </c>
      <c r="B136" s="157">
        <v>41928</v>
      </c>
      <c r="C136" s="157"/>
      <c r="D136" s="158" t="s">
        <v>608</v>
      </c>
      <c r="E136" s="159" t="s">
        <v>557</v>
      </c>
      <c r="F136" s="160">
        <v>101</v>
      </c>
      <c r="G136" s="159" t="s">
        <v>586</v>
      </c>
      <c r="H136" s="159">
        <v>112</v>
      </c>
      <c r="I136" s="161">
        <v>120</v>
      </c>
      <c r="J136" s="162" t="s">
        <v>609</v>
      </c>
      <c r="K136" s="163">
        <f t="shared" si="93"/>
        <v>11</v>
      </c>
      <c r="L136" s="164">
        <f t="shared" si="94"/>
        <v>0.10891089108910891</v>
      </c>
      <c r="M136" s="159" t="s">
        <v>555</v>
      </c>
      <c r="N136" s="165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15</v>
      </c>
      <c r="B137" s="157">
        <v>41954</v>
      </c>
      <c r="C137" s="157"/>
      <c r="D137" s="158" t="s">
        <v>610</v>
      </c>
      <c r="E137" s="159" t="s">
        <v>557</v>
      </c>
      <c r="F137" s="160">
        <v>59</v>
      </c>
      <c r="G137" s="159" t="s">
        <v>586</v>
      </c>
      <c r="H137" s="159">
        <v>76</v>
      </c>
      <c r="I137" s="161">
        <v>76</v>
      </c>
      <c r="J137" s="162" t="s">
        <v>587</v>
      </c>
      <c r="K137" s="163">
        <f t="shared" si="93"/>
        <v>17</v>
      </c>
      <c r="L137" s="164">
        <f t="shared" si="94"/>
        <v>0.28813559322033899</v>
      </c>
      <c r="M137" s="159" t="s">
        <v>555</v>
      </c>
      <c r="N137" s="165">
        <v>43032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16</v>
      </c>
      <c r="B138" s="157">
        <v>41954</v>
      </c>
      <c r="C138" s="157"/>
      <c r="D138" s="158" t="s">
        <v>599</v>
      </c>
      <c r="E138" s="159" t="s">
        <v>557</v>
      </c>
      <c r="F138" s="160">
        <v>99</v>
      </c>
      <c r="G138" s="159" t="s">
        <v>586</v>
      </c>
      <c r="H138" s="159">
        <v>120</v>
      </c>
      <c r="I138" s="161">
        <v>120</v>
      </c>
      <c r="J138" s="162" t="s">
        <v>568</v>
      </c>
      <c r="K138" s="163">
        <f t="shared" si="93"/>
        <v>21</v>
      </c>
      <c r="L138" s="164">
        <f t="shared" si="94"/>
        <v>0.21212121212121213</v>
      </c>
      <c r="M138" s="159" t="s">
        <v>555</v>
      </c>
      <c r="N138" s="165">
        <v>41960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17</v>
      </c>
      <c r="B139" s="157">
        <v>41956</v>
      </c>
      <c r="C139" s="157"/>
      <c r="D139" s="158" t="s">
        <v>611</v>
      </c>
      <c r="E139" s="159" t="s">
        <v>557</v>
      </c>
      <c r="F139" s="160">
        <v>22</v>
      </c>
      <c r="G139" s="159" t="s">
        <v>586</v>
      </c>
      <c r="H139" s="159">
        <v>33.549999999999997</v>
      </c>
      <c r="I139" s="161">
        <v>32</v>
      </c>
      <c r="J139" s="162" t="s">
        <v>612</v>
      </c>
      <c r="K139" s="163">
        <f t="shared" si="93"/>
        <v>11.549999999999997</v>
      </c>
      <c r="L139" s="164">
        <f t="shared" si="94"/>
        <v>0.52499999999999991</v>
      </c>
      <c r="M139" s="159" t="s">
        <v>555</v>
      </c>
      <c r="N139" s="165">
        <v>42188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18</v>
      </c>
      <c r="B140" s="157">
        <v>41976</v>
      </c>
      <c r="C140" s="157"/>
      <c r="D140" s="158" t="s">
        <v>613</v>
      </c>
      <c r="E140" s="159" t="s">
        <v>557</v>
      </c>
      <c r="F140" s="160">
        <v>440</v>
      </c>
      <c r="G140" s="159" t="s">
        <v>586</v>
      </c>
      <c r="H140" s="159">
        <v>520</v>
      </c>
      <c r="I140" s="161">
        <v>520</v>
      </c>
      <c r="J140" s="162" t="s">
        <v>614</v>
      </c>
      <c r="K140" s="163">
        <f t="shared" si="93"/>
        <v>80</v>
      </c>
      <c r="L140" s="164">
        <f t="shared" si="94"/>
        <v>0.18181818181818182</v>
      </c>
      <c r="M140" s="159" t="s">
        <v>555</v>
      </c>
      <c r="N140" s="165">
        <v>42208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19</v>
      </c>
      <c r="B141" s="157">
        <v>41976</v>
      </c>
      <c r="C141" s="157"/>
      <c r="D141" s="158" t="s">
        <v>615</v>
      </c>
      <c r="E141" s="159" t="s">
        <v>557</v>
      </c>
      <c r="F141" s="160">
        <v>360</v>
      </c>
      <c r="G141" s="159" t="s">
        <v>586</v>
      </c>
      <c r="H141" s="159">
        <v>427</v>
      </c>
      <c r="I141" s="161">
        <v>425</v>
      </c>
      <c r="J141" s="162" t="s">
        <v>616</v>
      </c>
      <c r="K141" s="163">
        <f t="shared" si="93"/>
        <v>67</v>
      </c>
      <c r="L141" s="164">
        <f t="shared" si="94"/>
        <v>0.18611111111111112</v>
      </c>
      <c r="M141" s="159" t="s">
        <v>555</v>
      </c>
      <c r="N141" s="165">
        <v>42058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20</v>
      </c>
      <c r="B142" s="157">
        <v>42012</v>
      </c>
      <c r="C142" s="157"/>
      <c r="D142" s="158" t="s">
        <v>617</v>
      </c>
      <c r="E142" s="159" t="s">
        <v>557</v>
      </c>
      <c r="F142" s="160">
        <v>360</v>
      </c>
      <c r="G142" s="159" t="s">
        <v>586</v>
      </c>
      <c r="H142" s="159">
        <v>455</v>
      </c>
      <c r="I142" s="161">
        <v>420</v>
      </c>
      <c r="J142" s="162" t="s">
        <v>618</v>
      </c>
      <c r="K142" s="163">
        <f t="shared" si="93"/>
        <v>95</v>
      </c>
      <c r="L142" s="164">
        <f t="shared" si="94"/>
        <v>0.2638888888888889</v>
      </c>
      <c r="M142" s="159" t="s">
        <v>555</v>
      </c>
      <c r="N142" s="165">
        <v>42024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21</v>
      </c>
      <c r="B143" s="157">
        <v>42012</v>
      </c>
      <c r="C143" s="157"/>
      <c r="D143" s="158" t="s">
        <v>619</v>
      </c>
      <c r="E143" s="159" t="s">
        <v>557</v>
      </c>
      <c r="F143" s="160">
        <v>130</v>
      </c>
      <c r="G143" s="159"/>
      <c r="H143" s="159">
        <v>175.5</v>
      </c>
      <c r="I143" s="161">
        <v>165</v>
      </c>
      <c r="J143" s="162" t="s">
        <v>620</v>
      </c>
      <c r="K143" s="163">
        <f t="shared" si="93"/>
        <v>45.5</v>
      </c>
      <c r="L143" s="164">
        <f t="shared" si="94"/>
        <v>0.35</v>
      </c>
      <c r="M143" s="159" t="s">
        <v>555</v>
      </c>
      <c r="N143" s="165">
        <v>43088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22</v>
      </c>
      <c r="B144" s="157">
        <v>42040</v>
      </c>
      <c r="C144" s="157"/>
      <c r="D144" s="158" t="s">
        <v>371</v>
      </c>
      <c r="E144" s="159" t="s">
        <v>585</v>
      </c>
      <c r="F144" s="160">
        <v>98</v>
      </c>
      <c r="G144" s="159"/>
      <c r="H144" s="159">
        <v>120</v>
      </c>
      <c r="I144" s="161">
        <v>120</v>
      </c>
      <c r="J144" s="162" t="s">
        <v>587</v>
      </c>
      <c r="K144" s="163">
        <f t="shared" si="93"/>
        <v>22</v>
      </c>
      <c r="L144" s="164">
        <f t="shared" si="94"/>
        <v>0.22448979591836735</v>
      </c>
      <c r="M144" s="159" t="s">
        <v>555</v>
      </c>
      <c r="N144" s="165">
        <v>42753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23</v>
      </c>
      <c r="B145" s="157">
        <v>42040</v>
      </c>
      <c r="C145" s="157"/>
      <c r="D145" s="158" t="s">
        <v>621</v>
      </c>
      <c r="E145" s="159" t="s">
        <v>585</v>
      </c>
      <c r="F145" s="160">
        <v>196</v>
      </c>
      <c r="G145" s="159"/>
      <c r="H145" s="159">
        <v>262</v>
      </c>
      <c r="I145" s="161">
        <v>255</v>
      </c>
      <c r="J145" s="162" t="s">
        <v>587</v>
      </c>
      <c r="K145" s="163">
        <f t="shared" si="93"/>
        <v>66</v>
      </c>
      <c r="L145" s="164">
        <f t="shared" si="94"/>
        <v>0.33673469387755101</v>
      </c>
      <c r="M145" s="159" t="s">
        <v>555</v>
      </c>
      <c r="N145" s="165">
        <v>42599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6">
        <v>24</v>
      </c>
      <c r="B146" s="167">
        <v>42067</v>
      </c>
      <c r="C146" s="167"/>
      <c r="D146" s="168" t="s">
        <v>370</v>
      </c>
      <c r="E146" s="169" t="s">
        <v>585</v>
      </c>
      <c r="F146" s="170">
        <v>235</v>
      </c>
      <c r="G146" s="170"/>
      <c r="H146" s="171">
        <v>77</v>
      </c>
      <c r="I146" s="171" t="s">
        <v>622</v>
      </c>
      <c r="J146" s="172" t="s">
        <v>623</v>
      </c>
      <c r="K146" s="173">
        <f t="shared" si="93"/>
        <v>-158</v>
      </c>
      <c r="L146" s="174">
        <f t="shared" si="94"/>
        <v>-0.67234042553191486</v>
      </c>
      <c r="M146" s="170" t="s">
        <v>567</v>
      </c>
      <c r="N146" s="167">
        <v>43522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25</v>
      </c>
      <c r="B147" s="157">
        <v>42067</v>
      </c>
      <c r="C147" s="157"/>
      <c r="D147" s="158" t="s">
        <v>624</v>
      </c>
      <c r="E147" s="159" t="s">
        <v>585</v>
      </c>
      <c r="F147" s="160">
        <v>185</v>
      </c>
      <c r="G147" s="159"/>
      <c r="H147" s="159">
        <v>224</v>
      </c>
      <c r="I147" s="161" t="s">
        <v>625</v>
      </c>
      <c r="J147" s="162" t="s">
        <v>587</v>
      </c>
      <c r="K147" s="163">
        <f t="shared" si="93"/>
        <v>39</v>
      </c>
      <c r="L147" s="164">
        <f t="shared" si="94"/>
        <v>0.21081081081081082</v>
      </c>
      <c r="M147" s="159" t="s">
        <v>555</v>
      </c>
      <c r="N147" s="165">
        <v>42647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6">
        <v>26</v>
      </c>
      <c r="B148" s="167">
        <v>42090</v>
      </c>
      <c r="C148" s="167"/>
      <c r="D148" s="175" t="s">
        <v>626</v>
      </c>
      <c r="E148" s="170" t="s">
        <v>585</v>
      </c>
      <c r="F148" s="170">
        <v>49.5</v>
      </c>
      <c r="G148" s="171"/>
      <c r="H148" s="171">
        <v>15.85</v>
      </c>
      <c r="I148" s="171">
        <v>67</v>
      </c>
      <c r="J148" s="172" t="s">
        <v>627</v>
      </c>
      <c r="K148" s="171">
        <f t="shared" si="93"/>
        <v>-33.65</v>
      </c>
      <c r="L148" s="176">
        <f t="shared" si="94"/>
        <v>-0.67979797979797973</v>
      </c>
      <c r="M148" s="170" t="s">
        <v>567</v>
      </c>
      <c r="N148" s="177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27</v>
      </c>
      <c r="B149" s="157">
        <v>42093</v>
      </c>
      <c r="C149" s="157"/>
      <c r="D149" s="158" t="s">
        <v>628</v>
      </c>
      <c r="E149" s="159" t="s">
        <v>585</v>
      </c>
      <c r="F149" s="160">
        <v>183.5</v>
      </c>
      <c r="G149" s="159"/>
      <c r="H149" s="159">
        <v>219</v>
      </c>
      <c r="I149" s="161">
        <v>218</v>
      </c>
      <c r="J149" s="162" t="s">
        <v>629</v>
      </c>
      <c r="K149" s="163">
        <f t="shared" si="93"/>
        <v>35.5</v>
      </c>
      <c r="L149" s="164">
        <f t="shared" si="94"/>
        <v>0.19346049046321526</v>
      </c>
      <c r="M149" s="159" t="s">
        <v>555</v>
      </c>
      <c r="N149" s="165">
        <v>42103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28</v>
      </c>
      <c r="B150" s="157">
        <v>42114</v>
      </c>
      <c r="C150" s="157"/>
      <c r="D150" s="158" t="s">
        <v>630</v>
      </c>
      <c r="E150" s="159" t="s">
        <v>585</v>
      </c>
      <c r="F150" s="160">
        <f>(227+237)/2</f>
        <v>232</v>
      </c>
      <c r="G150" s="159"/>
      <c r="H150" s="159">
        <v>298</v>
      </c>
      <c r="I150" s="161">
        <v>298</v>
      </c>
      <c r="J150" s="162" t="s">
        <v>587</v>
      </c>
      <c r="K150" s="163">
        <f t="shared" si="93"/>
        <v>66</v>
      </c>
      <c r="L150" s="164">
        <f t="shared" si="94"/>
        <v>0.28448275862068967</v>
      </c>
      <c r="M150" s="159" t="s">
        <v>555</v>
      </c>
      <c r="N150" s="165">
        <v>42823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29</v>
      </c>
      <c r="B151" s="157">
        <v>42128</v>
      </c>
      <c r="C151" s="157"/>
      <c r="D151" s="158" t="s">
        <v>631</v>
      </c>
      <c r="E151" s="159" t="s">
        <v>557</v>
      </c>
      <c r="F151" s="160">
        <v>385</v>
      </c>
      <c r="G151" s="159"/>
      <c r="H151" s="159">
        <f>212.5+331</f>
        <v>543.5</v>
      </c>
      <c r="I151" s="161">
        <v>510</v>
      </c>
      <c r="J151" s="162" t="s">
        <v>632</v>
      </c>
      <c r="K151" s="163">
        <f t="shared" si="93"/>
        <v>158.5</v>
      </c>
      <c r="L151" s="164">
        <f t="shared" si="94"/>
        <v>0.41168831168831171</v>
      </c>
      <c r="M151" s="159" t="s">
        <v>555</v>
      </c>
      <c r="N151" s="165">
        <v>42235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30</v>
      </c>
      <c r="B152" s="157">
        <v>42128</v>
      </c>
      <c r="C152" s="157"/>
      <c r="D152" s="158" t="s">
        <v>633</v>
      </c>
      <c r="E152" s="159" t="s">
        <v>557</v>
      </c>
      <c r="F152" s="160">
        <v>115.5</v>
      </c>
      <c r="G152" s="159"/>
      <c r="H152" s="159">
        <v>146</v>
      </c>
      <c r="I152" s="161">
        <v>142</v>
      </c>
      <c r="J152" s="162" t="s">
        <v>634</v>
      </c>
      <c r="K152" s="163">
        <f t="shared" si="93"/>
        <v>30.5</v>
      </c>
      <c r="L152" s="164">
        <f t="shared" si="94"/>
        <v>0.26406926406926406</v>
      </c>
      <c r="M152" s="159" t="s">
        <v>555</v>
      </c>
      <c r="N152" s="165">
        <v>42202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31</v>
      </c>
      <c r="B153" s="157">
        <v>42151</v>
      </c>
      <c r="C153" s="157"/>
      <c r="D153" s="158" t="s">
        <v>635</v>
      </c>
      <c r="E153" s="159" t="s">
        <v>557</v>
      </c>
      <c r="F153" s="160">
        <v>237.5</v>
      </c>
      <c r="G153" s="159"/>
      <c r="H153" s="159">
        <v>279.5</v>
      </c>
      <c r="I153" s="161">
        <v>278</v>
      </c>
      <c r="J153" s="162" t="s">
        <v>587</v>
      </c>
      <c r="K153" s="163">
        <f t="shared" si="93"/>
        <v>42</v>
      </c>
      <c r="L153" s="164">
        <f t="shared" si="94"/>
        <v>0.17684210526315788</v>
      </c>
      <c r="M153" s="159" t="s">
        <v>555</v>
      </c>
      <c r="N153" s="165">
        <v>42222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32</v>
      </c>
      <c r="B154" s="157">
        <v>42174</v>
      </c>
      <c r="C154" s="157"/>
      <c r="D154" s="158" t="s">
        <v>606</v>
      </c>
      <c r="E154" s="159" t="s">
        <v>585</v>
      </c>
      <c r="F154" s="160">
        <v>340</v>
      </c>
      <c r="G154" s="159"/>
      <c r="H154" s="159">
        <v>448</v>
      </c>
      <c r="I154" s="161">
        <v>448</v>
      </c>
      <c r="J154" s="162" t="s">
        <v>587</v>
      </c>
      <c r="K154" s="163">
        <f t="shared" si="93"/>
        <v>108</v>
      </c>
      <c r="L154" s="164">
        <f t="shared" si="94"/>
        <v>0.31764705882352939</v>
      </c>
      <c r="M154" s="159" t="s">
        <v>555</v>
      </c>
      <c r="N154" s="165">
        <v>43018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33</v>
      </c>
      <c r="B155" s="157">
        <v>42191</v>
      </c>
      <c r="C155" s="157"/>
      <c r="D155" s="158" t="s">
        <v>636</v>
      </c>
      <c r="E155" s="159" t="s">
        <v>585</v>
      </c>
      <c r="F155" s="160">
        <v>390</v>
      </c>
      <c r="G155" s="159"/>
      <c r="H155" s="159">
        <v>460</v>
      </c>
      <c r="I155" s="161">
        <v>460</v>
      </c>
      <c r="J155" s="162" t="s">
        <v>587</v>
      </c>
      <c r="K155" s="163">
        <f t="shared" si="93"/>
        <v>70</v>
      </c>
      <c r="L155" s="164">
        <f t="shared" si="94"/>
        <v>0.17948717948717949</v>
      </c>
      <c r="M155" s="159" t="s">
        <v>555</v>
      </c>
      <c r="N155" s="165">
        <v>42478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6">
        <v>34</v>
      </c>
      <c r="B156" s="167">
        <v>42195</v>
      </c>
      <c r="C156" s="167"/>
      <c r="D156" s="168" t="s">
        <v>637</v>
      </c>
      <c r="E156" s="169" t="s">
        <v>585</v>
      </c>
      <c r="F156" s="170">
        <v>122.5</v>
      </c>
      <c r="G156" s="170"/>
      <c r="H156" s="171">
        <v>61</v>
      </c>
      <c r="I156" s="171">
        <v>172</v>
      </c>
      <c r="J156" s="172" t="s">
        <v>638</v>
      </c>
      <c r="K156" s="173">
        <f t="shared" si="93"/>
        <v>-61.5</v>
      </c>
      <c r="L156" s="174">
        <f t="shared" si="94"/>
        <v>-0.50204081632653064</v>
      </c>
      <c r="M156" s="170" t="s">
        <v>567</v>
      </c>
      <c r="N156" s="167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35</v>
      </c>
      <c r="B157" s="157">
        <v>42219</v>
      </c>
      <c r="C157" s="157"/>
      <c r="D157" s="158" t="s">
        <v>639</v>
      </c>
      <c r="E157" s="159" t="s">
        <v>585</v>
      </c>
      <c r="F157" s="160">
        <v>297.5</v>
      </c>
      <c r="G157" s="159"/>
      <c r="H157" s="159">
        <v>350</v>
      </c>
      <c r="I157" s="161">
        <v>360</v>
      </c>
      <c r="J157" s="162" t="s">
        <v>640</v>
      </c>
      <c r="K157" s="163">
        <f t="shared" si="93"/>
        <v>52.5</v>
      </c>
      <c r="L157" s="164">
        <f t="shared" si="94"/>
        <v>0.17647058823529413</v>
      </c>
      <c r="M157" s="159" t="s">
        <v>555</v>
      </c>
      <c r="N157" s="165">
        <v>42232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36</v>
      </c>
      <c r="B158" s="157">
        <v>42219</v>
      </c>
      <c r="C158" s="157"/>
      <c r="D158" s="158" t="s">
        <v>641</v>
      </c>
      <c r="E158" s="159" t="s">
        <v>585</v>
      </c>
      <c r="F158" s="160">
        <v>115.5</v>
      </c>
      <c r="G158" s="159"/>
      <c r="H158" s="159">
        <v>149</v>
      </c>
      <c r="I158" s="161">
        <v>140</v>
      </c>
      <c r="J158" s="162" t="s">
        <v>642</v>
      </c>
      <c r="K158" s="163">
        <f t="shared" si="93"/>
        <v>33.5</v>
      </c>
      <c r="L158" s="164">
        <f t="shared" si="94"/>
        <v>0.29004329004329005</v>
      </c>
      <c r="M158" s="159" t="s">
        <v>555</v>
      </c>
      <c r="N158" s="165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37</v>
      </c>
      <c r="B159" s="157">
        <v>42251</v>
      </c>
      <c r="C159" s="157"/>
      <c r="D159" s="158" t="s">
        <v>635</v>
      </c>
      <c r="E159" s="159" t="s">
        <v>585</v>
      </c>
      <c r="F159" s="160">
        <v>226</v>
      </c>
      <c r="G159" s="159"/>
      <c r="H159" s="159">
        <v>292</v>
      </c>
      <c r="I159" s="161">
        <v>292</v>
      </c>
      <c r="J159" s="162" t="s">
        <v>643</v>
      </c>
      <c r="K159" s="163">
        <f t="shared" si="93"/>
        <v>66</v>
      </c>
      <c r="L159" s="164">
        <f t="shared" si="94"/>
        <v>0.29203539823008851</v>
      </c>
      <c r="M159" s="159" t="s">
        <v>555</v>
      </c>
      <c r="N159" s="165">
        <v>42286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38</v>
      </c>
      <c r="B160" s="157">
        <v>42254</v>
      </c>
      <c r="C160" s="157"/>
      <c r="D160" s="158" t="s">
        <v>630</v>
      </c>
      <c r="E160" s="159" t="s">
        <v>585</v>
      </c>
      <c r="F160" s="160">
        <v>232.5</v>
      </c>
      <c r="G160" s="159"/>
      <c r="H160" s="159">
        <v>312.5</v>
      </c>
      <c r="I160" s="161">
        <v>310</v>
      </c>
      <c r="J160" s="162" t="s">
        <v>587</v>
      </c>
      <c r="K160" s="163">
        <f t="shared" si="93"/>
        <v>80</v>
      </c>
      <c r="L160" s="164">
        <f t="shared" si="94"/>
        <v>0.34408602150537637</v>
      </c>
      <c r="M160" s="159" t="s">
        <v>555</v>
      </c>
      <c r="N160" s="165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39</v>
      </c>
      <c r="B161" s="157">
        <v>42268</v>
      </c>
      <c r="C161" s="157"/>
      <c r="D161" s="158" t="s">
        <v>644</v>
      </c>
      <c r="E161" s="159" t="s">
        <v>585</v>
      </c>
      <c r="F161" s="160">
        <v>196.5</v>
      </c>
      <c r="G161" s="159"/>
      <c r="H161" s="159">
        <v>238</v>
      </c>
      <c r="I161" s="161">
        <v>238</v>
      </c>
      <c r="J161" s="162" t="s">
        <v>643</v>
      </c>
      <c r="K161" s="163">
        <f t="shared" si="93"/>
        <v>41.5</v>
      </c>
      <c r="L161" s="164">
        <f t="shared" si="94"/>
        <v>0.21119592875318066</v>
      </c>
      <c r="M161" s="159" t="s">
        <v>555</v>
      </c>
      <c r="N161" s="165">
        <v>42291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40</v>
      </c>
      <c r="B162" s="157">
        <v>42271</v>
      </c>
      <c r="C162" s="157"/>
      <c r="D162" s="158" t="s">
        <v>584</v>
      </c>
      <c r="E162" s="159" t="s">
        <v>585</v>
      </c>
      <c r="F162" s="160">
        <v>65</v>
      </c>
      <c r="G162" s="159"/>
      <c r="H162" s="159">
        <v>82</v>
      </c>
      <c r="I162" s="161">
        <v>82</v>
      </c>
      <c r="J162" s="162" t="s">
        <v>643</v>
      </c>
      <c r="K162" s="163">
        <f t="shared" si="93"/>
        <v>17</v>
      </c>
      <c r="L162" s="164">
        <f t="shared" si="94"/>
        <v>0.26153846153846155</v>
      </c>
      <c r="M162" s="159" t="s">
        <v>555</v>
      </c>
      <c r="N162" s="165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41</v>
      </c>
      <c r="B163" s="157">
        <v>42291</v>
      </c>
      <c r="C163" s="157"/>
      <c r="D163" s="158" t="s">
        <v>645</v>
      </c>
      <c r="E163" s="159" t="s">
        <v>585</v>
      </c>
      <c r="F163" s="160">
        <v>144</v>
      </c>
      <c r="G163" s="159"/>
      <c r="H163" s="159">
        <v>182.5</v>
      </c>
      <c r="I163" s="161">
        <v>181</v>
      </c>
      <c r="J163" s="162" t="s">
        <v>643</v>
      </c>
      <c r="K163" s="163">
        <f t="shared" si="93"/>
        <v>38.5</v>
      </c>
      <c r="L163" s="164">
        <f t="shared" si="94"/>
        <v>0.2673611111111111</v>
      </c>
      <c r="M163" s="159" t="s">
        <v>555</v>
      </c>
      <c r="N163" s="165">
        <v>42817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42</v>
      </c>
      <c r="B164" s="157">
        <v>42291</v>
      </c>
      <c r="C164" s="157"/>
      <c r="D164" s="158" t="s">
        <v>646</v>
      </c>
      <c r="E164" s="159" t="s">
        <v>585</v>
      </c>
      <c r="F164" s="160">
        <v>264</v>
      </c>
      <c r="G164" s="159"/>
      <c r="H164" s="159">
        <v>311</v>
      </c>
      <c r="I164" s="161">
        <v>311</v>
      </c>
      <c r="J164" s="162" t="s">
        <v>643</v>
      </c>
      <c r="K164" s="163">
        <f t="shared" si="93"/>
        <v>47</v>
      </c>
      <c r="L164" s="164">
        <f t="shared" si="94"/>
        <v>0.17803030303030304</v>
      </c>
      <c r="M164" s="159" t="s">
        <v>555</v>
      </c>
      <c r="N164" s="165">
        <v>42604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43</v>
      </c>
      <c r="B165" s="157">
        <v>42318</v>
      </c>
      <c r="C165" s="157"/>
      <c r="D165" s="158" t="s">
        <v>647</v>
      </c>
      <c r="E165" s="159" t="s">
        <v>557</v>
      </c>
      <c r="F165" s="160">
        <v>549.5</v>
      </c>
      <c r="G165" s="159"/>
      <c r="H165" s="159">
        <v>630</v>
      </c>
      <c r="I165" s="161">
        <v>630</v>
      </c>
      <c r="J165" s="162" t="s">
        <v>643</v>
      </c>
      <c r="K165" s="163">
        <f t="shared" si="93"/>
        <v>80.5</v>
      </c>
      <c r="L165" s="164">
        <f t="shared" si="94"/>
        <v>0.1464968152866242</v>
      </c>
      <c r="M165" s="159" t="s">
        <v>555</v>
      </c>
      <c r="N165" s="165">
        <v>42419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44</v>
      </c>
      <c r="B166" s="157">
        <v>42342</v>
      </c>
      <c r="C166" s="157"/>
      <c r="D166" s="158" t="s">
        <v>648</v>
      </c>
      <c r="E166" s="159" t="s">
        <v>585</v>
      </c>
      <c r="F166" s="160">
        <v>1027.5</v>
      </c>
      <c r="G166" s="159"/>
      <c r="H166" s="159">
        <v>1315</v>
      </c>
      <c r="I166" s="161">
        <v>1250</v>
      </c>
      <c r="J166" s="162" t="s">
        <v>643</v>
      </c>
      <c r="K166" s="163">
        <f t="shared" si="93"/>
        <v>287.5</v>
      </c>
      <c r="L166" s="164">
        <f t="shared" si="94"/>
        <v>0.27980535279805352</v>
      </c>
      <c r="M166" s="159" t="s">
        <v>555</v>
      </c>
      <c r="N166" s="165">
        <v>43244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45</v>
      </c>
      <c r="B167" s="157">
        <v>42367</v>
      </c>
      <c r="C167" s="157"/>
      <c r="D167" s="158" t="s">
        <v>649</v>
      </c>
      <c r="E167" s="159" t="s">
        <v>585</v>
      </c>
      <c r="F167" s="160">
        <v>465</v>
      </c>
      <c r="G167" s="159"/>
      <c r="H167" s="159">
        <v>540</v>
      </c>
      <c r="I167" s="161">
        <v>540</v>
      </c>
      <c r="J167" s="162" t="s">
        <v>643</v>
      </c>
      <c r="K167" s="163">
        <f t="shared" si="93"/>
        <v>75</v>
      </c>
      <c r="L167" s="164">
        <f t="shared" si="94"/>
        <v>0.16129032258064516</v>
      </c>
      <c r="M167" s="159" t="s">
        <v>555</v>
      </c>
      <c r="N167" s="165">
        <v>42530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46</v>
      </c>
      <c r="B168" s="157">
        <v>42380</v>
      </c>
      <c r="C168" s="157"/>
      <c r="D168" s="158" t="s">
        <v>371</v>
      </c>
      <c r="E168" s="159" t="s">
        <v>557</v>
      </c>
      <c r="F168" s="160">
        <v>81</v>
      </c>
      <c r="G168" s="159"/>
      <c r="H168" s="159">
        <v>110</v>
      </c>
      <c r="I168" s="161">
        <v>110</v>
      </c>
      <c r="J168" s="162" t="s">
        <v>643</v>
      </c>
      <c r="K168" s="163">
        <f t="shared" si="93"/>
        <v>29</v>
      </c>
      <c r="L168" s="164">
        <f t="shared" si="94"/>
        <v>0.35802469135802467</v>
      </c>
      <c r="M168" s="159" t="s">
        <v>555</v>
      </c>
      <c r="N168" s="165">
        <v>42745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47</v>
      </c>
      <c r="B169" s="157">
        <v>42382</v>
      </c>
      <c r="C169" s="157"/>
      <c r="D169" s="158" t="s">
        <v>650</v>
      </c>
      <c r="E169" s="159" t="s">
        <v>557</v>
      </c>
      <c r="F169" s="160">
        <v>417.5</v>
      </c>
      <c r="G169" s="159"/>
      <c r="H169" s="159">
        <v>547</v>
      </c>
      <c r="I169" s="161">
        <v>535</v>
      </c>
      <c r="J169" s="162" t="s">
        <v>643</v>
      </c>
      <c r="K169" s="163">
        <f t="shared" si="93"/>
        <v>129.5</v>
      </c>
      <c r="L169" s="164">
        <f t="shared" si="94"/>
        <v>0.31017964071856285</v>
      </c>
      <c r="M169" s="159" t="s">
        <v>555</v>
      </c>
      <c r="N169" s="165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48</v>
      </c>
      <c r="B170" s="157">
        <v>42408</v>
      </c>
      <c r="C170" s="157"/>
      <c r="D170" s="158" t="s">
        <v>651</v>
      </c>
      <c r="E170" s="159" t="s">
        <v>585</v>
      </c>
      <c r="F170" s="160">
        <v>650</v>
      </c>
      <c r="G170" s="159"/>
      <c r="H170" s="159">
        <v>800</v>
      </c>
      <c r="I170" s="161">
        <v>800</v>
      </c>
      <c r="J170" s="162" t="s">
        <v>643</v>
      </c>
      <c r="K170" s="163">
        <f t="shared" si="93"/>
        <v>150</v>
      </c>
      <c r="L170" s="164">
        <f t="shared" si="94"/>
        <v>0.23076923076923078</v>
      </c>
      <c r="M170" s="159" t="s">
        <v>555</v>
      </c>
      <c r="N170" s="165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49</v>
      </c>
      <c r="B171" s="157">
        <v>42433</v>
      </c>
      <c r="C171" s="157"/>
      <c r="D171" s="158" t="s">
        <v>209</v>
      </c>
      <c r="E171" s="159" t="s">
        <v>585</v>
      </c>
      <c r="F171" s="160">
        <v>437.5</v>
      </c>
      <c r="G171" s="159"/>
      <c r="H171" s="159">
        <v>504.5</v>
      </c>
      <c r="I171" s="161">
        <v>522</v>
      </c>
      <c r="J171" s="162" t="s">
        <v>652</v>
      </c>
      <c r="K171" s="163">
        <f t="shared" si="93"/>
        <v>67</v>
      </c>
      <c r="L171" s="164">
        <f t="shared" si="94"/>
        <v>0.15314285714285714</v>
      </c>
      <c r="M171" s="159" t="s">
        <v>555</v>
      </c>
      <c r="N171" s="165">
        <v>42480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50</v>
      </c>
      <c r="B172" s="157">
        <v>42438</v>
      </c>
      <c r="C172" s="157"/>
      <c r="D172" s="158" t="s">
        <v>653</v>
      </c>
      <c r="E172" s="159" t="s">
        <v>585</v>
      </c>
      <c r="F172" s="160">
        <v>189.5</v>
      </c>
      <c r="G172" s="159"/>
      <c r="H172" s="159">
        <v>218</v>
      </c>
      <c r="I172" s="161">
        <v>218</v>
      </c>
      <c r="J172" s="162" t="s">
        <v>643</v>
      </c>
      <c r="K172" s="163">
        <f t="shared" si="93"/>
        <v>28.5</v>
      </c>
      <c r="L172" s="164">
        <f t="shared" si="94"/>
        <v>0.15039577836411611</v>
      </c>
      <c r="M172" s="159" t="s">
        <v>555</v>
      </c>
      <c r="N172" s="165">
        <v>43034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51</v>
      </c>
      <c r="B173" s="167">
        <v>42471</v>
      </c>
      <c r="C173" s="167"/>
      <c r="D173" s="175" t="s">
        <v>654</v>
      </c>
      <c r="E173" s="170" t="s">
        <v>585</v>
      </c>
      <c r="F173" s="170">
        <v>36.5</v>
      </c>
      <c r="G173" s="171"/>
      <c r="H173" s="171">
        <v>15.85</v>
      </c>
      <c r="I173" s="171">
        <v>60</v>
      </c>
      <c r="J173" s="172" t="s">
        <v>655</v>
      </c>
      <c r="K173" s="173">
        <f t="shared" si="93"/>
        <v>-20.65</v>
      </c>
      <c r="L173" s="174">
        <f t="shared" si="94"/>
        <v>-0.5657534246575342</v>
      </c>
      <c r="M173" s="170" t="s">
        <v>567</v>
      </c>
      <c r="N173" s="178">
        <v>43627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52</v>
      </c>
      <c r="B174" s="157">
        <v>42472</v>
      </c>
      <c r="C174" s="157"/>
      <c r="D174" s="158" t="s">
        <v>656</v>
      </c>
      <c r="E174" s="159" t="s">
        <v>585</v>
      </c>
      <c r="F174" s="160">
        <v>93</v>
      </c>
      <c r="G174" s="159"/>
      <c r="H174" s="159">
        <v>149</v>
      </c>
      <c r="I174" s="161">
        <v>140</v>
      </c>
      <c r="J174" s="162" t="s">
        <v>657</v>
      </c>
      <c r="K174" s="163">
        <f t="shared" si="93"/>
        <v>56</v>
      </c>
      <c r="L174" s="164">
        <f t="shared" si="94"/>
        <v>0.60215053763440862</v>
      </c>
      <c r="M174" s="159" t="s">
        <v>555</v>
      </c>
      <c r="N174" s="165">
        <v>42740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53</v>
      </c>
      <c r="B175" s="157">
        <v>42472</v>
      </c>
      <c r="C175" s="157"/>
      <c r="D175" s="158" t="s">
        <v>658</v>
      </c>
      <c r="E175" s="159" t="s">
        <v>585</v>
      </c>
      <c r="F175" s="160">
        <v>130</v>
      </c>
      <c r="G175" s="159"/>
      <c r="H175" s="159">
        <v>150</v>
      </c>
      <c r="I175" s="161" t="s">
        <v>659</v>
      </c>
      <c r="J175" s="162" t="s">
        <v>643</v>
      </c>
      <c r="K175" s="163">
        <f t="shared" si="93"/>
        <v>20</v>
      </c>
      <c r="L175" s="164">
        <f t="shared" si="94"/>
        <v>0.15384615384615385</v>
      </c>
      <c r="M175" s="159" t="s">
        <v>555</v>
      </c>
      <c r="N175" s="165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54</v>
      </c>
      <c r="B176" s="157">
        <v>42473</v>
      </c>
      <c r="C176" s="157"/>
      <c r="D176" s="158" t="s">
        <v>660</v>
      </c>
      <c r="E176" s="159" t="s">
        <v>585</v>
      </c>
      <c r="F176" s="160">
        <v>196</v>
      </c>
      <c r="G176" s="159"/>
      <c r="H176" s="159">
        <v>299</v>
      </c>
      <c r="I176" s="161">
        <v>299</v>
      </c>
      <c r="J176" s="162" t="s">
        <v>643</v>
      </c>
      <c r="K176" s="163">
        <v>103</v>
      </c>
      <c r="L176" s="164">
        <v>0.52551020408163296</v>
      </c>
      <c r="M176" s="159" t="s">
        <v>555</v>
      </c>
      <c r="N176" s="165">
        <v>42620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55</v>
      </c>
      <c r="B177" s="157">
        <v>42473</v>
      </c>
      <c r="C177" s="157"/>
      <c r="D177" s="158" t="s">
        <v>661</v>
      </c>
      <c r="E177" s="159" t="s">
        <v>585</v>
      </c>
      <c r="F177" s="160">
        <v>88</v>
      </c>
      <c r="G177" s="159"/>
      <c r="H177" s="159">
        <v>103</v>
      </c>
      <c r="I177" s="161">
        <v>103</v>
      </c>
      <c r="J177" s="162" t="s">
        <v>643</v>
      </c>
      <c r="K177" s="163">
        <v>15</v>
      </c>
      <c r="L177" s="164">
        <v>0.170454545454545</v>
      </c>
      <c r="M177" s="159" t="s">
        <v>555</v>
      </c>
      <c r="N177" s="165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56</v>
      </c>
      <c r="B178" s="157">
        <v>42492</v>
      </c>
      <c r="C178" s="157"/>
      <c r="D178" s="158" t="s">
        <v>662</v>
      </c>
      <c r="E178" s="159" t="s">
        <v>585</v>
      </c>
      <c r="F178" s="160">
        <v>127.5</v>
      </c>
      <c r="G178" s="159"/>
      <c r="H178" s="159">
        <v>148</v>
      </c>
      <c r="I178" s="161" t="s">
        <v>663</v>
      </c>
      <c r="J178" s="162" t="s">
        <v>643</v>
      </c>
      <c r="K178" s="163">
        <f>H178-F178</f>
        <v>20.5</v>
      </c>
      <c r="L178" s="164">
        <f>K178/F178</f>
        <v>0.16078431372549021</v>
      </c>
      <c r="M178" s="159" t="s">
        <v>555</v>
      </c>
      <c r="N178" s="165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57</v>
      </c>
      <c r="B179" s="157">
        <v>42493</v>
      </c>
      <c r="C179" s="157"/>
      <c r="D179" s="158" t="s">
        <v>664</v>
      </c>
      <c r="E179" s="159" t="s">
        <v>585</v>
      </c>
      <c r="F179" s="160">
        <v>675</v>
      </c>
      <c r="G179" s="159"/>
      <c r="H179" s="159">
        <v>815</v>
      </c>
      <c r="I179" s="161" t="s">
        <v>665</v>
      </c>
      <c r="J179" s="162" t="s">
        <v>643</v>
      </c>
      <c r="K179" s="163">
        <f>H179-F179</f>
        <v>140</v>
      </c>
      <c r="L179" s="164">
        <f>K179/F179</f>
        <v>0.2074074074074074</v>
      </c>
      <c r="M179" s="159" t="s">
        <v>555</v>
      </c>
      <c r="N179" s="165">
        <v>43154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6">
        <v>58</v>
      </c>
      <c r="B180" s="167">
        <v>42522</v>
      </c>
      <c r="C180" s="167"/>
      <c r="D180" s="168" t="s">
        <v>666</v>
      </c>
      <c r="E180" s="169" t="s">
        <v>585</v>
      </c>
      <c r="F180" s="170">
        <v>500</v>
      </c>
      <c r="G180" s="170"/>
      <c r="H180" s="171">
        <v>232.5</v>
      </c>
      <c r="I180" s="171" t="s">
        <v>667</v>
      </c>
      <c r="J180" s="172" t="s">
        <v>668</v>
      </c>
      <c r="K180" s="173">
        <f>H180-F180</f>
        <v>-267.5</v>
      </c>
      <c r="L180" s="174">
        <f>K180/F180</f>
        <v>-0.53500000000000003</v>
      </c>
      <c r="M180" s="170" t="s">
        <v>567</v>
      </c>
      <c r="N180" s="167">
        <v>43735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59</v>
      </c>
      <c r="B181" s="157">
        <v>42527</v>
      </c>
      <c r="C181" s="157"/>
      <c r="D181" s="158" t="s">
        <v>510</v>
      </c>
      <c r="E181" s="159" t="s">
        <v>585</v>
      </c>
      <c r="F181" s="160">
        <v>110</v>
      </c>
      <c r="G181" s="159"/>
      <c r="H181" s="159">
        <v>126.5</v>
      </c>
      <c r="I181" s="161">
        <v>125</v>
      </c>
      <c r="J181" s="162" t="s">
        <v>594</v>
      </c>
      <c r="K181" s="163">
        <f>H181-F181</f>
        <v>16.5</v>
      </c>
      <c r="L181" s="164">
        <f>K181/F181</f>
        <v>0.15</v>
      </c>
      <c r="M181" s="159" t="s">
        <v>555</v>
      </c>
      <c r="N181" s="165">
        <v>42552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60</v>
      </c>
      <c r="B182" s="157">
        <v>42538</v>
      </c>
      <c r="C182" s="157"/>
      <c r="D182" s="158" t="s">
        <v>669</v>
      </c>
      <c r="E182" s="159" t="s">
        <v>585</v>
      </c>
      <c r="F182" s="160">
        <v>44</v>
      </c>
      <c r="G182" s="159"/>
      <c r="H182" s="159">
        <v>69.5</v>
      </c>
      <c r="I182" s="161">
        <v>69.5</v>
      </c>
      <c r="J182" s="162" t="s">
        <v>670</v>
      </c>
      <c r="K182" s="163">
        <f>H182-F182</f>
        <v>25.5</v>
      </c>
      <c r="L182" s="164">
        <f>K182/F182</f>
        <v>0.57954545454545459</v>
      </c>
      <c r="M182" s="159" t="s">
        <v>555</v>
      </c>
      <c r="N182" s="165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61</v>
      </c>
      <c r="B183" s="157">
        <v>42549</v>
      </c>
      <c r="C183" s="157"/>
      <c r="D183" s="158" t="s">
        <v>671</v>
      </c>
      <c r="E183" s="159" t="s">
        <v>585</v>
      </c>
      <c r="F183" s="160">
        <v>262.5</v>
      </c>
      <c r="G183" s="159"/>
      <c r="H183" s="159">
        <v>340</v>
      </c>
      <c r="I183" s="161">
        <v>333</v>
      </c>
      <c r="J183" s="162" t="s">
        <v>672</v>
      </c>
      <c r="K183" s="163">
        <v>77.5</v>
      </c>
      <c r="L183" s="164">
        <v>0.29523809523809502</v>
      </c>
      <c r="M183" s="159" t="s">
        <v>555</v>
      </c>
      <c r="N183" s="165">
        <v>43017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62</v>
      </c>
      <c r="B184" s="157">
        <v>42549</v>
      </c>
      <c r="C184" s="157"/>
      <c r="D184" s="158" t="s">
        <v>673</v>
      </c>
      <c r="E184" s="159" t="s">
        <v>585</v>
      </c>
      <c r="F184" s="160">
        <v>840</v>
      </c>
      <c r="G184" s="159"/>
      <c r="H184" s="159">
        <v>1230</v>
      </c>
      <c r="I184" s="161">
        <v>1230</v>
      </c>
      <c r="J184" s="162" t="s">
        <v>643</v>
      </c>
      <c r="K184" s="163">
        <v>390</v>
      </c>
      <c r="L184" s="164">
        <v>0.46428571428571402</v>
      </c>
      <c r="M184" s="159" t="s">
        <v>555</v>
      </c>
      <c r="N184" s="165">
        <v>42649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9">
        <v>63</v>
      </c>
      <c r="B185" s="180">
        <v>42556</v>
      </c>
      <c r="C185" s="180"/>
      <c r="D185" s="181" t="s">
        <v>674</v>
      </c>
      <c r="E185" s="182" t="s">
        <v>585</v>
      </c>
      <c r="F185" s="182">
        <v>395</v>
      </c>
      <c r="G185" s="183"/>
      <c r="H185" s="183">
        <f>(468.5+342.5)/2</f>
        <v>405.5</v>
      </c>
      <c r="I185" s="183">
        <v>510</v>
      </c>
      <c r="J185" s="184" t="s">
        <v>675</v>
      </c>
      <c r="K185" s="185">
        <f t="shared" ref="K185:K191" si="95">H185-F185</f>
        <v>10.5</v>
      </c>
      <c r="L185" s="186">
        <f t="shared" ref="L185:L191" si="96">K185/F185</f>
        <v>2.6582278481012658E-2</v>
      </c>
      <c r="M185" s="182" t="s">
        <v>676</v>
      </c>
      <c r="N185" s="180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6">
        <v>64</v>
      </c>
      <c r="B186" s="167">
        <v>42584</v>
      </c>
      <c r="C186" s="167"/>
      <c r="D186" s="168" t="s">
        <v>677</v>
      </c>
      <c r="E186" s="169" t="s">
        <v>557</v>
      </c>
      <c r="F186" s="170">
        <f>169.5-12.8</f>
        <v>156.69999999999999</v>
      </c>
      <c r="G186" s="170"/>
      <c r="H186" s="171">
        <v>77</v>
      </c>
      <c r="I186" s="171" t="s">
        <v>678</v>
      </c>
      <c r="J186" s="172" t="s">
        <v>679</v>
      </c>
      <c r="K186" s="173">
        <f t="shared" si="95"/>
        <v>-79.699999999999989</v>
      </c>
      <c r="L186" s="174">
        <f t="shared" si="96"/>
        <v>-0.50861518825781749</v>
      </c>
      <c r="M186" s="170" t="s">
        <v>567</v>
      </c>
      <c r="N186" s="167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65</v>
      </c>
      <c r="B187" s="167">
        <v>42586</v>
      </c>
      <c r="C187" s="167"/>
      <c r="D187" s="168" t="s">
        <v>680</v>
      </c>
      <c r="E187" s="169" t="s">
        <v>585</v>
      </c>
      <c r="F187" s="170">
        <v>400</v>
      </c>
      <c r="G187" s="170"/>
      <c r="H187" s="171">
        <v>305</v>
      </c>
      <c r="I187" s="171">
        <v>475</v>
      </c>
      <c r="J187" s="172" t="s">
        <v>681</v>
      </c>
      <c r="K187" s="173">
        <f t="shared" si="95"/>
        <v>-95</v>
      </c>
      <c r="L187" s="174">
        <f t="shared" si="96"/>
        <v>-0.23749999999999999</v>
      </c>
      <c r="M187" s="170" t="s">
        <v>567</v>
      </c>
      <c r="N187" s="167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66</v>
      </c>
      <c r="B188" s="157">
        <v>42593</v>
      </c>
      <c r="C188" s="157"/>
      <c r="D188" s="158" t="s">
        <v>682</v>
      </c>
      <c r="E188" s="159" t="s">
        <v>585</v>
      </c>
      <c r="F188" s="160">
        <v>86.5</v>
      </c>
      <c r="G188" s="159"/>
      <c r="H188" s="159">
        <v>130</v>
      </c>
      <c r="I188" s="161">
        <v>130</v>
      </c>
      <c r="J188" s="162" t="s">
        <v>683</v>
      </c>
      <c r="K188" s="163">
        <f t="shared" si="95"/>
        <v>43.5</v>
      </c>
      <c r="L188" s="164">
        <f t="shared" si="96"/>
        <v>0.50289017341040465</v>
      </c>
      <c r="M188" s="159" t="s">
        <v>555</v>
      </c>
      <c r="N188" s="165">
        <v>43091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6">
        <v>67</v>
      </c>
      <c r="B189" s="167">
        <v>42600</v>
      </c>
      <c r="C189" s="167"/>
      <c r="D189" s="168" t="s">
        <v>109</v>
      </c>
      <c r="E189" s="169" t="s">
        <v>585</v>
      </c>
      <c r="F189" s="170">
        <v>133.5</v>
      </c>
      <c r="G189" s="170"/>
      <c r="H189" s="171">
        <v>126.5</v>
      </c>
      <c r="I189" s="171">
        <v>178</v>
      </c>
      <c r="J189" s="172" t="s">
        <v>684</v>
      </c>
      <c r="K189" s="173">
        <f t="shared" si="95"/>
        <v>-7</v>
      </c>
      <c r="L189" s="174">
        <f t="shared" si="96"/>
        <v>-5.2434456928838954E-2</v>
      </c>
      <c r="M189" s="170" t="s">
        <v>567</v>
      </c>
      <c r="N189" s="167">
        <v>42615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68</v>
      </c>
      <c r="B190" s="157">
        <v>42613</v>
      </c>
      <c r="C190" s="157"/>
      <c r="D190" s="158" t="s">
        <v>685</v>
      </c>
      <c r="E190" s="159" t="s">
        <v>585</v>
      </c>
      <c r="F190" s="160">
        <v>560</v>
      </c>
      <c r="G190" s="159"/>
      <c r="H190" s="159">
        <v>725</v>
      </c>
      <c r="I190" s="161">
        <v>725</v>
      </c>
      <c r="J190" s="162" t="s">
        <v>587</v>
      </c>
      <c r="K190" s="163">
        <f t="shared" si="95"/>
        <v>165</v>
      </c>
      <c r="L190" s="164">
        <f t="shared" si="96"/>
        <v>0.29464285714285715</v>
      </c>
      <c r="M190" s="159" t="s">
        <v>555</v>
      </c>
      <c r="N190" s="165">
        <v>42456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69</v>
      </c>
      <c r="B191" s="157">
        <v>42614</v>
      </c>
      <c r="C191" s="157"/>
      <c r="D191" s="158" t="s">
        <v>686</v>
      </c>
      <c r="E191" s="159" t="s">
        <v>585</v>
      </c>
      <c r="F191" s="160">
        <v>160.5</v>
      </c>
      <c r="G191" s="159"/>
      <c r="H191" s="159">
        <v>210</v>
      </c>
      <c r="I191" s="161">
        <v>210</v>
      </c>
      <c r="J191" s="162" t="s">
        <v>587</v>
      </c>
      <c r="K191" s="163">
        <f t="shared" si="95"/>
        <v>49.5</v>
      </c>
      <c r="L191" s="164">
        <f t="shared" si="96"/>
        <v>0.30841121495327101</v>
      </c>
      <c r="M191" s="159" t="s">
        <v>555</v>
      </c>
      <c r="N191" s="165">
        <v>42871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70</v>
      </c>
      <c r="B192" s="157">
        <v>42646</v>
      </c>
      <c r="C192" s="157"/>
      <c r="D192" s="158" t="s">
        <v>385</v>
      </c>
      <c r="E192" s="159" t="s">
        <v>585</v>
      </c>
      <c r="F192" s="160">
        <v>430</v>
      </c>
      <c r="G192" s="159"/>
      <c r="H192" s="159">
        <v>596</v>
      </c>
      <c r="I192" s="161">
        <v>575</v>
      </c>
      <c r="J192" s="162" t="s">
        <v>687</v>
      </c>
      <c r="K192" s="163">
        <v>166</v>
      </c>
      <c r="L192" s="164">
        <v>0.38604651162790699</v>
      </c>
      <c r="M192" s="159" t="s">
        <v>555</v>
      </c>
      <c r="N192" s="165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71</v>
      </c>
      <c r="B193" s="157">
        <v>42657</v>
      </c>
      <c r="C193" s="157"/>
      <c r="D193" s="158" t="s">
        <v>688</v>
      </c>
      <c r="E193" s="159" t="s">
        <v>585</v>
      </c>
      <c r="F193" s="160">
        <v>280</v>
      </c>
      <c r="G193" s="159"/>
      <c r="H193" s="159">
        <v>345</v>
      </c>
      <c r="I193" s="161">
        <v>345</v>
      </c>
      <c r="J193" s="162" t="s">
        <v>587</v>
      </c>
      <c r="K193" s="163">
        <f t="shared" ref="K193:K198" si="97">H193-F193</f>
        <v>65</v>
      </c>
      <c r="L193" s="164">
        <f>K193/F193</f>
        <v>0.23214285714285715</v>
      </c>
      <c r="M193" s="159" t="s">
        <v>555</v>
      </c>
      <c r="N193" s="165">
        <v>42814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72</v>
      </c>
      <c r="B194" s="157">
        <v>42657</v>
      </c>
      <c r="C194" s="157"/>
      <c r="D194" s="158" t="s">
        <v>689</v>
      </c>
      <c r="E194" s="159" t="s">
        <v>585</v>
      </c>
      <c r="F194" s="160">
        <v>245</v>
      </c>
      <c r="G194" s="159"/>
      <c r="H194" s="159">
        <v>325.5</v>
      </c>
      <c r="I194" s="161">
        <v>330</v>
      </c>
      <c r="J194" s="162" t="s">
        <v>690</v>
      </c>
      <c r="K194" s="163">
        <f t="shared" si="97"/>
        <v>80.5</v>
      </c>
      <c r="L194" s="164">
        <f>K194/F194</f>
        <v>0.32857142857142857</v>
      </c>
      <c r="M194" s="159" t="s">
        <v>555</v>
      </c>
      <c r="N194" s="165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73</v>
      </c>
      <c r="B195" s="157">
        <v>42660</v>
      </c>
      <c r="C195" s="157"/>
      <c r="D195" s="158" t="s">
        <v>338</v>
      </c>
      <c r="E195" s="159" t="s">
        <v>585</v>
      </c>
      <c r="F195" s="160">
        <v>125</v>
      </c>
      <c r="G195" s="159"/>
      <c r="H195" s="159">
        <v>160</v>
      </c>
      <c r="I195" s="161">
        <v>160</v>
      </c>
      <c r="J195" s="162" t="s">
        <v>643</v>
      </c>
      <c r="K195" s="163">
        <f t="shared" si="97"/>
        <v>35</v>
      </c>
      <c r="L195" s="164">
        <v>0.28000000000000003</v>
      </c>
      <c r="M195" s="159" t="s">
        <v>555</v>
      </c>
      <c r="N195" s="165">
        <v>42803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74</v>
      </c>
      <c r="B196" s="157">
        <v>42660</v>
      </c>
      <c r="C196" s="157"/>
      <c r="D196" s="158" t="s">
        <v>444</v>
      </c>
      <c r="E196" s="159" t="s">
        <v>585</v>
      </c>
      <c r="F196" s="160">
        <v>114</v>
      </c>
      <c r="G196" s="159"/>
      <c r="H196" s="159">
        <v>145</v>
      </c>
      <c r="I196" s="161">
        <v>145</v>
      </c>
      <c r="J196" s="162" t="s">
        <v>643</v>
      </c>
      <c r="K196" s="163">
        <f t="shared" si="97"/>
        <v>31</v>
      </c>
      <c r="L196" s="164">
        <f>K196/F196</f>
        <v>0.27192982456140352</v>
      </c>
      <c r="M196" s="159" t="s">
        <v>555</v>
      </c>
      <c r="N196" s="165">
        <v>42859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75</v>
      </c>
      <c r="B197" s="157">
        <v>42660</v>
      </c>
      <c r="C197" s="157"/>
      <c r="D197" s="158" t="s">
        <v>691</v>
      </c>
      <c r="E197" s="159" t="s">
        <v>585</v>
      </c>
      <c r="F197" s="160">
        <v>212</v>
      </c>
      <c r="G197" s="159"/>
      <c r="H197" s="159">
        <v>280</v>
      </c>
      <c r="I197" s="161">
        <v>276</v>
      </c>
      <c r="J197" s="162" t="s">
        <v>692</v>
      </c>
      <c r="K197" s="163">
        <f t="shared" si="97"/>
        <v>68</v>
      </c>
      <c r="L197" s="164">
        <f>K197/F197</f>
        <v>0.32075471698113206</v>
      </c>
      <c r="M197" s="159" t="s">
        <v>555</v>
      </c>
      <c r="N197" s="165">
        <v>42858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76</v>
      </c>
      <c r="B198" s="157">
        <v>42678</v>
      </c>
      <c r="C198" s="157"/>
      <c r="D198" s="158" t="s">
        <v>434</v>
      </c>
      <c r="E198" s="159" t="s">
        <v>585</v>
      </c>
      <c r="F198" s="160">
        <v>155</v>
      </c>
      <c r="G198" s="159"/>
      <c r="H198" s="159">
        <v>210</v>
      </c>
      <c r="I198" s="161">
        <v>210</v>
      </c>
      <c r="J198" s="162" t="s">
        <v>693</v>
      </c>
      <c r="K198" s="163">
        <f t="shared" si="97"/>
        <v>55</v>
      </c>
      <c r="L198" s="164">
        <f>K198/F198</f>
        <v>0.35483870967741937</v>
      </c>
      <c r="M198" s="159" t="s">
        <v>555</v>
      </c>
      <c r="N198" s="165">
        <v>42944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77</v>
      </c>
      <c r="B199" s="167">
        <v>42710</v>
      </c>
      <c r="C199" s="167"/>
      <c r="D199" s="168" t="s">
        <v>694</v>
      </c>
      <c r="E199" s="169" t="s">
        <v>585</v>
      </c>
      <c r="F199" s="170">
        <v>150.5</v>
      </c>
      <c r="G199" s="170"/>
      <c r="H199" s="171">
        <v>72.5</v>
      </c>
      <c r="I199" s="171">
        <v>174</v>
      </c>
      <c r="J199" s="172" t="s">
        <v>695</v>
      </c>
      <c r="K199" s="173">
        <v>-78</v>
      </c>
      <c r="L199" s="174">
        <v>-0.51827242524916906</v>
      </c>
      <c r="M199" s="170" t="s">
        <v>567</v>
      </c>
      <c r="N199" s="167">
        <v>43333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78</v>
      </c>
      <c r="B200" s="157">
        <v>42712</v>
      </c>
      <c r="C200" s="157"/>
      <c r="D200" s="158" t="s">
        <v>696</v>
      </c>
      <c r="E200" s="159" t="s">
        <v>585</v>
      </c>
      <c r="F200" s="160">
        <v>380</v>
      </c>
      <c r="G200" s="159"/>
      <c r="H200" s="159">
        <v>478</v>
      </c>
      <c r="I200" s="161">
        <v>468</v>
      </c>
      <c r="J200" s="162" t="s">
        <v>643</v>
      </c>
      <c r="K200" s="163">
        <f>H200-F200</f>
        <v>98</v>
      </c>
      <c r="L200" s="164">
        <f>K200/F200</f>
        <v>0.25789473684210529</v>
      </c>
      <c r="M200" s="159" t="s">
        <v>555</v>
      </c>
      <c r="N200" s="165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79</v>
      </c>
      <c r="B201" s="157">
        <v>42734</v>
      </c>
      <c r="C201" s="157"/>
      <c r="D201" s="158" t="s">
        <v>108</v>
      </c>
      <c r="E201" s="159" t="s">
        <v>585</v>
      </c>
      <c r="F201" s="160">
        <v>305</v>
      </c>
      <c r="G201" s="159"/>
      <c r="H201" s="159">
        <v>375</v>
      </c>
      <c r="I201" s="161">
        <v>375</v>
      </c>
      <c r="J201" s="162" t="s">
        <v>643</v>
      </c>
      <c r="K201" s="163">
        <f>H201-F201</f>
        <v>70</v>
      </c>
      <c r="L201" s="164">
        <f>K201/F201</f>
        <v>0.22950819672131148</v>
      </c>
      <c r="M201" s="159" t="s">
        <v>555</v>
      </c>
      <c r="N201" s="165">
        <v>42768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80</v>
      </c>
      <c r="B202" s="157">
        <v>42739</v>
      </c>
      <c r="C202" s="157"/>
      <c r="D202" s="158" t="s">
        <v>94</v>
      </c>
      <c r="E202" s="159" t="s">
        <v>585</v>
      </c>
      <c r="F202" s="160">
        <v>99.5</v>
      </c>
      <c r="G202" s="159"/>
      <c r="H202" s="159">
        <v>158</v>
      </c>
      <c r="I202" s="161">
        <v>158</v>
      </c>
      <c r="J202" s="162" t="s">
        <v>643</v>
      </c>
      <c r="K202" s="163">
        <f>H202-F202</f>
        <v>58.5</v>
      </c>
      <c r="L202" s="164">
        <f>K202/F202</f>
        <v>0.5879396984924623</v>
      </c>
      <c r="M202" s="159" t="s">
        <v>555</v>
      </c>
      <c r="N202" s="165">
        <v>42898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81</v>
      </c>
      <c r="B203" s="157">
        <v>42739</v>
      </c>
      <c r="C203" s="157"/>
      <c r="D203" s="158" t="s">
        <v>94</v>
      </c>
      <c r="E203" s="159" t="s">
        <v>585</v>
      </c>
      <c r="F203" s="160">
        <v>99.5</v>
      </c>
      <c r="G203" s="159"/>
      <c r="H203" s="159">
        <v>158</v>
      </c>
      <c r="I203" s="161">
        <v>158</v>
      </c>
      <c r="J203" s="162" t="s">
        <v>643</v>
      </c>
      <c r="K203" s="163">
        <v>58.5</v>
      </c>
      <c r="L203" s="164">
        <v>0.58793969849246197</v>
      </c>
      <c r="M203" s="159" t="s">
        <v>555</v>
      </c>
      <c r="N203" s="165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82</v>
      </c>
      <c r="B204" s="157">
        <v>42786</v>
      </c>
      <c r="C204" s="157"/>
      <c r="D204" s="158" t="s">
        <v>184</v>
      </c>
      <c r="E204" s="159" t="s">
        <v>585</v>
      </c>
      <c r="F204" s="160">
        <v>140.5</v>
      </c>
      <c r="G204" s="159"/>
      <c r="H204" s="159">
        <v>220</v>
      </c>
      <c r="I204" s="161">
        <v>220</v>
      </c>
      <c r="J204" s="162" t="s">
        <v>643</v>
      </c>
      <c r="K204" s="163">
        <f>H204-F204</f>
        <v>79.5</v>
      </c>
      <c r="L204" s="164">
        <f>K204/F204</f>
        <v>0.5658362989323843</v>
      </c>
      <c r="M204" s="159" t="s">
        <v>555</v>
      </c>
      <c r="N204" s="165">
        <v>42864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83</v>
      </c>
      <c r="B205" s="157">
        <v>42786</v>
      </c>
      <c r="C205" s="157"/>
      <c r="D205" s="158" t="s">
        <v>697</v>
      </c>
      <c r="E205" s="159" t="s">
        <v>585</v>
      </c>
      <c r="F205" s="160">
        <v>202.5</v>
      </c>
      <c r="G205" s="159"/>
      <c r="H205" s="159">
        <v>234</v>
      </c>
      <c r="I205" s="161">
        <v>234</v>
      </c>
      <c r="J205" s="162" t="s">
        <v>643</v>
      </c>
      <c r="K205" s="163">
        <v>31.5</v>
      </c>
      <c r="L205" s="164">
        <v>0.155555555555556</v>
      </c>
      <c r="M205" s="159" t="s">
        <v>555</v>
      </c>
      <c r="N205" s="165">
        <v>42836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84</v>
      </c>
      <c r="B206" s="157">
        <v>42818</v>
      </c>
      <c r="C206" s="157"/>
      <c r="D206" s="158" t="s">
        <v>698</v>
      </c>
      <c r="E206" s="159" t="s">
        <v>585</v>
      </c>
      <c r="F206" s="160">
        <v>300.5</v>
      </c>
      <c r="G206" s="159"/>
      <c r="H206" s="159">
        <v>417.5</v>
      </c>
      <c r="I206" s="161">
        <v>420</v>
      </c>
      <c r="J206" s="162" t="s">
        <v>699</v>
      </c>
      <c r="K206" s="163">
        <f>H206-F206</f>
        <v>117</v>
      </c>
      <c r="L206" s="164">
        <f>K206/F206</f>
        <v>0.38935108153078202</v>
      </c>
      <c r="M206" s="159" t="s">
        <v>555</v>
      </c>
      <c r="N206" s="165">
        <v>43070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85</v>
      </c>
      <c r="B207" s="157">
        <v>42818</v>
      </c>
      <c r="C207" s="157"/>
      <c r="D207" s="158" t="s">
        <v>673</v>
      </c>
      <c r="E207" s="159" t="s">
        <v>585</v>
      </c>
      <c r="F207" s="160">
        <v>850</v>
      </c>
      <c r="G207" s="159"/>
      <c r="H207" s="159">
        <v>1042.5</v>
      </c>
      <c r="I207" s="161">
        <v>1023</v>
      </c>
      <c r="J207" s="162" t="s">
        <v>700</v>
      </c>
      <c r="K207" s="163">
        <v>192.5</v>
      </c>
      <c r="L207" s="164">
        <v>0.22647058823529401</v>
      </c>
      <c r="M207" s="159" t="s">
        <v>555</v>
      </c>
      <c r="N207" s="165">
        <v>42830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86</v>
      </c>
      <c r="B208" s="157">
        <v>42830</v>
      </c>
      <c r="C208" s="157"/>
      <c r="D208" s="158" t="s">
        <v>463</v>
      </c>
      <c r="E208" s="159" t="s">
        <v>585</v>
      </c>
      <c r="F208" s="160">
        <v>785</v>
      </c>
      <c r="G208" s="159"/>
      <c r="H208" s="159">
        <v>930</v>
      </c>
      <c r="I208" s="161">
        <v>920</v>
      </c>
      <c r="J208" s="162" t="s">
        <v>701</v>
      </c>
      <c r="K208" s="163">
        <f>H208-F208</f>
        <v>145</v>
      </c>
      <c r="L208" s="164">
        <f>K208/F208</f>
        <v>0.18471337579617833</v>
      </c>
      <c r="M208" s="159" t="s">
        <v>555</v>
      </c>
      <c r="N208" s="165">
        <v>42976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6">
        <v>87</v>
      </c>
      <c r="B209" s="167">
        <v>42831</v>
      </c>
      <c r="C209" s="167"/>
      <c r="D209" s="168" t="s">
        <v>702</v>
      </c>
      <c r="E209" s="169" t="s">
        <v>585</v>
      </c>
      <c r="F209" s="170">
        <v>40</v>
      </c>
      <c r="G209" s="170"/>
      <c r="H209" s="171">
        <v>13.1</v>
      </c>
      <c r="I209" s="171">
        <v>60</v>
      </c>
      <c r="J209" s="172" t="s">
        <v>703</v>
      </c>
      <c r="K209" s="173">
        <v>-26.9</v>
      </c>
      <c r="L209" s="174">
        <v>-0.67249999999999999</v>
      </c>
      <c r="M209" s="170" t="s">
        <v>567</v>
      </c>
      <c r="N209" s="167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88</v>
      </c>
      <c r="B210" s="157">
        <v>42837</v>
      </c>
      <c r="C210" s="157"/>
      <c r="D210" s="158" t="s">
        <v>93</v>
      </c>
      <c r="E210" s="159" t="s">
        <v>585</v>
      </c>
      <c r="F210" s="160">
        <v>289.5</v>
      </c>
      <c r="G210" s="159"/>
      <c r="H210" s="159">
        <v>354</v>
      </c>
      <c r="I210" s="161">
        <v>360</v>
      </c>
      <c r="J210" s="162" t="s">
        <v>704</v>
      </c>
      <c r="K210" s="163">
        <f t="shared" ref="K210:K218" si="98">H210-F210</f>
        <v>64.5</v>
      </c>
      <c r="L210" s="164">
        <f t="shared" ref="L210:L218" si="99">K210/F210</f>
        <v>0.22279792746113988</v>
      </c>
      <c r="M210" s="159" t="s">
        <v>555</v>
      </c>
      <c r="N210" s="165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89</v>
      </c>
      <c r="B211" s="157">
        <v>42845</v>
      </c>
      <c r="C211" s="157"/>
      <c r="D211" s="158" t="s">
        <v>410</v>
      </c>
      <c r="E211" s="159" t="s">
        <v>585</v>
      </c>
      <c r="F211" s="160">
        <v>700</v>
      </c>
      <c r="G211" s="159"/>
      <c r="H211" s="159">
        <v>840</v>
      </c>
      <c r="I211" s="161">
        <v>840</v>
      </c>
      <c r="J211" s="162" t="s">
        <v>705</v>
      </c>
      <c r="K211" s="163">
        <f t="shared" si="98"/>
        <v>140</v>
      </c>
      <c r="L211" s="164">
        <f t="shared" si="99"/>
        <v>0.2</v>
      </c>
      <c r="M211" s="159" t="s">
        <v>555</v>
      </c>
      <c r="N211" s="165">
        <v>42893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90</v>
      </c>
      <c r="B212" s="157">
        <v>42887</v>
      </c>
      <c r="C212" s="157"/>
      <c r="D212" s="158" t="s">
        <v>706</v>
      </c>
      <c r="E212" s="159" t="s">
        <v>585</v>
      </c>
      <c r="F212" s="160">
        <v>130</v>
      </c>
      <c r="G212" s="159"/>
      <c r="H212" s="159">
        <v>144.25</v>
      </c>
      <c r="I212" s="161">
        <v>170</v>
      </c>
      <c r="J212" s="162" t="s">
        <v>707</v>
      </c>
      <c r="K212" s="163">
        <f t="shared" si="98"/>
        <v>14.25</v>
      </c>
      <c r="L212" s="164">
        <f t="shared" si="99"/>
        <v>0.10961538461538461</v>
      </c>
      <c r="M212" s="159" t="s">
        <v>555</v>
      </c>
      <c r="N212" s="165">
        <v>43675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91</v>
      </c>
      <c r="B213" s="157">
        <v>42901</v>
      </c>
      <c r="C213" s="157"/>
      <c r="D213" s="158" t="s">
        <v>708</v>
      </c>
      <c r="E213" s="159" t="s">
        <v>585</v>
      </c>
      <c r="F213" s="160">
        <v>214.5</v>
      </c>
      <c r="G213" s="159"/>
      <c r="H213" s="159">
        <v>262</v>
      </c>
      <c r="I213" s="161">
        <v>262</v>
      </c>
      <c r="J213" s="162" t="s">
        <v>709</v>
      </c>
      <c r="K213" s="163">
        <f t="shared" si="98"/>
        <v>47.5</v>
      </c>
      <c r="L213" s="164">
        <f t="shared" si="99"/>
        <v>0.22144522144522144</v>
      </c>
      <c r="M213" s="159" t="s">
        <v>555</v>
      </c>
      <c r="N213" s="165">
        <v>42977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92</v>
      </c>
      <c r="B214" s="188">
        <v>42933</v>
      </c>
      <c r="C214" s="188"/>
      <c r="D214" s="189" t="s">
        <v>710</v>
      </c>
      <c r="E214" s="190" t="s">
        <v>585</v>
      </c>
      <c r="F214" s="191">
        <v>370</v>
      </c>
      <c r="G214" s="190"/>
      <c r="H214" s="190">
        <v>447.5</v>
      </c>
      <c r="I214" s="192">
        <v>450</v>
      </c>
      <c r="J214" s="193" t="s">
        <v>643</v>
      </c>
      <c r="K214" s="163">
        <f t="shared" si="98"/>
        <v>77.5</v>
      </c>
      <c r="L214" s="194">
        <f t="shared" si="99"/>
        <v>0.20945945945945946</v>
      </c>
      <c r="M214" s="190" t="s">
        <v>555</v>
      </c>
      <c r="N214" s="195">
        <v>43035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93</v>
      </c>
      <c r="B215" s="188">
        <v>42943</v>
      </c>
      <c r="C215" s="188"/>
      <c r="D215" s="189" t="s">
        <v>182</v>
      </c>
      <c r="E215" s="190" t="s">
        <v>585</v>
      </c>
      <c r="F215" s="191">
        <v>657.5</v>
      </c>
      <c r="G215" s="190"/>
      <c r="H215" s="190">
        <v>825</v>
      </c>
      <c r="I215" s="192">
        <v>820</v>
      </c>
      <c r="J215" s="193" t="s">
        <v>643</v>
      </c>
      <c r="K215" s="163">
        <f t="shared" si="98"/>
        <v>167.5</v>
      </c>
      <c r="L215" s="194">
        <f t="shared" si="99"/>
        <v>0.25475285171102663</v>
      </c>
      <c r="M215" s="190" t="s">
        <v>555</v>
      </c>
      <c r="N215" s="195">
        <v>43090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94</v>
      </c>
      <c r="B216" s="157">
        <v>42964</v>
      </c>
      <c r="C216" s="157"/>
      <c r="D216" s="158" t="s">
        <v>353</v>
      </c>
      <c r="E216" s="159" t="s">
        <v>585</v>
      </c>
      <c r="F216" s="160">
        <v>605</v>
      </c>
      <c r="G216" s="159"/>
      <c r="H216" s="159">
        <v>750</v>
      </c>
      <c r="I216" s="161">
        <v>750</v>
      </c>
      <c r="J216" s="162" t="s">
        <v>701</v>
      </c>
      <c r="K216" s="163">
        <f t="shared" si="98"/>
        <v>145</v>
      </c>
      <c r="L216" s="164">
        <f t="shared" si="99"/>
        <v>0.23966942148760331</v>
      </c>
      <c r="M216" s="159" t="s">
        <v>555</v>
      </c>
      <c r="N216" s="165">
        <v>43027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6">
        <v>95</v>
      </c>
      <c r="B217" s="167">
        <v>42979</v>
      </c>
      <c r="C217" s="167"/>
      <c r="D217" s="175" t="s">
        <v>711</v>
      </c>
      <c r="E217" s="170" t="s">
        <v>585</v>
      </c>
      <c r="F217" s="170">
        <v>255</v>
      </c>
      <c r="G217" s="171"/>
      <c r="H217" s="171">
        <v>217.25</v>
      </c>
      <c r="I217" s="171">
        <v>320</v>
      </c>
      <c r="J217" s="172" t="s">
        <v>712</v>
      </c>
      <c r="K217" s="173">
        <f t="shared" si="98"/>
        <v>-37.75</v>
      </c>
      <c r="L217" s="176">
        <f t="shared" si="99"/>
        <v>-0.14803921568627451</v>
      </c>
      <c r="M217" s="170" t="s">
        <v>567</v>
      </c>
      <c r="N217" s="167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96</v>
      </c>
      <c r="B218" s="157">
        <v>42997</v>
      </c>
      <c r="C218" s="157"/>
      <c r="D218" s="158" t="s">
        <v>713</v>
      </c>
      <c r="E218" s="159" t="s">
        <v>585</v>
      </c>
      <c r="F218" s="160">
        <v>215</v>
      </c>
      <c r="G218" s="159"/>
      <c r="H218" s="159">
        <v>258</v>
      </c>
      <c r="I218" s="161">
        <v>258</v>
      </c>
      <c r="J218" s="162" t="s">
        <v>643</v>
      </c>
      <c r="K218" s="163">
        <f t="shared" si="98"/>
        <v>43</v>
      </c>
      <c r="L218" s="164">
        <f t="shared" si="99"/>
        <v>0.2</v>
      </c>
      <c r="M218" s="159" t="s">
        <v>555</v>
      </c>
      <c r="N218" s="165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97</v>
      </c>
      <c r="B219" s="157">
        <v>42997</v>
      </c>
      <c r="C219" s="157"/>
      <c r="D219" s="158" t="s">
        <v>713</v>
      </c>
      <c r="E219" s="159" t="s">
        <v>585</v>
      </c>
      <c r="F219" s="160">
        <v>215</v>
      </c>
      <c r="G219" s="159"/>
      <c r="H219" s="159">
        <v>258</v>
      </c>
      <c r="I219" s="161">
        <v>258</v>
      </c>
      <c r="J219" s="193" t="s">
        <v>643</v>
      </c>
      <c r="K219" s="163">
        <v>43</v>
      </c>
      <c r="L219" s="164">
        <v>0.2</v>
      </c>
      <c r="M219" s="159" t="s">
        <v>555</v>
      </c>
      <c r="N219" s="165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98</v>
      </c>
      <c r="B220" s="188">
        <v>42998</v>
      </c>
      <c r="C220" s="188"/>
      <c r="D220" s="189" t="s">
        <v>714</v>
      </c>
      <c r="E220" s="190" t="s">
        <v>585</v>
      </c>
      <c r="F220" s="160">
        <v>75</v>
      </c>
      <c r="G220" s="190"/>
      <c r="H220" s="190">
        <v>90</v>
      </c>
      <c r="I220" s="192">
        <v>90</v>
      </c>
      <c r="J220" s="162" t="s">
        <v>715</v>
      </c>
      <c r="K220" s="163">
        <f t="shared" ref="K220:K225" si="100">H220-F220</f>
        <v>15</v>
      </c>
      <c r="L220" s="164">
        <f t="shared" ref="L220:L225" si="101">K220/F220</f>
        <v>0.2</v>
      </c>
      <c r="M220" s="159" t="s">
        <v>555</v>
      </c>
      <c r="N220" s="165">
        <v>43019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99</v>
      </c>
      <c r="B221" s="188">
        <v>43011</v>
      </c>
      <c r="C221" s="188"/>
      <c r="D221" s="189" t="s">
        <v>569</v>
      </c>
      <c r="E221" s="190" t="s">
        <v>585</v>
      </c>
      <c r="F221" s="191">
        <v>315</v>
      </c>
      <c r="G221" s="190"/>
      <c r="H221" s="190">
        <v>392</v>
      </c>
      <c r="I221" s="192">
        <v>384</v>
      </c>
      <c r="J221" s="193" t="s">
        <v>716</v>
      </c>
      <c r="K221" s="163">
        <f t="shared" si="100"/>
        <v>77</v>
      </c>
      <c r="L221" s="194">
        <f t="shared" si="101"/>
        <v>0.24444444444444444</v>
      </c>
      <c r="M221" s="190" t="s">
        <v>555</v>
      </c>
      <c r="N221" s="195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100</v>
      </c>
      <c r="B222" s="188">
        <v>43013</v>
      </c>
      <c r="C222" s="188"/>
      <c r="D222" s="189" t="s">
        <v>439</v>
      </c>
      <c r="E222" s="190" t="s">
        <v>585</v>
      </c>
      <c r="F222" s="191">
        <v>145</v>
      </c>
      <c r="G222" s="190"/>
      <c r="H222" s="190">
        <v>179</v>
      </c>
      <c r="I222" s="192">
        <v>180</v>
      </c>
      <c r="J222" s="193" t="s">
        <v>717</v>
      </c>
      <c r="K222" s="163">
        <f t="shared" si="100"/>
        <v>34</v>
      </c>
      <c r="L222" s="194">
        <f t="shared" si="101"/>
        <v>0.23448275862068965</v>
      </c>
      <c r="M222" s="190" t="s">
        <v>555</v>
      </c>
      <c r="N222" s="195">
        <v>43025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101</v>
      </c>
      <c r="B223" s="188">
        <v>43014</v>
      </c>
      <c r="C223" s="188"/>
      <c r="D223" s="189" t="s">
        <v>328</v>
      </c>
      <c r="E223" s="190" t="s">
        <v>585</v>
      </c>
      <c r="F223" s="191">
        <v>256</v>
      </c>
      <c r="G223" s="190"/>
      <c r="H223" s="190">
        <v>323</v>
      </c>
      <c r="I223" s="192">
        <v>320</v>
      </c>
      <c r="J223" s="193" t="s">
        <v>643</v>
      </c>
      <c r="K223" s="163">
        <f t="shared" si="100"/>
        <v>67</v>
      </c>
      <c r="L223" s="194">
        <f t="shared" si="101"/>
        <v>0.26171875</v>
      </c>
      <c r="M223" s="190" t="s">
        <v>555</v>
      </c>
      <c r="N223" s="195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102</v>
      </c>
      <c r="B224" s="188">
        <v>43017</v>
      </c>
      <c r="C224" s="188"/>
      <c r="D224" s="189" t="s">
        <v>343</v>
      </c>
      <c r="E224" s="190" t="s">
        <v>585</v>
      </c>
      <c r="F224" s="191">
        <v>137.5</v>
      </c>
      <c r="G224" s="190"/>
      <c r="H224" s="190">
        <v>184</v>
      </c>
      <c r="I224" s="192">
        <v>183</v>
      </c>
      <c r="J224" s="193" t="s">
        <v>718</v>
      </c>
      <c r="K224" s="163">
        <f t="shared" si="100"/>
        <v>46.5</v>
      </c>
      <c r="L224" s="194">
        <f t="shared" si="101"/>
        <v>0.33818181818181819</v>
      </c>
      <c r="M224" s="190" t="s">
        <v>555</v>
      </c>
      <c r="N224" s="195">
        <v>43108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103</v>
      </c>
      <c r="B225" s="188">
        <v>43018</v>
      </c>
      <c r="C225" s="188"/>
      <c r="D225" s="189" t="s">
        <v>719</v>
      </c>
      <c r="E225" s="190" t="s">
        <v>585</v>
      </c>
      <c r="F225" s="191">
        <v>125.5</v>
      </c>
      <c r="G225" s="190"/>
      <c r="H225" s="190">
        <v>158</v>
      </c>
      <c r="I225" s="192">
        <v>155</v>
      </c>
      <c r="J225" s="193" t="s">
        <v>720</v>
      </c>
      <c r="K225" s="163">
        <f t="shared" si="100"/>
        <v>32.5</v>
      </c>
      <c r="L225" s="194">
        <f t="shared" si="101"/>
        <v>0.25896414342629481</v>
      </c>
      <c r="M225" s="190" t="s">
        <v>555</v>
      </c>
      <c r="N225" s="195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104</v>
      </c>
      <c r="B226" s="188">
        <v>43018</v>
      </c>
      <c r="C226" s="188"/>
      <c r="D226" s="189" t="s">
        <v>721</v>
      </c>
      <c r="E226" s="190" t="s">
        <v>585</v>
      </c>
      <c r="F226" s="191">
        <v>895</v>
      </c>
      <c r="G226" s="190"/>
      <c r="H226" s="190">
        <v>1122.5</v>
      </c>
      <c r="I226" s="192">
        <v>1078</v>
      </c>
      <c r="J226" s="193" t="s">
        <v>722</v>
      </c>
      <c r="K226" s="163">
        <v>227.5</v>
      </c>
      <c r="L226" s="194">
        <v>0.25418994413407803</v>
      </c>
      <c r="M226" s="190" t="s">
        <v>555</v>
      </c>
      <c r="N226" s="195">
        <v>43117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105</v>
      </c>
      <c r="B227" s="188">
        <v>43020</v>
      </c>
      <c r="C227" s="188"/>
      <c r="D227" s="189" t="s">
        <v>337</v>
      </c>
      <c r="E227" s="190" t="s">
        <v>585</v>
      </c>
      <c r="F227" s="191">
        <v>525</v>
      </c>
      <c r="G227" s="190"/>
      <c r="H227" s="190">
        <v>629</v>
      </c>
      <c r="I227" s="192">
        <v>629</v>
      </c>
      <c r="J227" s="193" t="s">
        <v>643</v>
      </c>
      <c r="K227" s="163">
        <v>104</v>
      </c>
      <c r="L227" s="194">
        <v>0.19809523809523799</v>
      </c>
      <c r="M227" s="190" t="s">
        <v>555</v>
      </c>
      <c r="N227" s="195">
        <v>43119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106</v>
      </c>
      <c r="B228" s="188">
        <v>43046</v>
      </c>
      <c r="C228" s="188"/>
      <c r="D228" s="189" t="s">
        <v>376</v>
      </c>
      <c r="E228" s="190" t="s">
        <v>585</v>
      </c>
      <c r="F228" s="191">
        <v>740</v>
      </c>
      <c r="G228" s="190"/>
      <c r="H228" s="190">
        <v>892.5</v>
      </c>
      <c r="I228" s="192">
        <v>900</v>
      </c>
      <c r="J228" s="193" t="s">
        <v>723</v>
      </c>
      <c r="K228" s="163">
        <f>H228-F228</f>
        <v>152.5</v>
      </c>
      <c r="L228" s="194">
        <f>K228/F228</f>
        <v>0.20608108108108109</v>
      </c>
      <c r="M228" s="190" t="s">
        <v>555</v>
      </c>
      <c r="N228" s="195">
        <v>43052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107</v>
      </c>
      <c r="B229" s="157">
        <v>43073</v>
      </c>
      <c r="C229" s="157"/>
      <c r="D229" s="158" t="s">
        <v>724</v>
      </c>
      <c r="E229" s="159" t="s">
        <v>585</v>
      </c>
      <c r="F229" s="160">
        <v>118.5</v>
      </c>
      <c r="G229" s="159"/>
      <c r="H229" s="159">
        <v>143.5</v>
      </c>
      <c r="I229" s="161">
        <v>145</v>
      </c>
      <c r="J229" s="162" t="s">
        <v>576</v>
      </c>
      <c r="K229" s="163">
        <f>H229-F229</f>
        <v>25</v>
      </c>
      <c r="L229" s="164">
        <f>K229/F229</f>
        <v>0.2109704641350211</v>
      </c>
      <c r="M229" s="159" t="s">
        <v>555</v>
      </c>
      <c r="N229" s="165">
        <v>43097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6">
        <v>108</v>
      </c>
      <c r="B230" s="167">
        <v>43090</v>
      </c>
      <c r="C230" s="167"/>
      <c r="D230" s="168" t="s">
        <v>415</v>
      </c>
      <c r="E230" s="169" t="s">
        <v>585</v>
      </c>
      <c r="F230" s="170">
        <v>715</v>
      </c>
      <c r="G230" s="170"/>
      <c r="H230" s="171">
        <v>500</v>
      </c>
      <c r="I230" s="171">
        <v>872</v>
      </c>
      <c r="J230" s="172" t="s">
        <v>725</v>
      </c>
      <c r="K230" s="173">
        <f>H230-F230</f>
        <v>-215</v>
      </c>
      <c r="L230" s="174">
        <f>K230/F230</f>
        <v>-0.30069930069930068</v>
      </c>
      <c r="M230" s="170" t="s">
        <v>567</v>
      </c>
      <c r="N230" s="167">
        <v>43670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109</v>
      </c>
      <c r="B231" s="157">
        <v>43098</v>
      </c>
      <c r="C231" s="157"/>
      <c r="D231" s="158" t="s">
        <v>569</v>
      </c>
      <c r="E231" s="159" t="s">
        <v>585</v>
      </c>
      <c r="F231" s="160">
        <v>435</v>
      </c>
      <c r="G231" s="159"/>
      <c r="H231" s="159">
        <v>542.5</v>
      </c>
      <c r="I231" s="161">
        <v>539</v>
      </c>
      <c r="J231" s="162" t="s">
        <v>643</v>
      </c>
      <c r="K231" s="163">
        <v>107.5</v>
      </c>
      <c r="L231" s="164">
        <v>0.247126436781609</v>
      </c>
      <c r="M231" s="159" t="s">
        <v>555</v>
      </c>
      <c r="N231" s="165">
        <v>43206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110</v>
      </c>
      <c r="B232" s="157">
        <v>43098</v>
      </c>
      <c r="C232" s="157"/>
      <c r="D232" s="158" t="s">
        <v>527</v>
      </c>
      <c r="E232" s="159" t="s">
        <v>585</v>
      </c>
      <c r="F232" s="160">
        <v>885</v>
      </c>
      <c r="G232" s="159"/>
      <c r="H232" s="159">
        <v>1090</v>
      </c>
      <c r="I232" s="161">
        <v>1084</v>
      </c>
      <c r="J232" s="162" t="s">
        <v>643</v>
      </c>
      <c r="K232" s="163">
        <v>205</v>
      </c>
      <c r="L232" s="164">
        <v>0.23163841807909599</v>
      </c>
      <c r="M232" s="159" t="s">
        <v>555</v>
      </c>
      <c r="N232" s="165">
        <v>43213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6">
        <v>111</v>
      </c>
      <c r="B233" s="197">
        <v>43192</v>
      </c>
      <c r="C233" s="197"/>
      <c r="D233" s="175" t="s">
        <v>726</v>
      </c>
      <c r="E233" s="170" t="s">
        <v>585</v>
      </c>
      <c r="F233" s="198">
        <v>478.5</v>
      </c>
      <c r="G233" s="170"/>
      <c r="H233" s="170">
        <v>442</v>
      </c>
      <c r="I233" s="171">
        <v>613</v>
      </c>
      <c r="J233" s="172" t="s">
        <v>727</v>
      </c>
      <c r="K233" s="173">
        <f>H233-F233</f>
        <v>-36.5</v>
      </c>
      <c r="L233" s="174">
        <f>K233/F233</f>
        <v>-7.6280041797283177E-2</v>
      </c>
      <c r="M233" s="170" t="s">
        <v>567</v>
      </c>
      <c r="N233" s="167">
        <v>43762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6">
        <v>112</v>
      </c>
      <c r="B234" s="167">
        <v>43194</v>
      </c>
      <c r="C234" s="167"/>
      <c r="D234" s="168" t="s">
        <v>728</v>
      </c>
      <c r="E234" s="169" t="s">
        <v>585</v>
      </c>
      <c r="F234" s="170">
        <f>141.5-7.3</f>
        <v>134.19999999999999</v>
      </c>
      <c r="G234" s="170"/>
      <c r="H234" s="171">
        <v>77</v>
      </c>
      <c r="I234" s="171">
        <v>180</v>
      </c>
      <c r="J234" s="172" t="s">
        <v>729</v>
      </c>
      <c r="K234" s="173">
        <f>H234-F234</f>
        <v>-57.199999999999989</v>
      </c>
      <c r="L234" s="174">
        <f>K234/F234</f>
        <v>-0.42622950819672129</v>
      </c>
      <c r="M234" s="170" t="s">
        <v>567</v>
      </c>
      <c r="N234" s="167">
        <v>43522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6">
        <v>113</v>
      </c>
      <c r="B235" s="167">
        <v>43209</v>
      </c>
      <c r="C235" s="167"/>
      <c r="D235" s="168" t="s">
        <v>730</v>
      </c>
      <c r="E235" s="169" t="s">
        <v>585</v>
      </c>
      <c r="F235" s="170">
        <v>430</v>
      </c>
      <c r="G235" s="170"/>
      <c r="H235" s="171">
        <v>220</v>
      </c>
      <c r="I235" s="171">
        <v>537</v>
      </c>
      <c r="J235" s="172" t="s">
        <v>731</v>
      </c>
      <c r="K235" s="173">
        <f>H235-F235</f>
        <v>-210</v>
      </c>
      <c r="L235" s="174">
        <f>K235/F235</f>
        <v>-0.48837209302325579</v>
      </c>
      <c r="M235" s="170" t="s">
        <v>567</v>
      </c>
      <c r="N235" s="167">
        <v>43252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114</v>
      </c>
      <c r="B236" s="188">
        <v>43220</v>
      </c>
      <c r="C236" s="188"/>
      <c r="D236" s="189" t="s">
        <v>377</v>
      </c>
      <c r="E236" s="190" t="s">
        <v>585</v>
      </c>
      <c r="F236" s="190">
        <v>153.5</v>
      </c>
      <c r="G236" s="190"/>
      <c r="H236" s="190">
        <v>196</v>
      </c>
      <c r="I236" s="192">
        <v>196</v>
      </c>
      <c r="J236" s="162" t="s">
        <v>732</v>
      </c>
      <c r="K236" s="163">
        <f>H236-F236</f>
        <v>42.5</v>
      </c>
      <c r="L236" s="164">
        <f>K236/F236</f>
        <v>0.27687296416938112</v>
      </c>
      <c r="M236" s="159" t="s">
        <v>555</v>
      </c>
      <c r="N236" s="165">
        <v>43605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6">
        <v>115</v>
      </c>
      <c r="B237" s="167">
        <v>43306</v>
      </c>
      <c r="C237" s="167"/>
      <c r="D237" s="168" t="s">
        <v>702</v>
      </c>
      <c r="E237" s="169" t="s">
        <v>585</v>
      </c>
      <c r="F237" s="170">
        <v>27.5</v>
      </c>
      <c r="G237" s="170"/>
      <c r="H237" s="171">
        <v>13.1</v>
      </c>
      <c r="I237" s="171">
        <v>60</v>
      </c>
      <c r="J237" s="172" t="s">
        <v>733</v>
      </c>
      <c r="K237" s="173">
        <v>-14.4</v>
      </c>
      <c r="L237" s="174">
        <v>-0.52363636363636401</v>
      </c>
      <c r="M237" s="170" t="s">
        <v>567</v>
      </c>
      <c r="N237" s="167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6">
        <v>116</v>
      </c>
      <c r="B238" s="197">
        <v>43318</v>
      </c>
      <c r="C238" s="197"/>
      <c r="D238" s="175" t="s">
        <v>734</v>
      </c>
      <c r="E238" s="170" t="s">
        <v>585</v>
      </c>
      <c r="F238" s="170">
        <v>148.5</v>
      </c>
      <c r="G238" s="170"/>
      <c r="H238" s="170">
        <v>102</v>
      </c>
      <c r="I238" s="171">
        <v>182</v>
      </c>
      <c r="J238" s="172" t="s">
        <v>735</v>
      </c>
      <c r="K238" s="173">
        <f>H238-F238</f>
        <v>-46.5</v>
      </c>
      <c r="L238" s="174">
        <f>K238/F238</f>
        <v>-0.31313131313131315</v>
      </c>
      <c r="M238" s="170" t="s">
        <v>567</v>
      </c>
      <c r="N238" s="167">
        <v>43661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117</v>
      </c>
      <c r="B239" s="157">
        <v>43335</v>
      </c>
      <c r="C239" s="157"/>
      <c r="D239" s="158" t="s">
        <v>736</v>
      </c>
      <c r="E239" s="159" t="s">
        <v>585</v>
      </c>
      <c r="F239" s="190">
        <v>285</v>
      </c>
      <c r="G239" s="159"/>
      <c r="H239" s="159">
        <v>355</v>
      </c>
      <c r="I239" s="161">
        <v>364</v>
      </c>
      <c r="J239" s="162" t="s">
        <v>737</v>
      </c>
      <c r="K239" s="163">
        <v>70</v>
      </c>
      <c r="L239" s="164">
        <v>0.24561403508771901</v>
      </c>
      <c r="M239" s="159" t="s">
        <v>555</v>
      </c>
      <c r="N239" s="165">
        <v>43455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6">
        <v>118</v>
      </c>
      <c r="B240" s="157">
        <v>43341</v>
      </c>
      <c r="C240" s="157"/>
      <c r="D240" s="158" t="s">
        <v>365</v>
      </c>
      <c r="E240" s="159" t="s">
        <v>585</v>
      </c>
      <c r="F240" s="190">
        <v>525</v>
      </c>
      <c r="G240" s="159"/>
      <c r="H240" s="159">
        <v>585</v>
      </c>
      <c r="I240" s="161">
        <v>635</v>
      </c>
      <c r="J240" s="162" t="s">
        <v>738</v>
      </c>
      <c r="K240" s="163">
        <f t="shared" ref="K240:K257" si="102">H240-F240</f>
        <v>60</v>
      </c>
      <c r="L240" s="164">
        <f t="shared" ref="L240:L257" si="103">K240/F240</f>
        <v>0.11428571428571428</v>
      </c>
      <c r="M240" s="159" t="s">
        <v>555</v>
      </c>
      <c r="N240" s="165">
        <v>43662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119</v>
      </c>
      <c r="B241" s="157">
        <v>43395</v>
      </c>
      <c r="C241" s="157"/>
      <c r="D241" s="158" t="s">
        <v>353</v>
      </c>
      <c r="E241" s="159" t="s">
        <v>585</v>
      </c>
      <c r="F241" s="190">
        <v>475</v>
      </c>
      <c r="G241" s="159"/>
      <c r="H241" s="159">
        <v>574</v>
      </c>
      <c r="I241" s="161">
        <v>570</v>
      </c>
      <c r="J241" s="162" t="s">
        <v>643</v>
      </c>
      <c r="K241" s="163">
        <f t="shared" si="102"/>
        <v>99</v>
      </c>
      <c r="L241" s="164">
        <f t="shared" si="103"/>
        <v>0.20842105263157895</v>
      </c>
      <c r="M241" s="159" t="s">
        <v>555</v>
      </c>
      <c r="N241" s="165">
        <v>43403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120</v>
      </c>
      <c r="B242" s="188">
        <v>43397</v>
      </c>
      <c r="C242" s="188"/>
      <c r="D242" s="189" t="s">
        <v>372</v>
      </c>
      <c r="E242" s="190" t="s">
        <v>585</v>
      </c>
      <c r="F242" s="190">
        <v>707.5</v>
      </c>
      <c r="G242" s="190"/>
      <c r="H242" s="190">
        <v>872</v>
      </c>
      <c r="I242" s="192">
        <v>872</v>
      </c>
      <c r="J242" s="193" t="s">
        <v>643</v>
      </c>
      <c r="K242" s="163">
        <f t="shared" si="102"/>
        <v>164.5</v>
      </c>
      <c r="L242" s="194">
        <f t="shared" si="103"/>
        <v>0.23250883392226149</v>
      </c>
      <c r="M242" s="190" t="s">
        <v>555</v>
      </c>
      <c r="N242" s="195">
        <v>43482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121</v>
      </c>
      <c r="B243" s="188">
        <v>43398</v>
      </c>
      <c r="C243" s="188"/>
      <c r="D243" s="189" t="s">
        <v>739</v>
      </c>
      <c r="E243" s="190" t="s">
        <v>585</v>
      </c>
      <c r="F243" s="190">
        <v>162</v>
      </c>
      <c r="G243" s="190"/>
      <c r="H243" s="190">
        <v>204</v>
      </c>
      <c r="I243" s="192">
        <v>209</v>
      </c>
      <c r="J243" s="193" t="s">
        <v>740</v>
      </c>
      <c r="K243" s="163">
        <f t="shared" si="102"/>
        <v>42</v>
      </c>
      <c r="L243" s="194">
        <f t="shared" si="103"/>
        <v>0.25925925925925924</v>
      </c>
      <c r="M243" s="190" t="s">
        <v>555</v>
      </c>
      <c r="N243" s="195">
        <v>43539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122</v>
      </c>
      <c r="B244" s="188">
        <v>43399</v>
      </c>
      <c r="C244" s="188"/>
      <c r="D244" s="189" t="s">
        <v>456</v>
      </c>
      <c r="E244" s="190" t="s">
        <v>585</v>
      </c>
      <c r="F244" s="190">
        <v>240</v>
      </c>
      <c r="G244" s="190"/>
      <c r="H244" s="190">
        <v>297</v>
      </c>
      <c r="I244" s="192">
        <v>297</v>
      </c>
      <c r="J244" s="193" t="s">
        <v>643</v>
      </c>
      <c r="K244" s="199">
        <f t="shared" si="102"/>
        <v>57</v>
      </c>
      <c r="L244" s="194">
        <f t="shared" si="103"/>
        <v>0.23749999999999999</v>
      </c>
      <c r="M244" s="190" t="s">
        <v>555</v>
      </c>
      <c r="N244" s="195">
        <v>43417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6">
        <v>123</v>
      </c>
      <c r="B245" s="157">
        <v>43439</v>
      </c>
      <c r="C245" s="157"/>
      <c r="D245" s="158" t="s">
        <v>741</v>
      </c>
      <c r="E245" s="159" t="s">
        <v>585</v>
      </c>
      <c r="F245" s="159">
        <v>202.5</v>
      </c>
      <c r="G245" s="159"/>
      <c r="H245" s="159">
        <v>255</v>
      </c>
      <c r="I245" s="161">
        <v>252</v>
      </c>
      <c r="J245" s="162" t="s">
        <v>643</v>
      </c>
      <c r="K245" s="163">
        <f t="shared" si="102"/>
        <v>52.5</v>
      </c>
      <c r="L245" s="164">
        <f t="shared" si="103"/>
        <v>0.25925925925925924</v>
      </c>
      <c r="M245" s="159" t="s">
        <v>555</v>
      </c>
      <c r="N245" s="165">
        <v>43542</v>
      </c>
      <c r="O245" s="1"/>
      <c r="P245" s="1"/>
      <c r="Q245" s="1"/>
      <c r="R245" s="6" t="s">
        <v>742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124</v>
      </c>
      <c r="B246" s="188">
        <v>43465</v>
      </c>
      <c r="C246" s="157"/>
      <c r="D246" s="189" t="s">
        <v>402</v>
      </c>
      <c r="E246" s="190" t="s">
        <v>585</v>
      </c>
      <c r="F246" s="190">
        <v>710</v>
      </c>
      <c r="G246" s="190"/>
      <c r="H246" s="190">
        <v>866</v>
      </c>
      <c r="I246" s="192">
        <v>866</v>
      </c>
      <c r="J246" s="193" t="s">
        <v>643</v>
      </c>
      <c r="K246" s="163">
        <f t="shared" si="102"/>
        <v>156</v>
      </c>
      <c r="L246" s="164">
        <f t="shared" si="103"/>
        <v>0.21971830985915494</v>
      </c>
      <c r="M246" s="159" t="s">
        <v>555</v>
      </c>
      <c r="N246" s="165">
        <v>43553</v>
      </c>
      <c r="O246" s="1"/>
      <c r="P246" s="1"/>
      <c r="Q246" s="1"/>
      <c r="R246" s="6" t="s">
        <v>742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125</v>
      </c>
      <c r="B247" s="188">
        <v>43522</v>
      </c>
      <c r="C247" s="188"/>
      <c r="D247" s="189" t="s">
        <v>152</v>
      </c>
      <c r="E247" s="190" t="s">
        <v>585</v>
      </c>
      <c r="F247" s="190">
        <v>337.25</v>
      </c>
      <c r="G247" s="190"/>
      <c r="H247" s="190">
        <v>398.5</v>
      </c>
      <c r="I247" s="192">
        <v>411</v>
      </c>
      <c r="J247" s="162" t="s">
        <v>743</v>
      </c>
      <c r="K247" s="163">
        <f t="shared" si="102"/>
        <v>61.25</v>
      </c>
      <c r="L247" s="164">
        <f t="shared" si="103"/>
        <v>0.1816160118606375</v>
      </c>
      <c r="M247" s="159" t="s">
        <v>555</v>
      </c>
      <c r="N247" s="165">
        <v>43760</v>
      </c>
      <c r="O247" s="1"/>
      <c r="P247" s="1"/>
      <c r="Q247" s="1"/>
      <c r="R247" s="6" t="s">
        <v>742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0">
        <v>126</v>
      </c>
      <c r="B248" s="201">
        <v>43559</v>
      </c>
      <c r="C248" s="201"/>
      <c r="D248" s="202" t="s">
        <v>744</v>
      </c>
      <c r="E248" s="203" t="s">
        <v>585</v>
      </c>
      <c r="F248" s="203">
        <v>130</v>
      </c>
      <c r="G248" s="203"/>
      <c r="H248" s="203">
        <v>65</v>
      </c>
      <c r="I248" s="204">
        <v>158</v>
      </c>
      <c r="J248" s="172" t="s">
        <v>745</v>
      </c>
      <c r="K248" s="173">
        <f t="shared" si="102"/>
        <v>-65</v>
      </c>
      <c r="L248" s="174">
        <f t="shared" si="103"/>
        <v>-0.5</v>
      </c>
      <c r="M248" s="170" t="s">
        <v>567</v>
      </c>
      <c r="N248" s="167">
        <v>43726</v>
      </c>
      <c r="O248" s="1"/>
      <c r="P248" s="1"/>
      <c r="Q248" s="1"/>
      <c r="R248" s="6" t="s">
        <v>746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127</v>
      </c>
      <c r="B249" s="188">
        <v>43017</v>
      </c>
      <c r="C249" s="188"/>
      <c r="D249" s="189" t="s">
        <v>184</v>
      </c>
      <c r="E249" s="190" t="s">
        <v>585</v>
      </c>
      <c r="F249" s="190">
        <v>141.5</v>
      </c>
      <c r="G249" s="190"/>
      <c r="H249" s="190">
        <v>183.5</v>
      </c>
      <c r="I249" s="192">
        <v>210</v>
      </c>
      <c r="J249" s="162" t="s">
        <v>740</v>
      </c>
      <c r="K249" s="163">
        <f t="shared" si="102"/>
        <v>42</v>
      </c>
      <c r="L249" s="164">
        <f t="shared" si="103"/>
        <v>0.29681978798586572</v>
      </c>
      <c r="M249" s="159" t="s">
        <v>555</v>
      </c>
      <c r="N249" s="165">
        <v>43042</v>
      </c>
      <c r="O249" s="1"/>
      <c r="P249" s="1"/>
      <c r="Q249" s="1"/>
      <c r="R249" s="6" t="s">
        <v>746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0">
        <v>128</v>
      </c>
      <c r="B250" s="201">
        <v>43074</v>
      </c>
      <c r="C250" s="201"/>
      <c r="D250" s="202" t="s">
        <v>747</v>
      </c>
      <c r="E250" s="203" t="s">
        <v>585</v>
      </c>
      <c r="F250" s="198">
        <v>172</v>
      </c>
      <c r="G250" s="203"/>
      <c r="H250" s="203">
        <v>155.25</v>
      </c>
      <c r="I250" s="204">
        <v>230</v>
      </c>
      <c r="J250" s="172" t="s">
        <v>748</v>
      </c>
      <c r="K250" s="173">
        <f t="shared" si="102"/>
        <v>-16.75</v>
      </c>
      <c r="L250" s="174">
        <f t="shared" si="103"/>
        <v>-9.7383720930232565E-2</v>
      </c>
      <c r="M250" s="170" t="s">
        <v>567</v>
      </c>
      <c r="N250" s="167">
        <v>43787</v>
      </c>
      <c r="O250" s="1"/>
      <c r="P250" s="1"/>
      <c r="Q250" s="1"/>
      <c r="R250" s="6" t="s">
        <v>746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129</v>
      </c>
      <c r="B251" s="188">
        <v>43398</v>
      </c>
      <c r="C251" s="188"/>
      <c r="D251" s="189" t="s">
        <v>107</v>
      </c>
      <c r="E251" s="190" t="s">
        <v>585</v>
      </c>
      <c r="F251" s="190">
        <v>698.5</v>
      </c>
      <c r="G251" s="190"/>
      <c r="H251" s="190">
        <v>890</v>
      </c>
      <c r="I251" s="192">
        <v>890</v>
      </c>
      <c r="J251" s="162" t="s">
        <v>814</v>
      </c>
      <c r="K251" s="163">
        <f t="shared" si="102"/>
        <v>191.5</v>
      </c>
      <c r="L251" s="164">
        <f t="shared" si="103"/>
        <v>0.27415891195418757</v>
      </c>
      <c r="M251" s="159" t="s">
        <v>555</v>
      </c>
      <c r="N251" s="165">
        <v>44328</v>
      </c>
      <c r="O251" s="1"/>
      <c r="P251" s="1"/>
      <c r="Q251" s="1"/>
      <c r="R251" s="6" t="s">
        <v>742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130</v>
      </c>
      <c r="B252" s="188">
        <v>42877</v>
      </c>
      <c r="C252" s="188"/>
      <c r="D252" s="189" t="s">
        <v>364</v>
      </c>
      <c r="E252" s="190" t="s">
        <v>585</v>
      </c>
      <c r="F252" s="190">
        <v>127.6</v>
      </c>
      <c r="G252" s="190"/>
      <c r="H252" s="190">
        <v>138</v>
      </c>
      <c r="I252" s="192">
        <v>190</v>
      </c>
      <c r="J252" s="162" t="s">
        <v>749</v>
      </c>
      <c r="K252" s="163">
        <f t="shared" si="102"/>
        <v>10.400000000000006</v>
      </c>
      <c r="L252" s="164">
        <f t="shared" si="103"/>
        <v>8.1504702194357417E-2</v>
      </c>
      <c r="M252" s="159" t="s">
        <v>555</v>
      </c>
      <c r="N252" s="165">
        <v>43774</v>
      </c>
      <c r="O252" s="1"/>
      <c r="P252" s="1"/>
      <c r="Q252" s="1"/>
      <c r="R252" s="6" t="s">
        <v>746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131</v>
      </c>
      <c r="B253" s="188">
        <v>43158</v>
      </c>
      <c r="C253" s="188"/>
      <c r="D253" s="189" t="s">
        <v>750</v>
      </c>
      <c r="E253" s="190" t="s">
        <v>585</v>
      </c>
      <c r="F253" s="190">
        <v>317</v>
      </c>
      <c r="G253" s="190"/>
      <c r="H253" s="190">
        <v>382.5</v>
      </c>
      <c r="I253" s="192">
        <v>398</v>
      </c>
      <c r="J253" s="162" t="s">
        <v>751</v>
      </c>
      <c r="K253" s="163">
        <f t="shared" si="102"/>
        <v>65.5</v>
      </c>
      <c r="L253" s="164">
        <f t="shared" si="103"/>
        <v>0.20662460567823343</v>
      </c>
      <c r="M253" s="159" t="s">
        <v>555</v>
      </c>
      <c r="N253" s="165">
        <v>44238</v>
      </c>
      <c r="O253" s="1"/>
      <c r="P253" s="1"/>
      <c r="Q253" s="1"/>
      <c r="R253" s="6" t="s">
        <v>746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0">
        <v>132</v>
      </c>
      <c r="B254" s="201">
        <v>43164</v>
      </c>
      <c r="C254" s="201"/>
      <c r="D254" s="202" t="s">
        <v>144</v>
      </c>
      <c r="E254" s="203" t="s">
        <v>585</v>
      </c>
      <c r="F254" s="198">
        <f>510-14.4</f>
        <v>495.6</v>
      </c>
      <c r="G254" s="203"/>
      <c r="H254" s="203">
        <v>350</v>
      </c>
      <c r="I254" s="204">
        <v>672</v>
      </c>
      <c r="J254" s="172" t="s">
        <v>752</v>
      </c>
      <c r="K254" s="173">
        <f t="shared" si="102"/>
        <v>-145.60000000000002</v>
      </c>
      <c r="L254" s="174">
        <f t="shared" si="103"/>
        <v>-0.29378531073446329</v>
      </c>
      <c r="M254" s="170" t="s">
        <v>567</v>
      </c>
      <c r="N254" s="167">
        <v>43887</v>
      </c>
      <c r="O254" s="1"/>
      <c r="P254" s="1"/>
      <c r="Q254" s="1"/>
      <c r="R254" s="6" t="s">
        <v>742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0">
        <v>133</v>
      </c>
      <c r="B255" s="201">
        <v>43237</v>
      </c>
      <c r="C255" s="201"/>
      <c r="D255" s="202" t="s">
        <v>448</v>
      </c>
      <c r="E255" s="203" t="s">
        <v>585</v>
      </c>
      <c r="F255" s="198">
        <v>230.3</v>
      </c>
      <c r="G255" s="203"/>
      <c r="H255" s="203">
        <v>102.5</v>
      </c>
      <c r="I255" s="204">
        <v>348</v>
      </c>
      <c r="J255" s="172" t="s">
        <v>753</v>
      </c>
      <c r="K255" s="173">
        <f t="shared" si="102"/>
        <v>-127.80000000000001</v>
      </c>
      <c r="L255" s="174">
        <f t="shared" si="103"/>
        <v>-0.55492835432045162</v>
      </c>
      <c r="M255" s="170" t="s">
        <v>567</v>
      </c>
      <c r="N255" s="167">
        <v>43896</v>
      </c>
      <c r="O255" s="1"/>
      <c r="P255" s="1"/>
      <c r="Q255" s="1"/>
      <c r="R255" s="6" t="s">
        <v>742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134</v>
      </c>
      <c r="B256" s="188">
        <v>43258</v>
      </c>
      <c r="C256" s="188"/>
      <c r="D256" s="189" t="s">
        <v>419</v>
      </c>
      <c r="E256" s="190" t="s">
        <v>585</v>
      </c>
      <c r="F256" s="190">
        <f>342.5-5.1</f>
        <v>337.4</v>
      </c>
      <c r="G256" s="190"/>
      <c r="H256" s="190">
        <v>412.5</v>
      </c>
      <c r="I256" s="192">
        <v>439</v>
      </c>
      <c r="J256" s="162" t="s">
        <v>754</v>
      </c>
      <c r="K256" s="163">
        <f t="shared" si="102"/>
        <v>75.100000000000023</v>
      </c>
      <c r="L256" s="164">
        <f t="shared" si="103"/>
        <v>0.22258446947243635</v>
      </c>
      <c r="M256" s="159" t="s">
        <v>555</v>
      </c>
      <c r="N256" s="165">
        <v>44230</v>
      </c>
      <c r="O256" s="1"/>
      <c r="P256" s="1"/>
      <c r="Q256" s="1"/>
      <c r="R256" s="6" t="s">
        <v>746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1">
        <v>135</v>
      </c>
      <c r="B257" s="180">
        <v>43285</v>
      </c>
      <c r="C257" s="180"/>
      <c r="D257" s="181" t="s">
        <v>55</v>
      </c>
      <c r="E257" s="182" t="s">
        <v>585</v>
      </c>
      <c r="F257" s="182">
        <f>127.5-5.53</f>
        <v>121.97</v>
      </c>
      <c r="G257" s="183"/>
      <c r="H257" s="183">
        <v>122.5</v>
      </c>
      <c r="I257" s="183">
        <v>170</v>
      </c>
      <c r="J257" s="184" t="s">
        <v>782</v>
      </c>
      <c r="K257" s="185">
        <f t="shared" si="102"/>
        <v>0.53000000000000114</v>
      </c>
      <c r="L257" s="186">
        <f t="shared" si="103"/>
        <v>4.3453308190538747E-3</v>
      </c>
      <c r="M257" s="182" t="s">
        <v>676</v>
      </c>
      <c r="N257" s="180">
        <v>44431</v>
      </c>
      <c r="O257" s="1"/>
      <c r="P257" s="1"/>
      <c r="Q257" s="1"/>
      <c r="R257" s="6" t="s">
        <v>742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0">
        <v>136</v>
      </c>
      <c r="B258" s="201">
        <v>43294</v>
      </c>
      <c r="C258" s="201"/>
      <c r="D258" s="202" t="s">
        <v>355</v>
      </c>
      <c r="E258" s="203" t="s">
        <v>585</v>
      </c>
      <c r="F258" s="198">
        <v>46.5</v>
      </c>
      <c r="G258" s="203"/>
      <c r="H258" s="203">
        <v>17</v>
      </c>
      <c r="I258" s="204">
        <v>59</v>
      </c>
      <c r="J258" s="172" t="s">
        <v>755</v>
      </c>
      <c r="K258" s="173">
        <f t="shared" ref="K258:K266" si="104">H258-F258</f>
        <v>-29.5</v>
      </c>
      <c r="L258" s="174">
        <f t="shared" ref="L258:L266" si="105">K258/F258</f>
        <v>-0.63440860215053763</v>
      </c>
      <c r="M258" s="170" t="s">
        <v>567</v>
      </c>
      <c r="N258" s="167">
        <v>43887</v>
      </c>
      <c r="O258" s="1"/>
      <c r="P258" s="1"/>
      <c r="Q258" s="1"/>
      <c r="R258" s="6" t="s">
        <v>742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137</v>
      </c>
      <c r="B259" s="188">
        <v>43396</v>
      </c>
      <c r="C259" s="188"/>
      <c r="D259" s="189" t="s">
        <v>404</v>
      </c>
      <c r="E259" s="190" t="s">
        <v>585</v>
      </c>
      <c r="F259" s="190">
        <v>156.5</v>
      </c>
      <c r="G259" s="190"/>
      <c r="H259" s="190">
        <v>207.5</v>
      </c>
      <c r="I259" s="192">
        <v>191</v>
      </c>
      <c r="J259" s="162" t="s">
        <v>643</v>
      </c>
      <c r="K259" s="163">
        <f t="shared" si="104"/>
        <v>51</v>
      </c>
      <c r="L259" s="164">
        <f t="shared" si="105"/>
        <v>0.32587859424920129</v>
      </c>
      <c r="M259" s="159" t="s">
        <v>555</v>
      </c>
      <c r="N259" s="165">
        <v>44369</v>
      </c>
      <c r="O259" s="1"/>
      <c r="P259" s="1"/>
      <c r="Q259" s="1"/>
      <c r="R259" s="6" t="s">
        <v>742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138</v>
      </c>
      <c r="B260" s="188">
        <v>43439</v>
      </c>
      <c r="C260" s="188"/>
      <c r="D260" s="189" t="s">
        <v>318</v>
      </c>
      <c r="E260" s="190" t="s">
        <v>585</v>
      </c>
      <c r="F260" s="190">
        <v>259.5</v>
      </c>
      <c r="G260" s="190"/>
      <c r="H260" s="190">
        <v>320</v>
      </c>
      <c r="I260" s="192">
        <v>320</v>
      </c>
      <c r="J260" s="162" t="s">
        <v>643</v>
      </c>
      <c r="K260" s="163">
        <f t="shared" si="104"/>
        <v>60.5</v>
      </c>
      <c r="L260" s="164">
        <f t="shared" si="105"/>
        <v>0.23314065510597304</v>
      </c>
      <c r="M260" s="159" t="s">
        <v>555</v>
      </c>
      <c r="N260" s="165">
        <v>44323</v>
      </c>
      <c r="O260" s="1"/>
      <c r="P260" s="1"/>
      <c r="Q260" s="1"/>
      <c r="R260" s="6" t="s">
        <v>742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0">
        <v>139</v>
      </c>
      <c r="B261" s="201">
        <v>43439</v>
      </c>
      <c r="C261" s="201"/>
      <c r="D261" s="202" t="s">
        <v>756</v>
      </c>
      <c r="E261" s="203" t="s">
        <v>585</v>
      </c>
      <c r="F261" s="203">
        <v>715</v>
      </c>
      <c r="G261" s="203"/>
      <c r="H261" s="203">
        <v>445</v>
      </c>
      <c r="I261" s="204">
        <v>840</v>
      </c>
      <c r="J261" s="172" t="s">
        <v>757</v>
      </c>
      <c r="K261" s="173">
        <f t="shared" si="104"/>
        <v>-270</v>
      </c>
      <c r="L261" s="174">
        <f t="shared" si="105"/>
        <v>-0.3776223776223776</v>
      </c>
      <c r="M261" s="170" t="s">
        <v>567</v>
      </c>
      <c r="N261" s="167">
        <v>43800</v>
      </c>
      <c r="O261" s="1"/>
      <c r="P261" s="1"/>
      <c r="Q261" s="1"/>
      <c r="R261" s="6" t="s">
        <v>742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140</v>
      </c>
      <c r="B262" s="188">
        <v>43469</v>
      </c>
      <c r="C262" s="188"/>
      <c r="D262" s="189" t="s">
        <v>157</v>
      </c>
      <c r="E262" s="190" t="s">
        <v>585</v>
      </c>
      <c r="F262" s="190">
        <v>875</v>
      </c>
      <c r="G262" s="190"/>
      <c r="H262" s="190">
        <v>1165</v>
      </c>
      <c r="I262" s="192">
        <v>1185</v>
      </c>
      <c r="J262" s="162" t="s">
        <v>758</v>
      </c>
      <c r="K262" s="163">
        <f t="shared" si="104"/>
        <v>290</v>
      </c>
      <c r="L262" s="164">
        <f t="shared" si="105"/>
        <v>0.33142857142857141</v>
      </c>
      <c r="M262" s="159" t="s">
        <v>555</v>
      </c>
      <c r="N262" s="165">
        <v>43847</v>
      </c>
      <c r="O262" s="1"/>
      <c r="P262" s="1"/>
      <c r="Q262" s="1"/>
      <c r="R262" s="6" t="s">
        <v>742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141</v>
      </c>
      <c r="B263" s="188">
        <v>43559</v>
      </c>
      <c r="C263" s="188"/>
      <c r="D263" s="189" t="s">
        <v>334</v>
      </c>
      <c r="E263" s="190" t="s">
        <v>585</v>
      </c>
      <c r="F263" s="190">
        <f>387-14.63</f>
        <v>372.37</v>
      </c>
      <c r="G263" s="190"/>
      <c r="H263" s="190">
        <v>490</v>
      </c>
      <c r="I263" s="192">
        <v>490</v>
      </c>
      <c r="J263" s="162" t="s">
        <v>643</v>
      </c>
      <c r="K263" s="163">
        <f t="shared" si="104"/>
        <v>117.63</v>
      </c>
      <c r="L263" s="164">
        <f t="shared" si="105"/>
        <v>0.31589548030185027</v>
      </c>
      <c r="M263" s="159" t="s">
        <v>555</v>
      </c>
      <c r="N263" s="165">
        <v>43850</v>
      </c>
      <c r="O263" s="1"/>
      <c r="P263" s="1"/>
      <c r="Q263" s="1"/>
      <c r="R263" s="6" t="s">
        <v>742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0">
        <v>142</v>
      </c>
      <c r="B264" s="201">
        <v>43578</v>
      </c>
      <c r="C264" s="201"/>
      <c r="D264" s="202" t="s">
        <v>759</v>
      </c>
      <c r="E264" s="203" t="s">
        <v>557</v>
      </c>
      <c r="F264" s="203">
        <v>220</v>
      </c>
      <c r="G264" s="203"/>
      <c r="H264" s="203">
        <v>127.5</v>
      </c>
      <c r="I264" s="204">
        <v>284</v>
      </c>
      <c r="J264" s="172" t="s">
        <v>760</v>
      </c>
      <c r="K264" s="173">
        <f t="shared" si="104"/>
        <v>-92.5</v>
      </c>
      <c r="L264" s="174">
        <f t="shared" si="105"/>
        <v>-0.42045454545454547</v>
      </c>
      <c r="M264" s="170" t="s">
        <v>567</v>
      </c>
      <c r="N264" s="167">
        <v>43896</v>
      </c>
      <c r="O264" s="1"/>
      <c r="P264" s="1"/>
      <c r="Q264" s="1"/>
      <c r="R264" s="6" t="s">
        <v>742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143</v>
      </c>
      <c r="B265" s="188">
        <v>43622</v>
      </c>
      <c r="C265" s="188"/>
      <c r="D265" s="189" t="s">
        <v>457</v>
      </c>
      <c r="E265" s="190" t="s">
        <v>557</v>
      </c>
      <c r="F265" s="190">
        <v>332.8</v>
      </c>
      <c r="G265" s="190"/>
      <c r="H265" s="190">
        <v>405</v>
      </c>
      <c r="I265" s="192">
        <v>419</v>
      </c>
      <c r="J265" s="162" t="s">
        <v>761</v>
      </c>
      <c r="K265" s="163">
        <f t="shared" si="104"/>
        <v>72.199999999999989</v>
      </c>
      <c r="L265" s="164">
        <f t="shared" si="105"/>
        <v>0.21694711538461534</v>
      </c>
      <c r="M265" s="159" t="s">
        <v>555</v>
      </c>
      <c r="N265" s="165">
        <v>43860</v>
      </c>
      <c r="O265" s="1"/>
      <c r="P265" s="1"/>
      <c r="Q265" s="1"/>
      <c r="R265" s="6" t="s">
        <v>746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1">
        <v>144</v>
      </c>
      <c r="B266" s="180">
        <v>43641</v>
      </c>
      <c r="C266" s="180"/>
      <c r="D266" s="181" t="s">
        <v>150</v>
      </c>
      <c r="E266" s="182" t="s">
        <v>585</v>
      </c>
      <c r="F266" s="182">
        <v>386</v>
      </c>
      <c r="G266" s="183"/>
      <c r="H266" s="183">
        <v>395</v>
      </c>
      <c r="I266" s="183">
        <v>452</v>
      </c>
      <c r="J266" s="184" t="s">
        <v>762</v>
      </c>
      <c r="K266" s="185">
        <f t="shared" si="104"/>
        <v>9</v>
      </c>
      <c r="L266" s="186">
        <f t="shared" si="105"/>
        <v>2.3316062176165803E-2</v>
      </c>
      <c r="M266" s="182" t="s">
        <v>676</v>
      </c>
      <c r="N266" s="180">
        <v>43868</v>
      </c>
      <c r="O266" s="1"/>
      <c r="P266" s="1"/>
      <c r="Q266" s="1"/>
      <c r="R266" s="6" t="s">
        <v>746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1">
        <v>145</v>
      </c>
      <c r="B267" s="180">
        <v>43707</v>
      </c>
      <c r="C267" s="180"/>
      <c r="D267" s="181" t="s">
        <v>130</v>
      </c>
      <c r="E267" s="182" t="s">
        <v>585</v>
      </c>
      <c r="F267" s="182">
        <v>137.5</v>
      </c>
      <c r="G267" s="183"/>
      <c r="H267" s="183">
        <v>138.5</v>
      </c>
      <c r="I267" s="183">
        <v>190</v>
      </c>
      <c r="J267" s="184" t="s">
        <v>781</v>
      </c>
      <c r="K267" s="185">
        <f>H267-F267</f>
        <v>1</v>
      </c>
      <c r="L267" s="186">
        <f>K267/F267</f>
        <v>7.2727272727272727E-3</v>
      </c>
      <c r="M267" s="182" t="s">
        <v>676</v>
      </c>
      <c r="N267" s="180">
        <v>44432</v>
      </c>
      <c r="O267" s="1"/>
      <c r="P267" s="1"/>
      <c r="Q267" s="1"/>
      <c r="R267" s="6" t="s">
        <v>742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146</v>
      </c>
      <c r="B268" s="188">
        <v>43731</v>
      </c>
      <c r="C268" s="188"/>
      <c r="D268" s="189" t="s">
        <v>412</v>
      </c>
      <c r="E268" s="190" t="s">
        <v>585</v>
      </c>
      <c r="F268" s="190">
        <v>235</v>
      </c>
      <c r="G268" s="190"/>
      <c r="H268" s="190">
        <v>295</v>
      </c>
      <c r="I268" s="192">
        <v>296</v>
      </c>
      <c r="J268" s="162" t="s">
        <v>763</v>
      </c>
      <c r="K268" s="163">
        <f t="shared" ref="K268:K274" si="106">H268-F268</f>
        <v>60</v>
      </c>
      <c r="L268" s="164">
        <f t="shared" ref="L268:L274" si="107">K268/F268</f>
        <v>0.25531914893617019</v>
      </c>
      <c r="M268" s="159" t="s">
        <v>555</v>
      </c>
      <c r="N268" s="165">
        <v>43844</v>
      </c>
      <c r="O268" s="1"/>
      <c r="P268" s="1"/>
      <c r="Q268" s="1"/>
      <c r="R268" s="6" t="s">
        <v>746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147</v>
      </c>
      <c r="B269" s="188">
        <v>43752</v>
      </c>
      <c r="C269" s="188"/>
      <c r="D269" s="189" t="s">
        <v>764</v>
      </c>
      <c r="E269" s="190" t="s">
        <v>585</v>
      </c>
      <c r="F269" s="190">
        <v>277.5</v>
      </c>
      <c r="G269" s="190"/>
      <c r="H269" s="190">
        <v>333</v>
      </c>
      <c r="I269" s="192">
        <v>333</v>
      </c>
      <c r="J269" s="162" t="s">
        <v>765</v>
      </c>
      <c r="K269" s="163">
        <f t="shared" si="106"/>
        <v>55.5</v>
      </c>
      <c r="L269" s="164">
        <f t="shared" si="107"/>
        <v>0.2</v>
      </c>
      <c r="M269" s="159" t="s">
        <v>555</v>
      </c>
      <c r="N269" s="165">
        <v>43846</v>
      </c>
      <c r="O269" s="1"/>
      <c r="P269" s="1"/>
      <c r="Q269" s="1"/>
      <c r="R269" s="6" t="s">
        <v>742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148</v>
      </c>
      <c r="B270" s="188">
        <v>43752</v>
      </c>
      <c r="C270" s="188"/>
      <c r="D270" s="189" t="s">
        <v>766</v>
      </c>
      <c r="E270" s="190" t="s">
        <v>585</v>
      </c>
      <c r="F270" s="190">
        <v>930</v>
      </c>
      <c r="G270" s="190"/>
      <c r="H270" s="190">
        <v>1165</v>
      </c>
      <c r="I270" s="192">
        <v>1200</v>
      </c>
      <c r="J270" s="162" t="s">
        <v>767</v>
      </c>
      <c r="K270" s="163">
        <f t="shared" si="106"/>
        <v>235</v>
      </c>
      <c r="L270" s="164">
        <f t="shared" si="107"/>
        <v>0.25268817204301075</v>
      </c>
      <c r="M270" s="159" t="s">
        <v>555</v>
      </c>
      <c r="N270" s="165">
        <v>43847</v>
      </c>
      <c r="O270" s="1"/>
      <c r="P270" s="1"/>
      <c r="Q270" s="1"/>
      <c r="R270" s="6" t="s">
        <v>746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149</v>
      </c>
      <c r="B271" s="188">
        <v>43753</v>
      </c>
      <c r="C271" s="188"/>
      <c r="D271" s="189" t="s">
        <v>768</v>
      </c>
      <c r="E271" s="190" t="s">
        <v>585</v>
      </c>
      <c r="F271" s="160">
        <v>111</v>
      </c>
      <c r="G271" s="190"/>
      <c r="H271" s="190">
        <v>141</v>
      </c>
      <c r="I271" s="192">
        <v>141</v>
      </c>
      <c r="J271" s="162" t="s">
        <v>570</v>
      </c>
      <c r="K271" s="163">
        <f t="shared" si="106"/>
        <v>30</v>
      </c>
      <c r="L271" s="164">
        <f t="shared" si="107"/>
        <v>0.27027027027027029</v>
      </c>
      <c r="M271" s="159" t="s">
        <v>555</v>
      </c>
      <c r="N271" s="165">
        <v>44328</v>
      </c>
      <c r="O271" s="1"/>
      <c r="P271" s="1"/>
      <c r="Q271" s="1"/>
      <c r="R271" s="6" t="s">
        <v>746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150</v>
      </c>
      <c r="B272" s="188">
        <v>43753</v>
      </c>
      <c r="C272" s="188"/>
      <c r="D272" s="189" t="s">
        <v>769</v>
      </c>
      <c r="E272" s="190" t="s">
        <v>585</v>
      </c>
      <c r="F272" s="160">
        <v>296</v>
      </c>
      <c r="G272" s="190"/>
      <c r="H272" s="190">
        <v>370</v>
      </c>
      <c r="I272" s="192">
        <v>370</v>
      </c>
      <c r="J272" s="162" t="s">
        <v>643</v>
      </c>
      <c r="K272" s="163">
        <f t="shared" si="106"/>
        <v>74</v>
      </c>
      <c r="L272" s="164">
        <f t="shared" si="107"/>
        <v>0.25</v>
      </c>
      <c r="M272" s="159" t="s">
        <v>555</v>
      </c>
      <c r="N272" s="165">
        <v>43853</v>
      </c>
      <c r="O272" s="1"/>
      <c r="P272" s="1"/>
      <c r="Q272" s="1"/>
      <c r="R272" s="6" t="s">
        <v>746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151</v>
      </c>
      <c r="B273" s="188">
        <v>43754</v>
      </c>
      <c r="C273" s="188"/>
      <c r="D273" s="189" t="s">
        <v>770</v>
      </c>
      <c r="E273" s="190" t="s">
        <v>585</v>
      </c>
      <c r="F273" s="160">
        <v>300</v>
      </c>
      <c r="G273" s="190"/>
      <c r="H273" s="190">
        <v>382.5</v>
      </c>
      <c r="I273" s="192">
        <v>344</v>
      </c>
      <c r="J273" s="162" t="s">
        <v>818</v>
      </c>
      <c r="K273" s="163">
        <f t="shared" si="106"/>
        <v>82.5</v>
      </c>
      <c r="L273" s="164">
        <f t="shared" si="107"/>
        <v>0.27500000000000002</v>
      </c>
      <c r="M273" s="159" t="s">
        <v>555</v>
      </c>
      <c r="N273" s="165">
        <v>44238</v>
      </c>
      <c r="O273" s="1"/>
      <c r="P273" s="1"/>
      <c r="Q273" s="1"/>
      <c r="R273" s="6" t="s">
        <v>746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152</v>
      </c>
      <c r="B274" s="188">
        <v>43832</v>
      </c>
      <c r="C274" s="188"/>
      <c r="D274" s="189" t="s">
        <v>771</v>
      </c>
      <c r="E274" s="190" t="s">
        <v>585</v>
      </c>
      <c r="F274" s="160">
        <v>495</v>
      </c>
      <c r="G274" s="190"/>
      <c r="H274" s="190">
        <v>595</v>
      </c>
      <c r="I274" s="192">
        <v>590</v>
      </c>
      <c r="J274" s="162" t="s">
        <v>817</v>
      </c>
      <c r="K274" s="163">
        <f t="shared" si="106"/>
        <v>100</v>
      </c>
      <c r="L274" s="164">
        <f t="shared" si="107"/>
        <v>0.20202020202020202</v>
      </c>
      <c r="M274" s="159" t="s">
        <v>555</v>
      </c>
      <c r="N274" s="165">
        <v>44589</v>
      </c>
      <c r="O274" s="1"/>
      <c r="P274" s="1"/>
      <c r="Q274" s="1"/>
      <c r="R274" s="6" t="s">
        <v>746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153</v>
      </c>
      <c r="B275" s="188">
        <v>43966</v>
      </c>
      <c r="C275" s="188"/>
      <c r="D275" s="189" t="s">
        <v>71</v>
      </c>
      <c r="E275" s="190" t="s">
        <v>585</v>
      </c>
      <c r="F275" s="160">
        <v>67.5</v>
      </c>
      <c r="G275" s="190"/>
      <c r="H275" s="190">
        <v>86</v>
      </c>
      <c r="I275" s="192">
        <v>86</v>
      </c>
      <c r="J275" s="162" t="s">
        <v>772</v>
      </c>
      <c r="K275" s="163">
        <f t="shared" ref="K275:K282" si="108">H275-F275</f>
        <v>18.5</v>
      </c>
      <c r="L275" s="164">
        <f t="shared" ref="L275:L282" si="109">K275/F275</f>
        <v>0.27407407407407408</v>
      </c>
      <c r="M275" s="159" t="s">
        <v>555</v>
      </c>
      <c r="N275" s="165">
        <v>44008</v>
      </c>
      <c r="O275" s="1"/>
      <c r="P275" s="1"/>
      <c r="Q275" s="1"/>
      <c r="R275" s="6" t="s">
        <v>746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154</v>
      </c>
      <c r="B276" s="188">
        <v>44035</v>
      </c>
      <c r="C276" s="188"/>
      <c r="D276" s="189" t="s">
        <v>456</v>
      </c>
      <c r="E276" s="190" t="s">
        <v>585</v>
      </c>
      <c r="F276" s="160">
        <v>231</v>
      </c>
      <c r="G276" s="190"/>
      <c r="H276" s="190">
        <v>281</v>
      </c>
      <c r="I276" s="192">
        <v>281</v>
      </c>
      <c r="J276" s="162" t="s">
        <v>643</v>
      </c>
      <c r="K276" s="163">
        <f t="shared" si="108"/>
        <v>50</v>
      </c>
      <c r="L276" s="164">
        <f t="shared" si="109"/>
        <v>0.21645021645021645</v>
      </c>
      <c r="M276" s="159" t="s">
        <v>555</v>
      </c>
      <c r="N276" s="165">
        <v>44358</v>
      </c>
      <c r="O276" s="1"/>
      <c r="P276" s="1"/>
      <c r="Q276" s="1"/>
      <c r="R276" s="6" t="s">
        <v>746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155</v>
      </c>
      <c r="B277" s="188">
        <v>44092</v>
      </c>
      <c r="C277" s="188"/>
      <c r="D277" s="189" t="s">
        <v>394</v>
      </c>
      <c r="E277" s="190" t="s">
        <v>585</v>
      </c>
      <c r="F277" s="190">
        <v>206</v>
      </c>
      <c r="G277" s="190"/>
      <c r="H277" s="190">
        <v>248</v>
      </c>
      <c r="I277" s="192">
        <v>248</v>
      </c>
      <c r="J277" s="162" t="s">
        <v>643</v>
      </c>
      <c r="K277" s="163">
        <f t="shared" si="108"/>
        <v>42</v>
      </c>
      <c r="L277" s="164">
        <f t="shared" si="109"/>
        <v>0.20388349514563106</v>
      </c>
      <c r="M277" s="159" t="s">
        <v>555</v>
      </c>
      <c r="N277" s="165">
        <v>44214</v>
      </c>
      <c r="O277" s="1"/>
      <c r="P277" s="1"/>
      <c r="Q277" s="1"/>
      <c r="R277" s="6" t="s">
        <v>746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156</v>
      </c>
      <c r="B278" s="188">
        <v>44140</v>
      </c>
      <c r="C278" s="188"/>
      <c r="D278" s="189" t="s">
        <v>394</v>
      </c>
      <c r="E278" s="190" t="s">
        <v>585</v>
      </c>
      <c r="F278" s="190">
        <v>182.5</v>
      </c>
      <c r="G278" s="190"/>
      <c r="H278" s="190">
        <v>248</v>
      </c>
      <c r="I278" s="192">
        <v>248</v>
      </c>
      <c r="J278" s="162" t="s">
        <v>643</v>
      </c>
      <c r="K278" s="163">
        <f t="shared" si="108"/>
        <v>65.5</v>
      </c>
      <c r="L278" s="164">
        <f t="shared" si="109"/>
        <v>0.35890410958904112</v>
      </c>
      <c r="M278" s="159" t="s">
        <v>555</v>
      </c>
      <c r="N278" s="165">
        <v>44214</v>
      </c>
      <c r="O278" s="1"/>
      <c r="P278" s="1"/>
      <c r="Q278" s="1"/>
      <c r="R278" s="6" t="s">
        <v>746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157</v>
      </c>
      <c r="B279" s="188">
        <v>44140</v>
      </c>
      <c r="C279" s="188"/>
      <c r="D279" s="189" t="s">
        <v>318</v>
      </c>
      <c r="E279" s="190" t="s">
        <v>585</v>
      </c>
      <c r="F279" s="190">
        <v>247.5</v>
      </c>
      <c r="G279" s="190"/>
      <c r="H279" s="190">
        <v>320</v>
      </c>
      <c r="I279" s="192">
        <v>320</v>
      </c>
      <c r="J279" s="162" t="s">
        <v>643</v>
      </c>
      <c r="K279" s="163">
        <f t="shared" si="108"/>
        <v>72.5</v>
      </c>
      <c r="L279" s="164">
        <f t="shared" si="109"/>
        <v>0.29292929292929293</v>
      </c>
      <c r="M279" s="159" t="s">
        <v>555</v>
      </c>
      <c r="N279" s="165">
        <v>44323</v>
      </c>
      <c r="O279" s="1"/>
      <c r="P279" s="1"/>
      <c r="Q279" s="1"/>
      <c r="R279" s="6" t="s">
        <v>746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158</v>
      </c>
      <c r="B280" s="188">
        <v>44140</v>
      </c>
      <c r="C280" s="188"/>
      <c r="D280" s="189" t="s">
        <v>270</v>
      </c>
      <c r="E280" s="190" t="s">
        <v>585</v>
      </c>
      <c r="F280" s="160">
        <v>925</v>
      </c>
      <c r="G280" s="190"/>
      <c r="H280" s="190">
        <v>1095</v>
      </c>
      <c r="I280" s="192">
        <v>1093</v>
      </c>
      <c r="J280" s="162" t="s">
        <v>773</v>
      </c>
      <c r="K280" s="163">
        <f t="shared" si="108"/>
        <v>170</v>
      </c>
      <c r="L280" s="164">
        <f t="shared" si="109"/>
        <v>0.18378378378378379</v>
      </c>
      <c r="M280" s="159" t="s">
        <v>555</v>
      </c>
      <c r="N280" s="165">
        <v>44201</v>
      </c>
      <c r="O280" s="1"/>
      <c r="P280" s="1"/>
      <c r="Q280" s="1"/>
      <c r="R280" s="6" t="s">
        <v>746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159</v>
      </c>
      <c r="B281" s="188">
        <v>44140</v>
      </c>
      <c r="C281" s="188"/>
      <c r="D281" s="189" t="s">
        <v>334</v>
      </c>
      <c r="E281" s="190" t="s">
        <v>585</v>
      </c>
      <c r="F281" s="160">
        <v>332.5</v>
      </c>
      <c r="G281" s="190"/>
      <c r="H281" s="190">
        <v>393</v>
      </c>
      <c r="I281" s="192">
        <v>406</v>
      </c>
      <c r="J281" s="162" t="s">
        <v>774</v>
      </c>
      <c r="K281" s="163">
        <f t="shared" si="108"/>
        <v>60.5</v>
      </c>
      <c r="L281" s="164">
        <f t="shared" si="109"/>
        <v>0.18195488721804512</v>
      </c>
      <c r="M281" s="159" t="s">
        <v>555</v>
      </c>
      <c r="N281" s="165">
        <v>44256</v>
      </c>
      <c r="O281" s="1"/>
      <c r="P281" s="1"/>
      <c r="Q281" s="1"/>
      <c r="R281" s="6" t="s">
        <v>746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160</v>
      </c>
      <c r="B282" s="188">
        <v>44141</v>
      </c>
      <c r="C282" s="188"/>
      <c r="D282" s="189" t="s">
        <v>456</v>
      </c>
      <c r="E282" s="190" t="s">
        <v>585</v>
      </c>
      <c r="F282" s="160">
        <v>231</v>
      </c>
      <c r="G282" s="190"/>
      <c r="H282" s="190">
        <v>281</v>
      </c>
      <c r="I282" s="192">
        <v>281</v>
      </c>
      <c r="J282" s="162" t="s">
        <v>643</v>
      </c>
      <c r="K282" s="163">
        <f t="shared" si="108"/>
        <v>50</v>
      </c>
      <c r="L282" s="164">
        <f t="shared" si="109"/>
        <v>0.21645021645021645</v>
      </c>
      <c r="M282" s="159" t="s">
        <v>555</v>
      </c>
      <c r="N282" s="165">
        <v>44358</v>
      </c>
      <c r="O282" s="1"/>
      <c r="P282" s="1"/>
      <c r="Q282" s="1"/>
      <c r="R282" s="6" t="s">
        <v>746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3">
        <v>161</v>
      </c>
      <c r="B283" s="206">
        <v>44187</v>
      </c>
      <c r="C283" s="206"/>
      <c r="D283" s="207" t="s">
        <v>431</v>
      </c>
      <c r="E283" s="53" t="s">
        <v>585</v>
      </c>
      <c r="F283" s="208" t="s">
        <v>775</v>
      </c>
      <c r="G283" s="53"/>
      <c r="H283" s="53"/>
      <c r="I283" s="209">
        <v>239</v>
      </c>
      <c r="J283" s="205" t="s">
        <v>558</v>
      </c>
      <c r="K283" s="205"/>
      <c r="L283" s="210"/>
      <c r="M283" s="211"/>
      <c r="N283" s="212"/>
      <c r="O283" s="1"/>
      <c r="P283" s="1"/>
      <c r="Q283" s="1"/>
      <c r="R283" s="6" t="s">
        <v>746</v>
      </c>
    </row>
    <row r="284" spans="1:26" ht="12.75" customHeight="1">
      <c r="A284" s="187">
        <v>162</v>
      </c>
      <c r="B284" s="188">
        <v>44258</v>
      </c>
      <c r="C284" s="188"/>
      <c r="D284" s="189" t="s">
        <v>771</v>
      </c>
      <c r="E284" s="190" t="s">
        <v>585</v>
      </c>
      <c r="F284" s="160">
        <v>495</v>
      </c>
      <c r="G284" s="190"/>
      <c r="H284" s="190">
        <v>595</v>
      </c>
      <c r="I284" s="192">
        <v>590</v>
      </c>
      <c r="J284" s="162" t="s">
        <v>817</v>
      </c>
      <c r="K284" s="163">
        <f t="shared" ref="K284:K291" si="110">H284-F284</f>
        <v>100</v>
      </c>
      <c r="L284" s="164">
        <f t="shared" ref="L284:L291" si="111">K284/F284</f>
        <v>0.20202020202020202</v>
      </c>
      <c r="M284" s="159" t="s">
        <v>555</v>
      </c>
      <c r="N284" s="165">
        <v>44589</v>
      </c>
      <c r="O284" s="1"/>
      <c r="P284" s="1"/>
      <c r="R284" s="6" t="s">
        <v>746</v>
      </c>
    </row>
    <row r="285" spans="1:26" ht="12.75" customHeight="1">
      <c r="A285" s="187">
        <v>163</v>
      </c>
      <c r="B285" s="188">
        <v>44274</v>
      </c>
      <c r="C285" s="188"/>
      <c r="D285" s="189" t="s">
        <v>334</v>
      </c>
      <c r="E285" s="190" t="s">
        <v>585</v>
      </c>
      <c r="F285" s="160">
        <v>355</v>
      </c>
      <c r="G285" s="190"/>
      <c r="H285" s="190">
        <v>422.5</v>
      </c>
      <c r="I285" s="192">
        <v>420</v>
      </c>
      <c r="J285" s="162" t="s">
        <v>776</v>
      </c>
      <c r="K285" s="163">
        <f t="shared" si="110"/>
        <v>67.5</v>
      </c>
      <c r="L285" s="164">
        <f t="shared" si="111"/>
        <v>0.19014084507042253</v>
      </c>
      <c r="M285" s="159" t="s">
        <v>555</v>
      </c>
      <c r="N285" s="165">
        <v>44361</v>
      </c>
      <c r="O285" s="1"/>
      <c r="R285" s="214" t="s">
        <v>746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164</v>
      </c>
      <c r="B286" s="188">
        <v>44295</v>
      </c>
      <c r="C286" s="188"/>
      <c r="D286" s="189" t="s">
        <v>777</v>
      </c>
      <c r="E286" s="190" t="s">
        <v>585</v>
      </c>
      <c r="F286" s="160">
        <v>555</v>
      </c>
      <c r="G286" s="190"/>
      <c r="H286" s="190">
        <v>663</v>
      </c>
      <c r="I286" s="192">
        <v>663</v>
      </c>
      <c r="J286" s="162" t="s">
        <v>778</v>
      </c>
      <c r="K286" s="163">
        <f t="shared" si="110"/>
        <v>108</v>
      </c>
      <c r="L286" s="164">
        <f t="shared" si="111"/>
        <v>0.19459459459459461</v>
      </c>
      <c r="M286" s="159" t="s">
        <v>555</v>
      </c>
      <c r="N286" s="165">
        <v>44321</v>
      </c>
      <c r="O286" s="1"/>
      <c r="P286" s="1"/>
      <c r="Q286" s="1"/>
      <c r="R286" s="214" t="s">
        <v>746</v>
      </c>
    </row>
    <row r="287" spans="1:26" ht="12.75" customHeight="1">
      <c r="A287" s="187">
        <v>165</v>
      </c>
      <c r="B287" s="188">
        <v>44308</v>
      </c>
      <c r="C287" s="188"/>
      <c r="D287" s="189" t="s">
        <v>364</v>
      </c>
      <c r="E287" s="190" t="s">
        <v>585</v>
      </c>
      <c r="F287" s="160">
        <v>126.5</v>
      </c>
      <c r="G287" s="190"/>
      <c r="H287" s="190">
        <v>155</v>
      </c>
      <c r="I287" s="192">
        <v>155</v>
      </c>
      <c r="J287" s="162" t="s">
        <v>643</v>
      </c>
      <c r="K287" s="163">
        <f t="shared" si="110"/>
        <v>28.5</v>
      </c>
      <c r="L287" s="164">
        <f t="shared" si="111"/>
        <v>0.22529644268774704</v>
      </c>
      <c r="M287" s="159" t="s">
        <v>555</v>
      </c>
      <c r="N287" s="165">
        <v>44362</v>
      </c>
      <c r="O287" s="1"/>
      <c r="R287" s="214" t="s">
        <v>746</v>
      </c>
    </row>
    <row r="288" spans="1:26" ht="12.75" customHeight="1">
      <c r="A288" s="243">
        <v>166</v>
      </c>
      <c r="B288" s="244">
        <v>44368</v>
      </c>
      <c r="C288" s="244"/>
      <c r="D288" s="245" t="s">
        <v>382</v>
      </c>
      <c r="E288" s="246" t="s">
        <v>585</v>
      </c>
      <c r="F288" s="247">
        <v>287.5</v>
      </c>
      <c r="G288" s="246"/>
      <c r="H288" s="246">
        <v>245</v>
      </c>
      <c r="I288" s="248">
        <v>344</v>
      </c>
      <c r="J288" s="172" t="s">
        <v>812</v>
      </c>
      <c r="K288" s="173">
        <f t="shared" si="110"/>
        <v>-42.5</v>
      </c>
      <c r="L288" s="174">
        <f t="shared" si="111"/>
        <v>-0.14782608695652175</v>
      </c>
      <c r="M288" s="170" t="s">
        <v>567</v>
      </c>
      <c r="N288" s="167">
        <v>44508</v>
      </c>
      <c r="O288" s="1"/>
      <c r="R288" s="214" t="s">
        <v>746</v>
      </c>
    </row>
    <row r="289" spans="1:18" ht="12.75" customHeight="1">
      <c r="A289" s="187">
        <v>167</v>
      </c>
      <c r="B289" s="188">
        <v>44368</v>
      </c>
      <c r="C289" s="188"/>
      <c r="D289" s="189" t="s">
        <v>456</v>
      </c>
      <c r="E289" s="190" t="s">
        <v>585</v>
      </c>
      <c r="F289" s="160">
        <v>241</v>
      </c>
      <c r="G289" s="190"/>
      <c r="H289" s="190">
        <v>298</v>
      </c>
      <c r="I289" s="192">
        <v>320</v>
      </c>
      <c r="J289" s="162" t="s">
        <v>643</v>
      </c>
      <c r="K289" s="163">
        <f t="shared" si="110"/>
        <v>57</v>
      </c>
      <c r="L289" s="164">
        <f t="shared" si="111"/>
        <v>0.23651452282157676</v>
      </c>
      <c r="M289" s="159" t="s">
        <v>555</v>
      </c>
      <c r="N289" s="165">
        <v>44802</v>
      </c>
      <c r="O289" s="41"/>
      <c r="R289" s="214" t="s">
        <v>746</v>
      </c>
    </row>
    <row r="290" spans="1:18" ht="12.75" customHeight="1">
      <c r="A290" s="187">
        <v>168</v>
      </c>
      <c r="B290" s="188">
        <v>44406</v>
      </c>
      <c r="C290" s="188"/>
      <c r="D290" s="189" t="s">
        <v>364</v>
      </c>
      <c r="E290" s="190" t="s">
        <v>585</v>
      </c>
      <c r="F290" s="160">
        <v>162.5</v>
      </c>
      <c r="G290" s="190"/>
      <c r="H290" s="190">
        <v>200</v>
      </c>
      <c r="I290" s="192">
        <v>200</v>
      </c>
      <c r="J290" s="162" t="s">
        <v>643</v>
      </c>
      <c r="K290" s="163">
        <f t="shared" si="110"/>
        <v>37.5</v>
      </c>
      <c r="L290" s="164">
        <f t="shared" si="111"/>
        <v>0.23076923076923078</v>
      </c>
      <c r="M290" s="159" t="s">
        <v>555</v>
      </c>
      <c r="N290" s="165">
        <v>44802</v>
      </c>
      <c r="O290" s="1"/>
      <c r="R290" s="214" t="s">
        <v>746</v>
      </c>
    </row>
    <row r="291" spans="1:18" ht="12.75" customHeight="1">
      <c r="A291" s="187">
        <v>169</v>
      </c>
      <c r="B291" s="188">
        <v>44462</v>
      </c>
      <c r="C291" s="188"/>
      <c r="D291" s="189" t="s">
        <v>783</v>
      </c>
      <c r="E291" s="190" t="s">
        <v>585</v>
      </c>
      <c r="F291" s="160">
        <v>1235</v>
      </c>
      <c r="G291" s="190"/>
      <c r="H291" s="190">
        <v>1505</v>
      </c>
      <c r="I291" s="192">
        <v>1500</v>
      </c>
      <c r="J291" s="162" t="s">
        <v>643</v>
      </c>
      <c r="K291" s="163">
        <f t="shared" si="110"/>
        <v>270</v>
      </c>
      <c r="L291" s="164">
        <f t="shared" si="111"/>
        <v>0.21862348178137653</v>
      </c>
      <c r="M291" s="159" t="s">
        <v>555</v>
      </c>
      <c r="N291" s="165">
        <v>44564</v>
      </c>
      <c r="O291" s="1"/>
      <c r="R291" s="214" t="s">
        <v>746</v>
      </c>
    </row>
    <row r="292" spans="1:18" ht="12.75" customHeight="1">
      <c r="A292" s="227">
        <v>170</v>
      </c>
      <c r="B292" s="228">
        <v>44480</v>
      </c>
      <c r="C292" s="228"/>
      <c r="D292" s="229" t="s">
        <v>785</v>
      </c>
      <c r="E292" s="230" t="s">
        <v>585</v>
      </c>
      <c r="F292" s="231" t="s">
        <v>789</v>
      </c>
      <c r="G292" s="230"/>
      <c r="H292" s="230"/>
      <c r="I292" s="230">
        <v>145</v>
      </c>
      <c r="J292" s="232" t="s">
        <v>558</v>
      </c>
      <c r="K292" s="227"/>
      <c r="L292" s="228"/>
      <c r="M292" s="228"/>
      <c r="N292" s="229"/>
      <c r="O292" s="41"/>
      <c r="R292" s="214" t="s">
        <v>746</v>
      </c>
    </row>
    <row r="293" spans="1:18" ht="12.75" customHeight="1">
      <c r="A293" s="233">
        <v>171</v>
      </c>
      <c r="B293" s="234">
        <v>44481</v>
      </c>
      <c r="C293" s="234"/>
      <c r="D293" s="235" t="s">
        <v>259</v>
      </c>
      <c r="E293" s="236" t="s">
        <v>585</v>
      </c>
      <c r="F293" s="237" t="s">
        <v>787</v>
      </c>
      <c r="G293" s="236"/>
      <c r="H293" s="236"/>
      <c r="I293" s="236">
        <v>380</v>
      </c>
      <c r="J293" s="238" t="s">
        <v>558</v>
      </c>
      <c r="K293" s="233"/>
      <c r="L293" s="234"/>
      <c r="M293" s="234"/>
      <c r="N293" s="235"/>
      <c r="O293" s="41"/>
      <c r="R293" s="214" t="s">
        <v>746</v>
      </c>
    </row>
    <row r="294" spans="1:18" ht="12.75" customHeight="1">
      <c r="A294" s="233">
        <v>172</v>
      </c>
      <c r="B294" s="234">
        <v>44481</v>
      </c>
      <c r="C294" s="234"/>
      <c r="D294" s="235" t="s">
        <v>389</v>
      </c>
      <c r="E294" s="236" t="s">
        <v>585</v>
      </c>
      <c r="F294" s="237" t="s">
        <v>788</v>
      </c>
      <c r="G294" s="236"/>
      <c r="H294" s="236"/>
      <c r="I294" s="236">
        <v>56</v>
      </c>
      <c r="J294" s="238" t="s">
        <v>558</v>
      </c>
      <c r="K294" s="233"/>
      <c r="L294" s="234"/>
      <c r="M294" s="234"/>
      <c r="N294" s="235"/>
      <c r="O294" s="41"/>
      <c r="R294" s="214"/>
    </row>
    <row r="295" spans="1:18" ht="12.75" customHeight="1">
      <c r="A295" s="187">
        <v>173</v>
      </c>
      <c r="B295" s="188">
        <v>44551</v>
      </c>
      <c r="C295" s="188"/>
      <c r="D295" s="189" t="s">
        <v>118</v>
      </c>
      <c r="E295" s="190" t="s">
        <v>585</v>
      </c>
      <c r="F295" s="160">
        <v>2300</v>
      </c>
      <c r="G295" s="190"/>
      <c r="H295" s="190">
        <f>(2820+2200)/2</f>
        <v>2510</v>
      </c>
      <c r="I295" s="192">
        <v>3000</v>
      </c>
      <c r="J295" s="162" t="s">
        <v>826</v>
      </c>
      <c r="K295" s="163">
        <f>H295-F295</f>
        <v>210</v>
      </c>
      <c r="L295" s="164">
        <f>K295/F295</f>
        <v>9.1304347826086957E-2</v>
      </c>
      <c r="M295" s="159" t="s">
        <v>555</v>
      </c>
      <c r="N295" s="165">
        <v>44649</v>
      </c>
      <c r="O295" s="1"/>
      <c r="R295" s="214"/>
    </row>
    <row r="296" spans="1:18" ht="12.75" customHeight="1">
      <c r="A296" s="239">
        <v>174</v>
      </c>
      <c r="B296" s="234">
        <v>44606</v>
      </c>
      <c r="C296" s="239"/>
      <c r="D296" s="239" t="s">
        <v>410</v>
      </c>
      <c r="E296" s="236" t="s">
        <v>585</v>
      </c>
      <c r="F296" s="236" t="s">
        <v>820</v>
      </c>
      <c r="G296" s="236"/>
      <c r="H296" s="236"/>
      <c r="I296" s="236">
        <v>764</v>
      </c>
      <c r="J296" s="236" t="s">
        <v>558</v>
      </c>
      <c r="K296" s="236"/>
      <c r="L296" s="236"/>
      <c r="M296" s="236"/>
      <c r="N296" s="239"/>
      <c r="O296" s="41"/>
      <c r="R296" s="214"/>
    </row>
    <row r="297" spans="1:18" ht="12.75" customHeight="1">
      <c r="A297" s="239">
        <v>175</v>
      </c>
      <c r="B297" s="234">
        <v>44613</v>
      </c>
      <c r="C297" s="239"/>
      <c r="D297" s="239" t="s">
        <v>783</v>
      </c>
      <c r="E297" s="236" t="s">
        <v>585</v>
      </c>
      <c r="F297" s="236" t="s">
        <v>821</v>
      </c>
      <c r="G297" s="236"/>
      <c r="H297" s="236"/>
      <c r="I297" s="236">
        <v>1510</v>
      </c>
      <c r="J297" s="236" t="s">
        <v>558</v>
      </c>
      <c r="K297" s="236"/>
      <c r="L297" s="236"/>
      <c r="M297" s="236"/>
      <c r="N297" s="239"/>
      <c r="O297" s="41"/>
      <c r="R297" s="214"/>
    </row>
    <row r="298" spans="1:18" ht="12.75" customHeight="1">
      <c r="A298">
        <v>176</v>
      </c>
      <c r="B298" s="234">
        <v>44670</v>
      </c>
      <c r="C298" s="234"/>
      <c r="D298" s="239" t="s">
        <v>519</v>
      </c>
      <c r="E298" s="285" t="s">
        <v>585</v>
      </c>
      <c r="F298" s="236" t="s">
        <v>828</v>
      </c>
      <c r="G298" s="236"/>
      <c r="H298" s="236"/>
      <c r="I298" s="236">
        <v>553</v>
      </c>
      <c r="J298" s="236" t="s">
        <v>558</v>
      </c>
      <c r="K298" s="236"/>
      <c r="L298" s="236"/>
      <c r="M298" s="236"/>
      <c r="N298" s="236"/>
      <c r="O298" s="41"/>
      <c r="R298" s="214"/>
    </row>
    <row r="299" spans="1:18" ht="12.75" customHeight="1">
      <c r="A299" s="187">
        <v>177</v>
      </c>
      <c r="B299" s="188">
        <v>44746</v>
      </c>
      <c r="C299" s="188"/>
      <c r="D299" s="189" t="s">
        <v>863</v>
      </c>
      <c r="E299" s="190" t="s">
        <v>585</v>
      </c>
      <c r="F299" s="160">
        <v>207.5</v>
      </c>
      <c r="G299" s="190"/>
      <c r="H299" s="190">
        <v>254</v>
      </c>
      <c r="I299" s="192">
        <v>254</v>
      </c>
      <c r="J299" s="162" t="s">
        <v>643</v>
      </c>
      <c r="K299" s="163">
        <f>H299-F299</f>
        <v>46.5</v>
      </c>
      <c r="L299" s="164">
        <f>K299/F299</f>
        <v>0.22409638554216868</v>
      </c>
      <c r="M299" s="159" t="s">
        <v>555</v>
      </c>
      <c r="N299" s="165">
        <v>44792</v>
      </c>
      <c r="O299" s="1"/>
      <c r="R299" s="214"/>
    </row>
    <row r="300" spans="1:18" ht="12.75" customHeight="1">
      <c r="A300" s="213">
        <v>178</v>
      </c>
      <c r="B300" s="234">
        <v>44775</v>
      </c>
      <c r="D300" s="324" t="s">
        <v>458</v>
      </c>
      <c r="E300" s="323" t="s">
        <v>585</v>
      </c>
      <c r="F300" s="236" t="s">
        <v>864</v>
      </c>
      <c r="G300" s="236"/>
      <c r="H300" s="236"/>
      <c r="I300" s="236">
        <v>38</v>
      </c>
      <c r="J300" s="236" t="s">
        <v>558</v>
      </c>
      <c r="K300" s="236"/>
      <c r="L300" s="236"/>
      <c r="M300" s="236"/>
      <c r="N300" s="236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B302" s="215" t="s">
        <v>779</v>
      </c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A309" s="216"/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A310" s="216"/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A311" s="53"/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</sheetData>
  <autoFilter ref="R1:R307"/>
  <mergeCells count="3">
    <mergeCell ref="J102:J103"/>
    <mergeCell ref="B102:B103"/>
    <mergeCell ref="A102:A103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94 K97 L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2022-09-14T02:43:00Z</dcterms:modified>
</cp:coreProperties>
</file>