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F&amp;O)'!$R$1:$R$276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6" i="7"/>
  <c r="M62" l="1"/>
  <c r="L62"/>
  <c r="M76"/>
  <c r="L54"/>
  <c r="K54"/>
  <c r="L53"/>
  <c r="K53"/>
  <c r="L52"/>
  <c r="K52"/>
  <c r="L51"/>
  <c r="K51"/>
  <c r="L49"/>
  <c r="M49" s="1"/>
  <c r="L48"/>
  <c r="L47"/>
  <c r="L46"/>
  <c r="L45"/>
  <c r="L44"/>
  <c r="L43"/>
  <c r="L11"/>
  <c r="L12"/>
  <c r="L13"/>
  <c r="L14"/>
  <c r="L15"/>
  <c r="L16"/>
  <c r="L17"/>
  <c r="L18"/>
  <c r="L19"/>
  <c r="L20"/>
  <c r="L24"/>
  <c r="L25"/>
  <c r="L29"/>
  <c r="L30"/>
  <c r="L10"/>
  <c r="K48"/>
  <c r="K47"/>
  <c r="K78"/>
  <c r="M78" s="1"/>
  <c r="K30"/>
  <c r="M30" s="1"/>
  <c r="K29"/>
  <c r="K75"/>
  <c r="M75" s="1"/>
  <c r="K45"/>
  <c r="K25"/>
  <c r="K24"/>
  <c r="K19"/>
  <c r="M19" s="1"/>
  <c r="K44"/>
  <c r="K20"/>
  <c r="M20" s="1"/>
  <c r="K17"/>
  <c r="K18"/>
  <c r="K15"/>
  <c r="K16"/>
  <c r="M16" s="1"/>
  <c r="K11"/>
  <c r="K46"/>
  <c r="K14"/>
  <c r="M14" s="1"/>
  <c r="K10"/>
  <c r="M54" l="1"/>
  <c r="M25"/>
  <c r="M11"/>
  <c r="M15"/>
  <c r="M29"/>
  <c r="M24"/>
  <c r="M52"/>
  <c r="M18"/>
  <c r="M17"/>
  <c r="M45"/>
  <c r="M10"/>
  <c r="M53"/>
  <c r="M48"/>
  <c r="M51"/>
  <c r="M46"/>
  <c r="M47"/>
  <c r="M44"/>
  <c r="K43"/>
  <c r="M43" s="1"/>
  <c r="K13" l="1"/>
  <c r="M13" s="1"/>
  <c r="K12"/>
  <c r="M12" s="1"/>
  <c r="K244"/>
  <c r="L244" s="1"/>
  <c r="M7" l="1"/>
  <c r="F232" l="1"/>
  <c r="K233"/>
  <c r="L233" s="1"/>
  <c r="K224"/>
  <c r="L224" s="1"/>
  <c r="K227"/>
  <c r="L227" s="1"/>
  <c r="K235" l="1"/>
  <c r="L235" s="1"/>
  <c r="F226"/>
  <c r="F225"/>
  <c r="F223"/>
  <c r="K223" s="1"/>
  <c r="L223" s="1"/>
  <c r="F203"/>
  <c r="F155"/>
  <c r="K234" l="1"/>
  <c r="L234" s="1"/>
  <c r="K232"/>
  <c r="L232" s="1"/>
  <c r="K238"/>
  <c r="L238" s="1"/>
  <c r="K239"/>
  <c r="L239" s="1"/>
  <c r="K231"/>
  <c r="L231" s="1"/>
  <c r="K241"/>
  <c r="L241" s="1"/>
  <c r="K237"/>
  <c r="L237" s="1"/>
  <c r="K230" l="1"/>
  <c r="L230" s="1"/>
  <c r="K219"/>
  <c r="L219" s="1"/>
  <c r="K221"/>
  <c r="L221" s="1"/>
  <c r="K218"/>
  <c r="L218" s="1"/>
  <c r="K220"/>
  <c r="L220" s="1"/>
  <c r="K149"/>
  <c r="L149" s="1"/>
  <c r="K202"/>
  <c r="L202" s="1"/>
  <c r="K216"/>
  <c r="L216" s="1"/>
  <c r="K217"/>
  <c r="L217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7"/>
  <c r="L207" s="1"/>
  <c r="K205"/>
  <c r="L205" s="1"/>
  <c r="K204"/>
  <c r="L204" s="1"/>
  <c r="K203"/>
  <c r="L203" s="1"/>
  <c r="K199"/>
  <c r="L199" s="1"/>
  <c r="K198"/>
  <c r="L198" s="1"/>
  <c r="K197"/>
  <c r="L197" s="1"/>
  <c r="K194"/>
  <c r="L194" s="1"/>
  <c r="K193"/>
  <c r="L193" s="1"/>
  <c r="K192"/>
  <c r="L192" s="1"/>
  <c r="K191"/>
  <c r="L191" s="1"/>
  <c r="K190"/>
  <c r="L190" s="1"/>
  <c r="K189"/>
  <c r="L189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7"/>
  <c r="L177" s="1"/>
  <c r="K175"/>
  <c r="L175" s="1"/>
  <c r="K173"/>
  <c r="L173" s="1"/>
  <c r="K171"/>
  <c r="L171" s="1"/>
  <c r="K170"/>
  <c r="L170" s="1"/>
  <c r="K169"/>
  <c r="L169" s="1"/>
  <c r="K167"/>
  <c r="L167" s="1"/>
  <c r="K166"/>
  <c r="L166" s="1"/>
  <c r="K165"/>
  <c r="L165" s="1"/>
  <c r="K164"/>
  <c r="K163"/>
  <c r="L163" s="1"/>
  <c r="K162"/>
  <c r="L162" s="1"/>
  <c r="K160"/>
  <c r="L160" s="1"/>
  <c r="K159"/>
  <c r="L159" s="1"/>
  <c r="K158"/>
  <c r="L158" s="1"/>
  <c r="K157"/>
  <c r="L157" s="1"/>
  <c r="K156"/>
  <c r="L156" s="1"/>
  <c r="K155"/>
  <c r="L155" s="1"/>
  <c r="H154"/>
  <c r="K154" s="1"/>
  <c r="L154" s="1"/>
  <c r="K151"/>
  <c r="L151" s="1"/>
  <c r="K150"/>
  <c r="L150" s="1"/>
  <c r="K148"/>
  <c r="L148" s="1"/>
  <c r="K147"/>
  <c r="L147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H120"/>
  <c r="K120" s="1"/>
  <c r="L120" s="1"/>
  <c r="F119"/>
  <c r="K119" s="1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D7" i="6"/>
  <c r="K6" i="4"/>
  <c r="K6" i="3"/>
  <c r="L6" i="2"/>
</calcChain>
</file>

<file path=xl/sharedStrings.xml><?xml version="1.0" encoding="utf-8"?>
<sst xmlns="http://schemas.openxmlformats.org/spreadsheetml/2006/main" count="7444" uniqueCount="3796">
  <si>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</si>
  <si>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</si>
  <si>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</si>
  <si>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</si>
  <si>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</si>
  <si>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</si>
  <si>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</si>
  <si>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</si>
  <si>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</si>
  <si>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</si>
  <si>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</si>
  <si>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</si>
  <si>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</si>
  <si>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</si>
  <si>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</si>
  <si>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</si>
  <si>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</si>
  <si>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</si>
  <si>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</si>
  <si>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</si>
  <si>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</si>
  <si>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</si>
  <si>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</si>
  <si>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</si>
  <si>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</si>
  <si>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</si>
  <si>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</si>
  <si>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</si>
  <si>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</si>
  <si>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</si>
  <si>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</si>
  <si>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</si>
  <si>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</si>
  <si>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</si>
  <si>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</si>
  <si>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</si>
  <si>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</si>
  <si>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</si>
  <si>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</si>
  <si>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</si>
  <si>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</si>
  <si>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</si>
  <si>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</si>
  <si>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</si>
  <si>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</si>
  <si>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</si>
  <si>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</si>
  <si>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</si>
  <si>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</si>
  <si>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</si>
  <si>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</si>
  <si>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</si>
  <si>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</si>
  <si>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</si>
  <si>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</si>
  <si>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</si>
  <si>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</si>
  <si>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</si>
  <si>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</si>
  <si>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</si>
  <si>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</si>
  <si>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</si>
  <si>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</si>
  <si>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</si>
  <si>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</si>
  <si>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</si>
  <si>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</si>
  <si>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</si>
  <si>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</si>
  <si>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</si>
  <si>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</si>
  <si>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</si>
  <si>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</si>
  <si>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</si>
  <si>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</si>
  <si>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</si>
  <si>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</si>
  <si>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</si>
  <si>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</si>
  <si>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</si>
  <si>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</si>
  <si>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</si>
  <si>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</si>
  <si>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</si>
  <si>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</si>
  <si>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</si>
  <si>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</si>
  <si>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</si>
  <si>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</si>
  <si>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</si>
  <si>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</si>
  <si>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</si>
  <si>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</si>
  <si>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</si>
  <si>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</si>
  <si>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</si>
  <si>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</si>
  <si>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</si>
  <si>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</si>
  <si>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</si>
  <si>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</si>
  <si>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</si>
  <si>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</si>
  <si>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</si>
  <si>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</si>
  <si>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</si>
  <si>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</si>
  <si>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</si>
  <si>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</si>
  <si>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</si>
  <si>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</si>
  <si>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</si>
  <si>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</si>
  <si>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</si>
  <si>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</si>
  <si>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</si>
  <si>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</si>
  <si>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</si>
  <si>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</si>
  <si>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</si>
  <si>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</si>
  <si>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</si>
  <si>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</si>
  <si>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</si>
  <si>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</si>
  <si>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</si>
  <si>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</si>
  <si>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</si>
  <si>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</si>
  <si>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</si>
  <si>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</si>
  <si>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</si>
  <si>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</si>
  <si>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</si>
  <si>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</si>
  <si>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</si>
  <si>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</si>
  <si>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</si>
  <si>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</si>
  <si>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</si>
  <si>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</si>
  <si>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</si>
  <si>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</si>
  <si>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</si>
  <si>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</si>
  <si>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</si>
  <si>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</si>
  <si>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</si>
  <si>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</si>
  <si>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</si>
  <si>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</si>
  <si>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</si>
  <si>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</si>
  <si>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</si>
  <si>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</si>
  <si>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</si>
  <si>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</si>
  <si>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</si>
  <si>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</si>
  <si>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</si>
  <si>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</si>
  <si>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</si>
  <si>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</si>
  <si>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</si>
  <si>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</si>
  <si>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</si>
  <si>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</si>
  <si>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</si>
  <si>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</si>
  <si>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</si>
  <si>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</si>
  <si>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</si>
  <si>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</si>
  <si>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</si>
  <si>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</si>
  <si>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</si>
  <si>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</si>
  <si>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</si>
  <si>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</si>
  <si>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</si>
  <si>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</si>
  <si>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</si>
  <si>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</si>
  <si>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</si>
  <si>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</si>
  <si>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</si>
  <si>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</si>
  <si>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</si>
  <si>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</si>
  <si>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</si>
  <si>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</si>
  <si>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</si>
  <si>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</si>
  <si>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</si>
  <si>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</si>
  <si>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</si>
  <si>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</si>
  <si>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</si>
  <si>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</si>
  <si>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</si>
  <si>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</si>
  <si>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</si>
  <si>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</si>
  <si>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</si>
  <si>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</si>
  <si>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</si>
  <si>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</si>
  <si>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</si>
  <si>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</si>
  <si>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</si>
  <si>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</si>
  <si>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</si>
  <si>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</si>
  <si>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</si>
  <si>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</si>
  <si>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</si>
  <si>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</si>
  <si>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</si>
  <si>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</si>
  <si>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</si>
  <si>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</si>
  <si>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</si>
  <si>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</si>
  <si>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</si>
  <si>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</si>
  <si>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</si>
  <si>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</si>
  <si>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</si>
  <si>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</si>
  <si>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</si>
  <si>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</si>
  <si>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</si>
  <si>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</si>
  <si>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</si>
  <si>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</si>
  <si>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</si>
  <si>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</si>
  <si>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</si>
  <si>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</si>
  <si>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</si>
  <si>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</si>
  <si>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</si>
  <si>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</si>
  <si>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</si>
  <si>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</si>
  <si>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</si>
  <si>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</si>
  <si>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</si>
  <si>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</si>
  <si>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</si>
  <si>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</si>
  <si>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</si>
  <si>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</si>
  <si>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</si>
  <si>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</si>
  <si>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</si>
  <si>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</si>
  <si>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</si>
  <si>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</si>
  <si>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</si>
  <si>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</si>
  <si>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</si>
  <si>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</si>
  <si>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</si>
  <si>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</si>
  <si>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</si>
  <si>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</si>
  <si>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</si>
  <si>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</si>
  <si>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</si>
  <si>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</si>
  <si>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</si>
  <si>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</si>
  <si>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</si>
  <si>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</si>
  <si>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</si>
  <si>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</si>
  <si>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</si>
  <si>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</si>
  <si>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</si>
  <si>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</si>
  <si>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</si>
  <si>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</si>
  <si>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</si>
  <si>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</si>
  <si>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</si>
  <si>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</si>
  <si>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</si>
  <si>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</si>
  <si>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</si>
  <si>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</si>
  <si>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</si>
  <si>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</si>
  <si>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</si>
  <si>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</si>
  <si>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</si>
  <si>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</si>
  <si>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</si>
  <si>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</si>
  <si>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</si>
  <si>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</si>
  <si>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</si>
  <si>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</si>
  <si>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</si>
  <si>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</si>
  <si>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</si>
  <si>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</si>
  <si>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</si>
  <si>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</si>
  <si>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</si>
  <si>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</si>
  <si>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</si>
  <si>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</si>
  <si>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</si>
  <si>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</si>
  <si>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</si>
  <si>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</si>
  <si>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</si>
  <si>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</si>
  <si>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</si>
  <si>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</si>
  <si>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</si>
  <si>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</si>
  <si>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</si>
  <si>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</si>
  <si>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</si>
  <si>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</si>
  <si>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</si>
  <si>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</si>
  <si>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</si>
  <si>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</si>
  <si>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</si>
  <si>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</si>
  <si>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</si>
  <si>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</si>
  <si>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</si>
  <si>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</si>
  <si>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</si>
  <si>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</si>
  <si>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</si>
  <si>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</si>
  <si>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</si>
  <si>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</si>
  <si>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</si>
  <si>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</si>
  <si>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</si>
  <si>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</si>
  <si>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</si>
  <si>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</si>
  <si>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</si>
  <si>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</si>
  <si>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</si>
  <si>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</si>
  <si>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</si>
  <si>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</si>
  <si>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</si>
  <si>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</si>
  <si>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</si>
  <si>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</si>
  <si>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</si>
  <si>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</si>
  <si>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</si>
  <si>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</si>
  <si>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</si>
  <si>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</si>
  <si>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</si>
  <si>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</si>
  <si>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</si>
  <si>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</si>
  <si>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</si>
  <si>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</si>
  <si>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</si>
  <si>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</si>
  <si>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</si>
  <si>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</si>
  <si>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</si>
  <si>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</si>
  <si>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</si>
  <si>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</si>
  <si>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</si>
  <si>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</si>
  <si>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</si>
  <si>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</si>
  <si>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</si>
  <si>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</si>
  <si>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</si>
  <si>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</si>
  <si>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</si>
  <si>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</si>
  <si>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</si>
  <si>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</si>
  <si>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</si>
  <si>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</si>
  <si>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</si>
  <si>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</si>
  <si>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</si>
  <si>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</si>
  <si>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</si>
  <si>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</si>
  <si>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</si>
  <si>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</si>
  <si>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</si>
  <si>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</si>
  <si>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</si>
  <si>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</si>
  <si>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</si>
  <si>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</si>
  <si>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</si>
  <si>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</si>
  <si>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</si>
  <si>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</si>
  <si>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</si>
  <si>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</si>
  <si>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</si>
  <si>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</si>
  <si>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</si>
  <si>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</si>
  <si>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</si>
  <si>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</si>
  <si>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</si>
  <si>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</si>
  <si>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</si>
  <si>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</si>
  <si>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</si>
  <si>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</si>
  <si>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</si>
  <si>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</si>
  <si>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</si>
  <si>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</si>
  <si>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</si>
  <si>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</si>
  <si>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</si>
  <si>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</si>
  <si>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</si>
  <si>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</si>
  <si>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</si>
  <si>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</si>
  <si>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</si>
  <si>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</si>
  <si>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</si>
  <si>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</si>
  <si>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</si>
  <si>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</si>
  <si>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</si>
  <si>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</si>
  <si>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</si>
  <si>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</si>
  <si>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</si>
  <si>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</si>
  <si>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</si>
  <si>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</si>
  <si>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</si>
  <si>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</si>
  <si>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</si>
  <si>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</si>
  <si>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</si>
  <si>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</si>
  <si>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</si>
  <si>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</si>
  <si>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</si>
  <si>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</si>
  <si>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</si>
  <si>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</si>
  <si>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</si>
  <si>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</si>
  <si>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</si>
  <si>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</si>
  <si>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</si>
  <si>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</si>
  <si>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</si>
  <si>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</si>
  <si>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</si>
  <si>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</si>
  <si>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</si>
  <si>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</si>
  <si>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</si>
  <si>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</si>
  <si>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</si>
  <si>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</si>
  <si>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</si>
  <si>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</si>
  <si>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</si>
  <si>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</si>
  <si>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</si>
  <si>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</si>
  <si>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</si>
  <si>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</si>
  <si>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</si>
  <si>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</si>
  <si>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</si>
  <si>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</si>
  <si>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</si>
  <si>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</si>
  <si>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</si>
  <si>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</si>
  <si>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</si>
  <si>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</si>
  <si>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</si>
  <si>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</si>
  <si>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</si>
  <si>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</si>
  <si>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</si>
  <si>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</si>
  <si>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</si>
  <si>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</si>
  <si>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</si>
  <si>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</si>
  <si>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</si>
  <si>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</si>
  <si>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</si>
  <si>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</si>
  <si>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</si>
  <si>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</si>
  <si>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</si>
  <si>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</si>
  <si>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</si>
  <si>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</si>
  <si>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</si>
  <si>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</si>
  <si>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</si>
  <si>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</si>
  <si>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</si>
  <si>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</si>
  <si>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</si>
  <si>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</si>
  <si>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</si>
  <si>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</si>
  <si>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</si>
  <si>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</si>
  <si>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</si>
  <si>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</si>
  <si>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</si>
  <si>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</si>
  <si>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</si>
  <si>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</si>
  <si>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</si>
  <si>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</si>
  <si>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</si>
  <si>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</si>
  <si>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</si>
  <si>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</si>
  <si>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</si>
  <si>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</si>
  <si>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</si>
  <si>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</si>
  <si>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</si>
  <si>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</si>
  <si>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</si>
  <si>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</si>
  <si>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</si>
  <si>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</si>
  <si>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</si>
  <si>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</si>
  <si>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</si>
  <si>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</si>
  <si>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</si>
  <si>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</si>
  <si>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</si>
  <si>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</si>
  <si>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</si>
  <si>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</si>
  <si>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</si>
  <si>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</si>
  <si>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</si>
  <si>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</si>
  <si>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</si>
  <si>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</si>
  <si>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</si>
  <si>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</si>
  <si>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</si>
  <si>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</si>
  <si>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</si>
  <si>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</si>
  <si>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</si>
  <si>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</si>
  <si>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</si>
  <si>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</si>
  <si>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</si>
  <si>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</si>
  <si>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</si>
  <si>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</si>
  <si>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</si>
  <si>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</si>
  <si>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</si>
  <si>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</si>
  <si>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</si>
  <si>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</si>
  <si>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</si>
  <si>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</si>
  <si>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</si>
  <si>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</si>
  <si>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</si>
  <si>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</si>
  <si>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</si>
  <si>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</si>
  <si>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</si>
  <si>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</si>
  <si>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</si>
  <si>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</si>
  <si>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</si>
  <si>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</si>
  <si>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</si>
  <si>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</si>
  <si>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</si>
  <si>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</si>
  <si>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</si>
  <si>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</si>
  <si>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</si>
  <si>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</si>
  <si>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</si>
  <si>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</si>
  <si>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</si>
  <si>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</si>
  <si>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</si>
  <si>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</si>
  <si>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</si>
  <si>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</si>
  <si>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</si>
  <si>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</si>
  <si>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</si>
  <si>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</si>
  <si>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</si>
  <si>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</si>
  <si>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</si>
  <si>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</si>
  <si>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</si>
  <si>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</si>
  <si>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</si>
  <si>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</si>
  <si>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</si>
  <si>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</si>
  <si>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</si>
  <si>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</si>
  <si>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</si>
  <si>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</si>
  <si>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</si>
  <si>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</si>
  <si>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</si>
  <si>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</si>
  <si>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</si>
  <si>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</si>
  <si>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</si>
  <si>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</si>
  <si>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</si>
  <si>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</si>
  <si>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</si>
  <si>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</si>
  <si>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</si>
  <si>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</si>
  <si>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</si>
  <si>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</si>
  <si>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</si>
  <si>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</si>
  <si>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</si>
  <si>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</si>
  <si>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</si>
  <si>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</si>
  <si>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</si>
  <si>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</si>
  <si>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</si>
  <si>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</si>
  <si>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</si>
  <si>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</si>
  <si>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</si>
  <si>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</si>
  <si>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</si>
  <si>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</si>
  <si>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</si>
  <si>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</si>
  <si>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</si>
  <si>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</si>
  <si>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</si>
  <si>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</si>
  <si>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</si>
  <si>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</si>
  <si>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</si>
  <si>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</si>
  <si>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</si>
  <si>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</si>
  <si>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</si>
  <si>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</si>
  <si>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</si>
  <si>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</si>
  <si>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</si>
  <si>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</si>
  <si>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</si>
  <si>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</si>
  <si>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</si>
  <si>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</si>
  <si>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</si>
  <si>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</si>
  <si>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</si>
  <si>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</si>
  <si>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</si>
  <si>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</si>
  <si>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</si>
  <si>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</si>
  <si>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</si>
  <si>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</si>
  <si>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</si>
  <si>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</si>
  <si>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</si>
  <si>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</si>
  <si>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</si>
  <si>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</si>
  <si>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</si>
  <si>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</si>
  <si>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</si>
  <si>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</si>
  <si>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</si>
  <si>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</si>
  <si>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</si>
  <si>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</si>
  <si>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</si>
  <si>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</si>
  <si>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</si>
  <si>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</si>
  <si>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</si>
  <si>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</si>
  <si>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</si>
  <si>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</si>
  <si>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</si>
  <si>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</si>
  <si>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</si>
  <si>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</si>
  <si>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</si>
  <si>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</si>
  <si>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</si>
  <si>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</si>
  <si>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</si>
  <si>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</si>
  <si>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</si>
  <si>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</si>
  <si>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</si>
  <si>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</si>
  <si>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</si>
  <si>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</si>
  <si>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</si>
  <si>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</si>
  <si>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</si>
  <si>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</si>
  <si>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</si>
  <si>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</si>
  <si>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</si>
  <si>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</si>
  <si>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</si>
  <si>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</si>
  <si>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</si>
  <si>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</si>
  <si>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</si>
  <si>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</si>
  <si>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</si>
  <si>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</si>
  <si>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</si>
  <si>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</si>
  <si>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</si>
  <si>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</si>
  <si>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</si>
  <si>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</si>
  <si>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</si>
  <si>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</si>
  <si>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</si>
  <si>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</si>
  <si>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</si>
  <si>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</si>
  <si>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</si>
  <si>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</si>
  <si>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</si>
  <si>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</si>
  <si>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</si>
  <si>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</si>
  <si>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</si>
  <si>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</si>
  <si>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</si>
  <si>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</si>
  <si>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</si>
  <si>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</si>
  <si>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</si>
  <si>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</si>
  <si>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</si>
  <si>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</si>
  <si>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</si>
  <si>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</si>
  <si>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</si>
  <si>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</si>
  <si>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</si>
  <si>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</si>
  <si>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</si>
  <si>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</si>
  <si>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</si>
  <si>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</si>
  <si>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</si>
  <si>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</si>
  <si>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</si>
  <si>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</si>
  <si>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</si>
  <si>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</si>
  <si>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</si>
  <si>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</si>
  <si>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</si>
  <si>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</si>
  <si>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</si>
  <si>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</si>
  <si>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</si>
  <si>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</si>
  <si>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</si>
  <si>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</si>
  <si>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</si>
  <si>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</si>
  <si>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</si>
  <si>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</si>
  <si>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</si>
  <si>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</si>
  <si>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</si>
  <si>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</si>
  <si>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</si>
  <si>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</si>
  <si>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</si>
  <si>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</si>
  <si>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</si>
  <si>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</si>
  <si>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</si>
  <si>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</si>
  <si>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</si>
  <si>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</si>
  <si>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</si>
  <si>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</si>
  <si>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</si>
  <si>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</si>
  <si>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</si>
  <si>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</si>
  <si>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</si>
  <si>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</si>
  <si>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</si>
  <si>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</si>
  <si>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</si>
  <si>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</si>
  <si>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</si>
  <si>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</si>
  <si>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</si>
  <si>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</si>
  <si>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</si>
  <si>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</si>
  <si>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</si>
  <si>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</si>
  <si>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</si>
  <si>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</si>
  <si>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</si>
  <si>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</si>
  <si>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</si>
  <si>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</si>
  <si>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</si>
  <si>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</si>
  <si>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</si>
  <si>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</si>
  <si>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</si>
  <si>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</si>
  <si>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</si>
  <si>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</si>
  <si>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</si>
  <si>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</si>
  <si>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</si>
  <si>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</si>
  <si>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</si>
  <si>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</si>
  <si>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</si>
  <si>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</si>
  <si>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</si>
  <si>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</si>
  <si>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</si>
  <si>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</si>
  <si>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</si>
  <si>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</si>
  <si>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</si>
  <si>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</si>
  <si>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</si>
  <si>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</si>
  <si>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</si>
  <si>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</si>
  <si>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</si>
  <si>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</si>
  <si>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</si>
  <si>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</si>
  <si>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</si>
  <si>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</si>
  <si>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</si>
  <si>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</si>
  <si>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</si>
  <si>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</si>
  <si>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</si>
  <si>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</si>
  <si>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</si>
  <si>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</si>
  <si>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</si>
  <si>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</si>
  <si>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</si>
  <si>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</si>
  <si>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</si>
  <si>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</si>
  <si>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</si>
  <si>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</si>
  <si>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</si>
  <si>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</si>
  <si>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</si>
  <si>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</si>
  <si>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</si>
  <si>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</si>
  <si>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</si>
  <si>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</si>
  <si>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</si>
  <si>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</si>
  <si>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</si>
  <si>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</si>
  <si>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</si>
  <si>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</si>
  <si>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</si>
  <si>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</si>
  <si>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</si>
  <si>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</si>
  <si>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</si>
  <si>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</si>
  <si>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</si>
  <si>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</si>
  <si>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</si>
  <si>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</si>
  <si>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</si>
  <si>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</si>
  <si>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</si>
  <si>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</si>
  <si>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</si>
  <si>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</si>
  <si>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</si>
  <si>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</si>
  <si>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</si>
  <si>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</si>
  <si>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</si>
  <si>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</si>
  <si>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</si>
  <si>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</si>
  <si>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</si>
  <si>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</si>
  <si>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</si>
  <si>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</si>
  <si>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</si>
  <si>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</si>
  <si>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</si>
  <si>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</si>
  <si>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</si>
  <si>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</si>
  <si>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</si>
  <si>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</si>
  <si>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</si>
  <si>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</si>
  <si>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</si>
  <si>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</si>
  <si>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</si>
  <si>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</si>
  <si>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</si>
  <si>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</si>
  <si>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</si>
  <si>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</si>
  <si>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</si>
  <si>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</si>
  <si>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</si>
  <si>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</si>
  <si>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</si>
  <si>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</si>
  <si>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</si>
  <si>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</si>
  <si>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</si>
  <si>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</si>
  <si>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</si>
  <si>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</si>
  <si>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</si>
  <si>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</si>
  <si>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</si>
  <si>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</si>
  <si>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</si>
  <si>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</si>
  <si>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</si>
  <si>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</si>
  <si>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</si>
  <si>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</si>
  <si>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</si>
  <si>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</si>
  <si>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</si>
  <si>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</si>
  <si>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</si>
  <si>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</si>
  <si>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</si>
  <si>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</si>
  <si>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</si>
  <si>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</si>
  <si>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</si>
  <si>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</si>
  <si>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</si>
  <si>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</si>
  <si>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</si>
  <si>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</si>
  <si>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</si>
  <si>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</si>
  <si>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</si>
  <si>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</si>
  <si>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</si>
  <si>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</si>
  <si>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</si>
  <si>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</si>
  <si>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</si>
  <si>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</si>
  <si>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</si>
  <si>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</si>
  <si>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</si>
  <si>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</si>
  <si>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</si>
  <si>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</si>
  <si>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</si>
  <si>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</si>
  <si>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</si>
  <si>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</si>
  <si>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</si>
  <si>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</si>
  <si>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</si>
  <si>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</si>
  <si>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</si>
  <si>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</si>
  <si>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</si>
  <si>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</si>
  <si>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</si>
  <si>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</si>
  <si>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</si>
  <si>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</si>
  <si>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</si>
  <si>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</si>
  <si>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</si>
  <si>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</si>
  <si>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</si>
  <si>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</si>
  <si>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</si>
  <si>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</si>
  <si>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</si>
  <si>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</si>
  <si>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</si>
  <si>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</si>
  <si>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</si>
  <si>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</si>
  <si>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</si>
  <si>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</si>
  <si>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</si>
  <si>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</si>
  <si>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</si>
  <si>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</si>
  <si>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</si>
  <si>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</si>
  <si>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</si>
  <si>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</si>
  <si>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</si>
  <si>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</si>
  <si>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</si>
  <si>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</si>
  <si>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</si>
  <si>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</si>
  <si>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</si>
  <si>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</si>
  <si>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</si>
  <si>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</si>
  <si>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</si>
  <si>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</si>
  <si>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</si>
  <si>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</si>
  <si>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</si>
  <si>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</si>
  <si>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</si>
  <si>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</si>
  <si>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</si>
  <si>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</si>
  <si>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</si>
  <si>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</si>
  <si>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</si>
  <si>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</si>
  <si>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</si>
  <si>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</si>
  <si>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</si>
  <si>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</si>
  <si>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</si>
  <si>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</si>
  <si>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</si>
  <si>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</si>
  <si>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</si>
  <si>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</si>
  <si>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</si>
  <si>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</si>
  <si>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</si>
  <si>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</si>
  <si>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</si>
  <si>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</si>
  <si>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</si>
  <si>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</si>
  <si>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</si>
  <si>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</si>
  <si>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</si>
  <si>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</si>
  <si>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</si>
  <si>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</si>
  <si>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</si>
  <si>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</si>
  <si>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</si>
  <si>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</si>
  <si>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</si>
  <si>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</si>
  <si>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</si>
  <si>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</si>
  <si>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</si>
  <si>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</si>
  <si>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</si>
  <si>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</si>
  <si>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</si>
  <si>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</si>
  <si>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</si>
  <si>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</si>
  <si>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</si>
  <si>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</si>
  <si>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</si>
  <si>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</si>
  <si>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</si>
  <si>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</si>
  <si>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</si>
  <si>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</si>
  <si>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</si>
  <si>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</si>
  <si>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</si>
  <si>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</si>
  <si>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</si>
  <si>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</si>
  <si>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</si>
  <si>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</si>
  <si>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</si>
  <si>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</si>
  <si>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</si>
  <si>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</si>
  <si>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</si>
  <si>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</si>
  <si>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</si>
  <si>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</si>
  <si>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</si>
  <si>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</si>
  <si>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</si>
  <si>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</si>
  <si>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</si>
  <si>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</si>
  <si>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</si>
  <si>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</si>
  <si>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</si>
  <si>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</si>
  <si>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</si>
  <si>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</si>
  <si>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</si>
  <si>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</si>
  <si>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</si>
  <si>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</si>
  <si>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</si>
  <si>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</si>
  <si>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</si>
  <si>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</si>
  <si>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</si>
  <si>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</si>
  <si>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</si>
  <si>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</si>
  <si>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</si>
  <si>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</si>
  <si>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</si>
  <si>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</si>
  <si>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</si>
  <si>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</si>
  <si>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</si>
  <si>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</si>
  <si>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</si>
  <si>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</si>
  <si>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</si>
  <si>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</si>
  <si>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</si>
  <si>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</si>
  <si>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</si>
  <si>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</si>
  <si>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</si>
  <si>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</si>
  <si>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</si>
  <si>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</si>
  <si>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</si>
  <si>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</si>
  <si>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</si>
  <si>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</si>
  <si>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</si>
  <si>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</si>
  <si>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</si>
  <si>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</si>
  <si>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</si>
  <si>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</si>
  <si>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</si>
  <si>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</si>
  <si>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</si>
  <si>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</si>
  <si>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</si>
  <si>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</si>
  <si>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</si>
  <si>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</si>
  <si>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</si>
  <si>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</si>
  <si>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</si>
  <si>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</si>
  <si>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</si>
  <si>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</si>
  <si>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</si>
  <si>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</si>
  <si>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</si>
  <si>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</si>
  <si>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</si>
  <si>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</si>
  <si>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</si>
  <si>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</si>
  <si>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</si>
  <si>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</si>
  <si>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</si>
  <si>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</si>
  <si>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</si>
  <si>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</si>
  <si>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</si>
  <si>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</si>
  <si>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</si>
  <si>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</si>
  <si>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</si>
  <si>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</si>
  <si>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</si>
  <si>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</si>
  <si>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</si>
  <si>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</si>
  <si>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</si>
  <si>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</si>
  <si>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</si>
  <si>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</si>
  <si>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</si>
  <si>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</si>
  <si>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</si>
  <si>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</si>
  <si>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</si>
  <si>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</si>
  <si>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</si>
  <si>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</si>
  <si>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</si>
  <si>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</si>
  <si>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</si>
  <si>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</si>
  <si>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</si>
  <si>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</si>
  <si>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</si>
  <si>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</si>
  <si>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</si>
  <si>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</si>
  <si>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</si>
  <si>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</si>
  <si>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</si>
  <si>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</si>
  <si>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</si>
  <si>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</si>
  <si>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</si>
  <si>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</si>
  <si>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</si>
  <si>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</si>
  <si>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</si>
  <si>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</si>
  <si>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</si>
  <si>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</si>
  <si>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</si>
  <si>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</si>
  <si>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</si>
  <si>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</si>
  <si>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</si>
  <si>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</si>
  <si>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</si>
  <si>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</si>
  <si>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</si>
  <si>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</si>
  <si>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</si>
  <si>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</si>
  <si>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</si>
  <si>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</si>
  <si>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</si>
  <si>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</si>
  <si>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</si>
  <si>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</si>
  <si>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</si>
  <si>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</si>
  <si>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</si>
  <si>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</si>
  <si>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</si>
  <si>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</si>
  <si>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</si>
  <si>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</si>
  <si>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</si>
  <si>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</si>
  <si>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</si>
  <si>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</si>
  <si>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</si>
  <si>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</si>
  <si>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</si>
  <si>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</si>
  <si>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</si>
  <si>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</si>
  <si>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</si>
  <si>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</si>
  <si>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</si>
  <si>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</si>
  <si>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</si>
  <si>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</si>
  <si>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</si>
  <si>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</si>
  <si>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</si>
  <si>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</si>
  <si>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</si>
  <si>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</si>
  <si>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</si>
  <si>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</si>
  <si>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</si>
  <si>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</si>
  <si>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</si>
  <si>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</si>
  <si>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</si>
  <si>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</si>
  <si>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</si>
  <si>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</si>
  <si>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</si>
  <si>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</si>
  <si>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</si>
  <si>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</si>
  <si>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</si>
  <si>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</si>
  <si>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</si>
  <si>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</si>
  <si>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</si>
  <si>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</si>
  <si>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</si>
  <si>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</si>
  <si>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</si>
  <si>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</si>
  <si>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</si>
  <si>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</si>
  <si>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</si>
  <si>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</si>
  <si>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</si>
  <si>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</si>
  <si>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</si>
  <si>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</si>
  <si>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</si>
  <si>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</si>
  <si>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</si>
  <si>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</si>
  <si>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</si>
  <si>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</si>
  <si>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</si>
  <si>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</si>
  <si>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</si>
  <si>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</si>
  <si>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</si>
  <si>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</si>
  <si>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</si>
  <si>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</si>
  <si>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</si>
  <si>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</si>
  <si>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</si>
  <si>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</si>
  <si>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</si>
  <si>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</si>
  <si>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</si>
  <si>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</si>
  <si>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</si>
  <si>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</si>
  <si>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</si>
  <si>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</si>
  <si>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</si>
  <si>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</si>
  <si>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</si>
  <si>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</si>
  <si>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</si>
  <si>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</si>
  <si>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</si>
  <si>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</si>
  <si>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</si>
  <si>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</si>
  <si>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</si>
  <si>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</si>
  <si>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</si>
  <si>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</si>
  <si>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</si>
  <si>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</si>
  <si>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</si>
  <si>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</si>
  <si>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</si>
  <si>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</si>
  <si>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</si>
  <si>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</si>
  <si>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</si>
  <si>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</si>
  <si>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</si>
  <si>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</si>
  <si>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</si>
  <si>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</si>
  <si>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</si>
  <si>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</si>
  <si>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</si>
  <si>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</si>
  <si>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</si>
  <si>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</si>
  <si>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</si>
  <si>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</si>
  <si>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</si>
  <si>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</si>
  <si>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</si>
  <si>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</si>
  <si>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</si>
  <si>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</si>
  <si>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</si>
  <si>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</si>
  <si>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</si>
  <si>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</si>
  <si>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</si>
  <si>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</si>
  <si>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</si>
  <si>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</si>
  <si>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</si>
  <si>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</si>
  <si>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</si>
  <si>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</si>
  <si>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</si>
  <si>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</si>
  <si>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</si>
  <si>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</si>
  <si>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</si>
  <si>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</si>
  <si>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</si>
  <si>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</si>
  <si>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</si>
  <si>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</si>
  <si>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</si>
  <si>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</si>
  <si>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</si>
  <si>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</si>
  <si>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</si>
  <si>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</si>
  <si>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</si>
  <si>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</si>
  <si>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</si>
  <si>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</si>
  <si>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</si>
  <si>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</si>
  <si>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</si>
  <si>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</si>
  <si>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</si>
  <si>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</si>
  <si>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</si>
  <si>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</si>
  <si>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</si>
  <si>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</si>
  <si>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</si>
  <si>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</si>
  <si>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</si>
  <si>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</si>
  <si>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</si>
  <si>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</si>
  <si>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</si>
  <si>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</si>
  <si>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</si>
  <si>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</si>
  <si>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</si>
  <si>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</si>
  <si>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</si>
  <si>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</si>
  <si>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</si>
  <si>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</si>
  <si>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</si>
  <si>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</si>
  <si>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</si>
  <si>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</si>
  <si>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</si>
  <si>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</si>
  <si>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</si>
  <si>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</si>
  <si>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</si>
  <si>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</si>
  <si>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</si>
  <si>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</si>
  <si>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</si>
  <si>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</si>
  <si>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</si>
  <si>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</si>
  <si>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</si>
  <si>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</si>
  <si>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</si>
  <si>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</si>
  <si>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</si>
  <si>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</si>
  <si>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</si>
  <si>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</si>
  <si>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</si>
  <si>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</si>
  <si>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</si>
  <si>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</si>
  <si>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</si>
  <si>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</si>
  <si>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</si>
  <si>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</si>
  <si>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</si>
  <si>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</si>
  <si>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</si>
  <si>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</si>
  <si>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</si>
  <si>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</si>
  <si>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</si>
  <si>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</si>
  <si>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</si>
  <si>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</si>
  <si>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</si>
  <si>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</si>
  <si>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</si>
  <si>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</si>
  <si>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</si>
  <si>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</si>
  <si>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</si>
  <si>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</si>
  <si>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</si>
  <si>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</si>
  <si>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</si>
  <si>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</si>
  <si>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</si>
  <si>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</si>
  <si>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</si>
  <si>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</si>
  <si>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</si>
  <si>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</si>
  <si>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</si>
  <si>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</si>
  <si>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</si>
  <si>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</si>
  <si>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</si>
  <si>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</si>
  <si>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</si>
  <si>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</si>
  <si>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</si>
  <si>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</si>
  <si>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</si>
  <si>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</si>
  <si>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</si>
  <si>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</si>
  <si>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</si>
  <si>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</si>
  <si>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</si>
  <si>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</si>
  <si>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</si>
  <si>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</si>
  <si>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</si>
  <si>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</si>
  <si>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</si>
  <si>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</si>
  <si>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</si>
  <si>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</si>
  <si>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</si>
  <si>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</si>
  <si>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</si>
  <si>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</si>
  <si>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</si>
  <si>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</si>
  <si>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</si>
  <si>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</si>
  <si>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</si>
  <si>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</si>
  <si>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</si>
  <si>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</si>
  <si>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</si>
  <si>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</si>
  <si>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</si>
  <si>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</si>
  <si>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</si>
  <si>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</si>
  <si>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</si>
  <si>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</si>
  <si>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</si>
  <si>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</si>
  <si>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</si>
  <si>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</si>
  <si>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</si>
  <si>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</si>
  <si>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</si>
  <si>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</si>
  <si>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</si>
  <si>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</si>
  <si>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</si>
  <si>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</si>
  <si>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</si>
  <si>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</si>
  <si>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</si>
  <si>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</si>
  <si>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</si>
  <si>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</si>
  <si>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</si>
  <si>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</si>
  <si>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</si>
  <si>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</si>
  <si>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</si>
  <si>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</si>
  <si>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</si>
  <si>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</si>
  <si>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</si>
  <si>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</si>
  <si>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</si>
  <si>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</si>
  <si>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</si>
  <si>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</si>
  <si>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</si>
  <si>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</si>
  <si>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</si>
  <si>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</si>
  <si>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</si>
  <si>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</si>
  <si>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</si>
  <si>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</si>
  <si>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</si>
  <si>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</si>
  <si>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</si>
  <si>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</si>
  <si>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</si>
  <si>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</si>
  <si>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</si>
  <si>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</si>
  <si>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</si>
  <si>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</si>
  <si>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</si>
  <si>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</si>
  <si>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</si>
  <si>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</si>
  <si>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</si>
  <si>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</si>
  <si>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</si>
  <si>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</si>
  <si>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</si>
  <si>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</si>
  <si>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</si>
  <si>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</si>
  <si>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</si>
  <si>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</si>
  <si>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</si>
  <si>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</si>
  <si>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</si>
  <si>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</si>
  <si>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</si>
  <si>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</si>
  <si>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</si>
  <si>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</si>
  <si>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</si>
  <si>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</si>
  <si>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</si>
  <si>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</si>
  <si>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</si>
  <si>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</si>
  <si>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</si>
  <si>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</si>
  <si>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</si>
  <si>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</si>
  <si>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</si>
  <si>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</si>
  <si>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</si>
  <si>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</si>
  <si>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</si>
  <si>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</si>
  <si>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</si>
  <si>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</si>
  <si>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</si>
  <si>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</si>
  <si>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</si>
  <si>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</si>
  <si>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</si>
  <si>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</si>
  <si>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</si>
  <si>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</si>
  <si>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</si>
  <si>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</si>
  <si>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</si>
  <si>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</si>
  <si>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</si>
  <si>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</si>
  <si>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</si>
  <si>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</si>
  <si>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</si>
  <si>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</si>
  <si>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</si>
  <si>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</si>
  <si>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</si>
  <si>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</si>
  <si>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</si>
  <si>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</si>
  <si>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</si>
  <si>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</si>
  <si>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</si>
  <si>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</si>
  <si>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</si>
  <si>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</si>
  <si>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</si>
  <si>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</si>
  <si>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</si>
  <si>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</si>
  <si>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</si>
  <si>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</si>
  <si>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</si>
  <si>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</si>
  <si>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</si>
  <si>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</si>
  <si>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</si>
  <si>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</si>
  <si>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</si>
  <si>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</si>
  <si>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</si>
  <si>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</si>
  <si>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</si>
  <si>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</si>
  <si>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</si>
  <si>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</si>
  <si>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</si>
  <si>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</si>
  <si>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</si>
  <si>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</si>
  <si>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</si>
  <si>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</si>
  <si>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</si>
  <si>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</si>
  <si>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</si>
  <si>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</si>
  <si>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</si>
  <si>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</si>
  <si>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</si>
  <si>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</si>
  <si>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</si>
  <si>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</si>
  <si>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</si>
  <si>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</si>
  <si>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</si>
  <si>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</si>
  <si>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</si>
  <si>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</si>
  <si>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</si>
  <si>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</si>
  <si>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</si>
  <si>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</si>
  <si>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</si>
  <si>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</si>
  <si>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</si>
  <si>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</si>
  <si>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</si>
  <si>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</si>
  <si>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</si>
  <si>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</si>
  <si>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</si>
  <si>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</si>
  <si>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</si>
  <si>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</si>
  <si>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</si>
  <si>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</si>
  <si>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</si>
  <si>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</si>
  <si>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</si>
  <si>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</si>
  <si>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</si>
  <si>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</si>
  <si>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</si>
  <si>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</si>
  <si>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</si>
  <si>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</si>
  <si>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</si>
  <si>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</si>
  <si>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</si>
  <si>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</si>
  <si>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</si>
  <si>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</si>
  <si>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</si>
  <si>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</si>
  <si>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</si>
  <si>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</si>
  <si>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</si>
  <si>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</si>
  <si>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</si>
  <si>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</si>
  <si>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</si>
  <si>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</si>
  <si>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</si>
  <si>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</si>
  <si>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</si>
  <si>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</si>
  <si>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</si>
  <si>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</si>
  <si>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</si>
  <si>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</si>
  <si>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</si>
  <si>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</si>
  <si>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</si>
  <si>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</si>
  <si>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</si>
  <si>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</si>
  <si>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</si>
  <si>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</si>
  <si>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</si>
  <si>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</si>
  <si>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</si>
  <si>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</si>
  <si>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</si>
  <si>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</si>
  <si>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</si>
  <si>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</si>
  <si>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</si>
  <si>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</si>
  <si>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</si>
  <si>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</si>
  <si>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</si>
  <si>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</si>
  <si>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</si>
  <si>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</si>
  <si>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</si>
  <si>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</si>
  <si>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</si>
  <si>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</si>
  <si>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</si>
  <si>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</si>
  <si>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</si>
  <si>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</si>
  <si>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</si>
  <si>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</si>
  <si>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</si>
  <si>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</si>
  <si>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</si>
  <si>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</si>
  <si>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</si>
  <si>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</si>
  <si>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</si>
  <si>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</si>
  <si>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</si>
  <si>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</si>
  <si>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</si>
  <si>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</si>
  <si>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</si>
  <si>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</si>
  <si>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</si>
  <si>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</si>
  <si>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</si>
  <si>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</si>
  <si>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</si>
  <si>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</si>
  <si>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</si>
  <si>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</si>
  <si>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</si>
  <si>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</si>
  <si>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</si>
  <si>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</si>
  <si>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</si>
  <si>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</si>
  <si>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</si>
  <si>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</si>
  <si>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</si>
  <si>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</si>
  <si>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</si>
  <si>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</si>
  <si>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</si>
  <si>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</si>
  <si>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</si>
  <si>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</si>
  <si>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</si>
  <si>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</si>
  <si>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</si>
  <si>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</si>
  <si>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</si>
  <si>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</si>
  <si>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</si>
  <si>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</si>
  <si>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</si>
  <si>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</si>
  <si>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</si>
  <si>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</si>
  <si>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</si>
  <si>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</si>
  <si>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</si>
  <si>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</si>
  <si>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</si>
  <si>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</si>
  <si>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</si>
  <si>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</si>
  <si>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</si>
  <si>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</si>
  <si>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</si>
  <si>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</si>
  <si>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</si>
  <si>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</si>
  <si>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</si>
  <si>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</si>
  <si>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</si>
  <si>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</si>
  <si>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</si>
  <si>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</si>
  <si>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</si>
  <si>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</si>
  <si>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</si>
  <si>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</si>
  <si>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</si>
  <si>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</si>
  <si>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</si>
  <si>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</si>
  <si>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</si>
  <si>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</si>
  <si>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</si>
  <si>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</si>
  <si>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</si>
  <si>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</si>
  <si>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</si>
  <si>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</si>
  <si>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</si>
  <si>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</si>
  <si>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</si>
  <si>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</si>
  <si>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</si>
  <si>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</si>
  <si>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</si>
  <si>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</si>
  <si>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</si>
  <si>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</si>
  <si>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</si>
  <si>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</si>
  <si>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</si>
  <si>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</si>
  <si>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</si>
  <si>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</si>
  <si>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</si>
  <si>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</si>
  <si>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</si>
  <si>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</si>
  <si>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</si>
  <si>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</si>
  <si>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</si>
  <si>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</si>
  <si>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</si>
  <si>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</si>
  <si>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</si>
  <si>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</si>
  <si>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</si>
  <si>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</si>
  <si>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</si>
  <si>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</si>
  <si>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</si>
  <si>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</si>
  <si>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</si>
  <si>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</si>
  <si>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</si>
  <si>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</si>
  <si>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</si>
  <si>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</si>
  <si>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</si>
  <si>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</si>
  <si>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</si>
  <si>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</si>
  <si>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</si>
  <si>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</si>
  <si>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</si>
  <si>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</si>
  <si>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</si>
  <si>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</si>
  <si>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</si>
  <si>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</si>
  <si>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</si>
  <si>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</si>
  <si>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</si>
  <si>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</si>
  <si>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</si>
  <si>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</si>
  <si>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</si>
  <si>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</si>
  <si>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</si>
  <si>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</si>
  <si>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</si>
  <si>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</si>
  <si>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</si>
  <si>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</si>
  <si>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</si>
  <si>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</si>
  <si>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</si>
  <si>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</si>
  <si>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</si>
  <si>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</si>
  <si>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</si>
  <si>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</si>
  <si>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</si>
  <si>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</si>
  <si>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</si>
  <si>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</si>
  <si>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</si>
  <si>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</si>
  <si>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</si>
  <si>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</si>
  <si>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</si>
  <si>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</si>
  <si>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</si>
  <si>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</si>
  <si>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</si>
  <si>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</si>
  <si>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</si>
  <si>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</si>
  <si>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</si>
  <si>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</si>
  <si>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</si>
  <si>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</si>
  <si>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</si>
  <si>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</si>
  <si>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</si>
  <si>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</si>
  <si>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</si>
  <si>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</si>
  <si>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</si>
  <si>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</si>
  <si>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</si>
  <si>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</si>
  <si>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</si>
  <si>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</si>
  <si>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</si>
  <si>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</si>
  <si>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</si>
  <si>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</si>
  <si>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</si>
  <si>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</si>
  <si>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</si>
  <si>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</si>
  <si>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</si>
  <si>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</si>
  <si>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</si>
  <si>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</si>
  <si>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</si>
  <si>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</si>
  <si>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</si>
  <si>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</si>
  <si>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</si>
  <si>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</si>
  <si>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</si>
  <si>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</si>
  <si>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</si>
  <si>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</si>
  <si>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</si>
  <si>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</si>
  <si>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</si>
  <si>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</si>
  <si>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</si>
  <si>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</si>
  <si>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</si>
  <si>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</si>
  <si>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</si>
  <si>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</si>
  <si>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</si>
  <si>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</si>
  <si>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</si>
  <si>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</si>
  <si>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</si>
  <si>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</si>
  <si>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</si>
  <si>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</si>
  <si>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</si>
  <si>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</si>
  <si>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</si>
  <si>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</si>
  <si>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</si>
  <si>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</si>
  <si>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</si>
  <si>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</si>
  <si>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</si>
  <si>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</si>
  <si>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</si>
  <si>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</si>
  <si>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</si>
  <si>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</si>
  <si>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</si>
  <si>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</si>
  <si>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</si>
  <si>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</si>
  <si>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</si>
  <si>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</si>
  <si>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</si>
  <si>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</si>
  <si>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</si>
  <si>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</si>
  <si>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</si>
  <si>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</si>
  <si>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</si>
  <si>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</si>
  <si>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</si>
  <si>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</si>
  <si>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</si>
  <si>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</si>
  <si>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</si>
  <si>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</si>
  <si>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</si>
  <si>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</si>
  <si>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</si>
  <si>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</si>
  <si>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</si>
  <si>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</si>
  <si>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</si>
  <si>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</si>
  <si>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</si>
  <si>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</si>
  <si>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</si>
  <si>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</si>
  <si>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</si>
  <si>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</si>
  <si>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</si>
  <si>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</si>
  <si>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</si>
  <si>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</si>
  <si>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</si>
  <si>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</si>
  <si>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</si>
  <si>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</si>
  <si>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</si>
  <si>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</si>
  <si>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</si>
  <si>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</si>
  <si>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</si>
  <si>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</si>
  <si>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</si>
  <si>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</si>
  <si>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</si>
  <si>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</si>
  <si>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</si>
  <si>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</si>
  <si>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</si>
  <si>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</si>
  <si>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</si>
  <si>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</si>
  <si>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</si>
  <si>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</si>
  <si>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</si>
  <si>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</si>
  <si>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</si>
  <si>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</si>
  <si>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</si>
  <si>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</si>
  <si>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</si>
  <si>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</si>
  <si>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</si>
  <si>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</si>
  <si>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</si>
  <si>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</si>
  <si>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</si>
  <si>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</si>
  <si>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</si>
  <si>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</si>
  <si>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</si>
  <si>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</si>
  <si>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</si>
  <si>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</si>
  <si>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</si>
  <si>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</si>
  <si>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</si>
  <si>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</si>
  <si>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</si>
  <si>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</si>
  <si>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</si>
  <si>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</si>
  <si>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</si>
  <si>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</si>
  <si>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</si>
  <si>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</si>
  <si>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</si>
  <si>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</si>
  <si>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</si>
  <si>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</si>
  <si>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</si>
  <si>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</si>
  <si>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</si>
  <si>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</si>
  <si>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</si>
  <si>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</si>
  <si>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</si>
  <si>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</si>
  <si>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</si>
  <si>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</si>
  <si>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</si>
  <si>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</si>
  <si>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</si>
  <si>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</si>
  <si>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</si>
  <si>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</si>
  <si>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</si>
  <si>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</si>
  <si>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</si>
  <si>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</si>
  <si>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</si>
  <si>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</si>
  <si>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</si>
  <si>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</si>
  <si>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</si>
  <si>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</si>
  <si>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</si>
  <si>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</si>
  <si>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</si>
  <si>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</si>
  <si>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</si>
  <si>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</si>
  <si>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</si>
  <si>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</si>
  <si>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</si>
  <si>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</si>
  <si>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</si>
  <si>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</si>
  <si>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</si>
  <si>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</si>
  <si>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</si>
  <si>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</si>
  <si>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</si>
  <si>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</si>
  <si>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</si>
  <si>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</si>
  <si>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</si>
  <si>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</si>
  <si>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</si>
  <si>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</si>
  <si>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</si>
  <si>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</si>
  <si>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</si>
  <si>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</si>
  <si>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</si>
  <si>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</si>
  <si>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</si>
  <si>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</si>
  <si>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</si>
  <si>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</si>
  <si>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</si>
  <si>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</si>
  <si>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</si>
  <si>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</si>
  <si>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</si>
  <si>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</si>
  <si>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</si>
  <si>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</si>
  <si>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</si>
  <si>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</si>
  <si>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</si>
  <si>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</si>
  <si>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</si>
  <si>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</si>
  <si>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</si>
  <si>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</si>
  <si>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</si>
  <si>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</si>
  <si>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</si>
  <si>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</si>
  <si>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</si>
  <si>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</si>
  <si>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</si>
  <si>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</si>
  <si>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</si>
  <si>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</si>
  <si>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</si>
  <si>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</si>
  <si>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</si>
  <si>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</si>
  <si>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</si>
  <si>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</si>
  <si>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</si>
  <si>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</si>
  <si>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</si>
  <si>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</si>
  <si>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</si>
  <si>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</si>
  <si>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</si>
  <si>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</si>
  <si>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</si>
  <si>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</si>
  <si>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</si>
  <si>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</si>
  <si>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</si>
  <si>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</si>
  <si>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</si>
  <si>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</si>
  <si>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</si>
  <si>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</si>
  <si>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</si>
  <si>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</si>
  <si>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</si>
  <si>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</si>
  <si>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</si>
  <si>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</si>
  <si>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</si>
  <si>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</si>
  <si>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</si>
  <si>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</si>
  <si>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</si>
  <si>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</si>
  <si>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</si>
  <si>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</si>
  <si>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</si>
  <si>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</si>
  <si>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</si>
  <si>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</si>
  <si>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</si>
  <si>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</si>
  <si>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</si>
  <si>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</si>
  <si>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</si>
  <si>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</si>
  <si>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</si>
  <si>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</si>
  <si>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</si>
  <si>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</si>
  <si>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</si>
  <si>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</si>
  <si>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</si>
  <si>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</si>
  <si>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</si>
  <si>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</si>
  <si>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</si>
  <si>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</si>
  <si>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</si>
  <si>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</si>
  <si>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</si>
  <si>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</si>
  <si>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</si>
  <si>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</si>
  <si>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</si>
  <si>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</si>
  <si>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</si>
  <si>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</si>
  <si>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</si>
  <si>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</si>
  <si>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</si>
  <si>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</si>
  <si>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</si>
  <si>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</si>
  <si>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</si>
  <si>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</si>
  <si>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</si>
  <si>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</si>
  <si>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</si>
  <si>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</si>
  <si>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</si>
  <si>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</si>
  <si>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</si>
  <si>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</si>
  <si>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</si>
  <si>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</si>
  <si>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</si>
  <si>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</si>
  <si>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</si>
  <si>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</si>
  <si>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</si>
  <si>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</si>
  <si>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</si>
  <si>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</si>
  <si>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</si>
  <si>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</si>
  <si>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</si>
  <si>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</si>
  <si>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</si>
  <si>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</si>
  <si>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</si>
  <si>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</si>
  <si>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</si>
  <si>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</si>
  <si>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</si>
  <si>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</si>
  <si>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</si>
  <si>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</si>
  <si>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</si>
  <si>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</si>
  <si>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</si>
  <si>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</si>
  <si>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</si>
  <si>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</si>
  <si>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</si>
  <si>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</si>
  <si>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</si>
  <si>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</si>
  <si>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</si>
  <si>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</si>
  <si>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</si>
  <si>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</si>
  <si>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</si>
  <si>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</si>
  <si>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</si>
  <si>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</si>
  <si>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</si>
  <si>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</si>
  <si>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</si>
  <si>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</si>
  <si>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</si>
  <si>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</si>
  <si>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</si>
  <si>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</si>
  <si>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</si>
  <si>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</si>
  <si>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</si>
  <si>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</si>
  <si>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</si>
  <si>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</si>
  <si>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</si>
  <si>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</si>
  <si>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</si>
  <si>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</si>
  <si>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</si>
  <si>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</si>
  <si>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</si>
  <si>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</si>
  <si>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</si>
  <si>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</si>
  <si>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</si>
  <si>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</si>
  <si>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</si>
  <si>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</si>
  <si>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</si>
  <si>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</si>
  <si>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</si>
  <si>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</si>
  <si>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</si>
  <si>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</si>
  <si>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</si>
  <si>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</si>
  <si>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</si>
  <si>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</si>
  <si>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</si>
  <si>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</si>
  <si>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</si>
  <si>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</si>
  <si>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</si>
  <si>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</si>
  <si>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</si>
  <si>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</si>
  <si>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</si>
  <si>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</si>
  <si>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</si>
  <si>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</si>
  <si>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</si>
  <si>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</si>
  <si>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</si>
  <si>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</si>
  <si>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</si>
  <si>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</si>
  <si>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</si>
  <si>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</si>
  <si>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</si>
  <si>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</si>
  <si>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</si>
  <si>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</si>
  <si>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</si>
  <si>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</si>
  <si>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</si>
  <si>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</si>
  <si>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</si>
  <si>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</si>
  <si>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</si>
  <si>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</si>
  <si>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</si>
  <si>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</si>
  <si>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</si>
  <si>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</si>
  <si>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</si>
  <si>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</si>
  <si>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</si>
  <si>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</si>
  <si>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</si>
  <si>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</si>
  <si>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</si>
  <si>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</si>
  <si>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</si>
  <si>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</si>
  <si>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</si>
  <si>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</si>
  <si>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</si>
  <si>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</si>
  <si>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</si>
  <si>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</si>
  <si>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</si>
  <si>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</si>
  <si>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</si>
  <si>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</si>
  <si>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</si>
  <si>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</si>
  <si>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</si>
  <si>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</si>
  <si>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</si>
  <si>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</si>
  <si>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</si>
  <si>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</si>
  <si>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</si>
  <si>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</si>
  <si>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</si>
  <si>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</si>
  <si>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</si>
  <si>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</si>
  <si>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</si>
  <si>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</si>
  <si>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</si>
  <si>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</si>
  <si>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</si>
  <si>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</si>
  <si>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</si>
  <si>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</si>
  <si>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</si>
  <si>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</si>
  <si>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</si>
  <si>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</si>
  <si>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</si>
  <si>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</si>
  <si>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</si>
  <si>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</si>
  <si>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</si>
  <si>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</si>
  <si>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</si>
  <si>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</si>
  <si>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</si>
  <si>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</si>
  <si>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</si>
  <si>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</si>
  <si>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</si>
  <si>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</si>
  <si>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</si>
  <si>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</si>
  <si>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</si>
  <si>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</si>
  <si>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</si>
  <si>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</si>
  <si>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</si>
  <si>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</si>
  <si>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</si>
  <si>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</si>
  <si>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</si>
  <si>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</si>
  <si>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</si>
  <si>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</si>
  <si>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</si>
  <si>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</si>
  <si>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</si>
  <si>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</si>
  <si>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</si>
  <si>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</si>
  <si>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</si>
  <si>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</si>
  <si>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</si>
  <si>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</si>
  <si>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</si>
  <si>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</si>
  <si>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</si>
  <si>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</si>
  <si>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</si>
  <si>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</si>
  <si>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</si>
  <si>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</si>
  <si>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</si>
  <si>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</si>
  <si>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</si>
  <si>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</si>
  <si>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</si>
  <si>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</si>
  <si>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</si>
  <si>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</si>
  <si>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</si>
  <si>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</si>
  <si>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</si>
  <si>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</si>
  <si>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</si>
  <si>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</si>
  <si>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</si>
  <si>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</si>
  <si>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</si>
  <si>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</si>
  <si>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</si>
  <si>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</si>
  <si>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</si>
  <si>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</si>
  <si>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</si>
  <si>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</si>
  <si>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</si>
  <si>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</si>
  <si>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</si>
  <si>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</si>
  <si>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</si>
  <si>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</si>
  <si>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</si>
  <si>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</si>
  <si>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</si>
  <si>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</si>
  <si>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</si>
  <si>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</si>
  <si>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</si>
  <si>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</si>
  <si>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</si>
  <si>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</si>
  <si>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</si>
  <si>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</si>
  <si>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</si>
  <si>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</si>
  <si>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</si>
  <si>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</si>
  <si>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</si>
  <si>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</si>
  <si>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</si>
  <si>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</si>
  <si>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</si>
  <si>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</si>
  <si>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</si>
  <si>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</si>
  <si>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</si>
  <si>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</si>
  <si>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</si>
  <si>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</si>
  <si>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</si>
  <si>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</si>
  <si>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</si>
  <si>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</si>
  <si>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</si>
  <si>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</si>
  <si>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</si>
  <si>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</si>
  <si>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</si>
  <si>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</si>
  <si>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</si>
  <si>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</si>
  <si>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</si>
  <si>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</si>
  <si>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</si>
  <si>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</si>
  <si>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</si>
  <si>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</si>
  <si>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</si>
  <si>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</si>
  <si>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</si>
  <si>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</si>
  <si>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</si>
  <si>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</si>
  <si>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</si>
  <si>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</si>
  <si>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</si>
  <si>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</si>
  <si>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</si>
  <si>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</si>
  <si>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</si>
  <si>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</si>
  <si>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</si>
  <si>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</si>
  <si>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</si>
  <si>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</si>
  <si>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</si>
  <si>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</si>
  <si>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</si>
  <si>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</si>
  <si>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</si>
  <si>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</si>
  <si>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</si>
  <si>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</si>
  <si>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</si>
  <si>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</si>
  <si>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</si>
  <si>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</si>
  <si>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</si>
  <si>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</si>
  <si>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</si>
  <si>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</si>
  <si>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</si>
  <si>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</si>
  <si>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</si>
  <si>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</si>
  <si>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</si>
  <si>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</si>
  <si>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</si>
  <si>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</si>
  <si>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</si>
  <si>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</si>
  <si>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</si>
  <si>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</si>
  <si>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</si>
  <si>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</si>
  <si>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</si>
  <si>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</si>
  <si>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</si>
  <si>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</si>
  <si>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</si>
  <si>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</si>
  <si>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</si>
  <si>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</si>
  <si>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</si>
  <si>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</si>
  <si>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</si>
  <si>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</si>
  <si>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</si>
  <si>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</si>
  <si>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</si>
  <si>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</si>
  <si>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</si>
  <si>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</si>
  <si>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</si>
  <si>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</si>
  <si>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</si>
  <si>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</si>
  <si>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</si>
  <si>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</si>
  <si>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</si>
  <si>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</si>
  <si>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</si>
  <si>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</si>
  <si>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</si>
  <si>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</si>
  <si>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</si>
  <si>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</si>
  <si>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</si>
  <si>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</si>
  <si>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</si>
  <si>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</si>
  <si>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</si>
  <si>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</si>
  <si>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</si>
  <si>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</si>
  <si>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</si>
  <si>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</si>
  <si>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</si>
  <si>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</si>
  <si>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</si>
  <si>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</si>
  <si>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</si>
  <si>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</si>
  <si>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</si>
  <si>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</si>
  <si>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</si>
  <si>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</si>
  <si>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</si>
  <si>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</si>
  <si>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</si>
  <si>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</si>
  <si>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</si>
  <si>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</si>
  <si>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</si>
  <si>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</si>
  <si>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</si>
  <si>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</si>
  <si>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</si>
  <si>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</si>
  <si>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</si>
  <si>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</si>
  <si>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</si>
  <si>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</si>
  <si>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</si>
  <si>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</si>
  <si>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</si>
  <si>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</si>
  <si>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</si>
  <si>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</si>
  <si>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</si>
  <si>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</si>
  <si>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</si>
  <si>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</si>
  <si>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</si>
  <si>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</si>
  <si>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</si>
  <si>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</si>
  <si>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</si>
  <si>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</si>
  <si>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</si>
  <si>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</si>
  <si>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</si>
  <si>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</si>
  <si>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</si>
  <si>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</si>
  <si>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</si>
  <si>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</si>
  <si>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</si>
  <si>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</si>
  <si>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</si>
  <si>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</si>
  <si>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</si>
  <si>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</si>
  <si>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</si>
  <si>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</si>
  <si>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</si>
  <si>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</si>
  <si>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</si>
  <si>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</si>
  <si>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</si>
  <si>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</si>
  <si>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</si>
  <si>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</si>
  <si>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</si>
  <si>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</si>
  <si>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</si>
  <si>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</si>
  <si>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</si>
  <si>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</si>
  <si>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</si>
  <si>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</si>
  <si>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</si>
  <si>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</si>
  <si>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</si>
  <si>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</si>
  <si>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</si>
  <si>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</si>
  <si>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</si>
  <si>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</si>
  <si>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</si>
  <si>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</si>
  <si>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</si>
  <si>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</si>
  <si>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</si>
  <si>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</si>
  <si>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</si>
  <si>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</si>
  <si>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</si>
  <si>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</si>
  <si>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</si>
  <si>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</si>
  <si>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</si>
  <si>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</si>
  <si>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</si>
  <si>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</si>
  <si>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</si>
  <si>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</si>
  <si>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</si>
  <si>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</si>
  <si>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</si>
  <si>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</si>
  <si>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</si>
  <si>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</si>
  <si>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</si>
  <si>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</si>
  <si>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</si>
  <si>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</si>
  <si>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</si>
  <si>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</si>
  <si>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</si>
  <si>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</si>
  <si>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</si>
  <si>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</si>
  <si>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</si>
  <si>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</si>
  <si>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</si>
  <si>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</si>
  <si>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</si>
  <si>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</si>
  <si>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</si>
  <si>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</si>
  <si>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</si>
  <si>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</si>
  <si>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</si>
  <si>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</si>
  <si>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</si>
  <si>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</si>
  <si>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</si>
  <si>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</si>
  <si>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</si>
  <si>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</si>
  <si>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</si>
  <si>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</si>
  <si>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</si>
  <si>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</si>
  <si>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</si>
  <si>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</si>
  <si>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</si>
  <si>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</si>
  <si>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</si>
  <si>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</si>
  <si>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</si>
  <si>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</si>
  <si>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</si>
  <si>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</si>
  <si>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</si>
  <si>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</si>
  <si>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</si>
  <si>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</si>
  <si>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</si>
  <si>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</si>
  <si>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</si>
  <si>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</si>
  <si>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</si>
  <si>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</si>
  <si>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</si>
  <si>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</si>
  <si>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</si>
  <si>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</si>
  <si>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</si>
  <si>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</si>
  <si>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</si>
  <si>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</si>
  <si>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</si>
  <si>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</si>
  <si>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</si>
  <si>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</si>
  <si>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</si>
  <si>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</si>
  <si>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</si>
  <si>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</si>
  <si>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</si>
  <si>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</si>
  <si>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</si>
  <si>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</si>
  <si>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</si>
  <si>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</si>
  <si>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</si>
  <si>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</si>
  <si>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</si>
  <si>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</si>
  <si>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</si>
  <si>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</si>
  <si>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</si>
  <si>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</si>
  <si>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</si>
  <si>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</si>
  <si>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</si>
  <si>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</si>
  <si>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</si>
  <si>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</si>
  <si>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</si>
  <si>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</si>
  <si>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</si>
  <si>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</si>
  <si>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</si>
  <si>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</si>
  <si>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</si>
  <si>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</si>
  <si>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</si>
  <si>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</si>
  <si>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</si>
  <si>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</si>
  <si>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</si>
  <si>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</si>
  <si>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</si>
  <si>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</si>
  <si>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</si>
  <si>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</si>
  <si>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</si>
  <si>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</si>
  <si>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</si>
  <si>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</si>
  <si>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</si>
  <si>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</si>
  <si>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</si>
  <si>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</si>
  <si>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</si>
  <si>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</si>
  <si>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</si>
  <si>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</si>
  <si>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</si>
  <si>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</si>
  <si>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</si>
  <si>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</si>
  <si>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</si>
  <si>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</si>
  <si>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</si>
  <si>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</si>
  <si>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</si>
  <si>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</si>
  <si>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</si>
  <si>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</si>
  <si>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</si>
  <si>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</si>
  <si>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</si>
  <si>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</si>
  <si>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</si>
  <si>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</si>
  <si>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</si>
  <si>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</si>
  <si>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</si>
  <si>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</si>
  <si>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</si>
  <si>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</si>
  <si>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</si>
  <si>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</si>
  <si>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</si>
  <si>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</si>
  <si>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</si>
  <si>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</si>
  <si>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</si>
  <si>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</si>
  <si>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</si>
  <si>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</si>
  <si>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</si>
  <si>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</si>
  <si>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</si>
  <si>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</si>
  <si>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</si>
  <si>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</si>
  <si>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</si>
  <si>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</si>
  <si>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</si>
  <si>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</si>
  <si>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</si>
  <si>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</si>
  <si>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</si>
  <si>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</si>
  <si>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</si>
  <si>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</si>
  <si>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</si>
  <si>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</si>
  <si>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</si>
  <si>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</si>
  <si>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</si>
  <si>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</si>
  <si>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</si>
  <si>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</si>
  <si>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</si>
  <si>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</si>
  <si>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</si>
  <si>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</si>
  <si>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</si>
  <si>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</si>
  <si>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</si>
  <si>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</si>
  <si>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</si>
  <si>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</si>
  <si>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</si>
  <si>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</si>
  <si>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</si>
  <si>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</si>
  <si>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</si>
  <si>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</si>
  <si>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</si>
  <si>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</si>
  <si>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</si>
  <si>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</si>
  <si>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</si>
  <si>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</si>
  <si>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</si>
  <si>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</si>
  <si>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</si>
  <si>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</si>
  <si>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</si>
  <si>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</si>
  <si>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</si>
  <si>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</si>
  <si>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</si>
  <si>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</si>
  <si>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</si>
  <si>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</si>
  <si>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</si>
  <si>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</si>
  <si>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</si>
  <si>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</si>
  <si>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</si>
  <si>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</si>
  <si>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</si>
  <si>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</si>
  <si>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</si>
  <si>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</si>
  <si>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</si>
  <si>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</si>
  <si>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</si>
  <si>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</si>
  <si>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</si>
  <si>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</si>
  <si>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</si>
  <si>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</si>
  <si>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</si>
  <si>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</si>
  <si>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</si>
  <si>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</si>
  <si>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</si>
  <si>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</si>
  <si>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</si>
  <si>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</si>
  <si>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</si>
  <si>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</si>
  <si>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</si>
  <si>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</si>
  <si>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</si>
  <si>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</si>
  <si>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</si>
  <si>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</si>
  <si>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</si>
  <si>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</si>
  <si>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</si>
  <si>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</si>
  <si>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</si>
  <si>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</si>
  <si>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</si>
  <si>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</si>
  <si>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</si>
  <si>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</si>
  <si>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</si>
  <si>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</si>
  <si>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</si>
  <si>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</si>
  <si>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</si>
  <si>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</si>
  <si>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</si>
  <si>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</si>
  <si>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</si>
  <si>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</si>
  <si>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</si>
  <si>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</si>
  <si>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</si>
  <si>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</si>
  <si>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</si>
  <si>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</si>
  <si>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</si>
  <si>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</si>
  <si>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</si>
  <si>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</si>
  <si>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</si>
  <si>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</si>
  <si>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</si>
  <si>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</si>
  <si>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</si>
  <si>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</si>
  <si>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</si>
  <si>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</si>
  <si>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</si>
  <si>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</si>
  <si>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</si>
  <si>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</si>
  <si>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</si>
  <si>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</si>
  <si>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</si>
  <si>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</si>
  <si>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</si>
  <si>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</si>
  <si>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</si>
  <si>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</si>
  <si>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</si>
  <si>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</si>
  <si>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</si>
  <si>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</si>
  <si>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</si>
  <si>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</si>
  <si>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</si>
  <si>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</si>
  <si>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</si>
  <si>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</si>
  <si>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</si>
  <si>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</si>
  <si>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</si>
  <si>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</si>
  <si>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</si>
  <si>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</si>
  <si>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</si>
  <si>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</si>
  <si>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</si>
  <si>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</si>
  <si>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</si>
  <si>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</si>
  <si>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</si>
  <si>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</si>
  <si>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</si>
  <si>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</si>
  <si>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</si>
  <si>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</si>
  <si>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</si>
  <si>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</si>
  <si>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</si>
  <si>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</si>
  <si>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</si>
  <si>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</si>
  <si>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</si>
  <si>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</si>
  <si>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</si>
  <si>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</si>
  <si>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</si>
  <si>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</si>
  <si>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</si>
  <si>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</si>
  <si>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</si>
  <si>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</si>
  <si>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</si>
  <si>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</si>
  <si>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</si>
  <si>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</si>
  <si>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</si>
  <si>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</si>
  <si>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</si>
  <si>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</si>
  <si>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</si>
  <si>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</si>
  <si>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</si>
  <si>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</si>
  <si>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</si>
  <si>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</si>
  <si>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</si>
  <si>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</si>
  <si>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</si>
  <si>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</si>
  <si>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</si>
  <si>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</si>
  <si>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</si>
  <si>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</si>
  <si>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</si>
  <si>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</si>
  <si>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</si>
  <si>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</si>
  <si>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</si>
  <si>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</si>
  <si>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</si>
  <si>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</si>
  <si>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</si>
  <si>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</si>
  <si>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</si>
  <si>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</si>
  <si>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</si>
  <si>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</si>
  <si>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</si>
  <si>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</si>
  <si>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</si>
  <si>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</si>
  <si>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</si>
  <si>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</si>
  <si>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</si>
  <si>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</si>
  <si>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</si>
  <si>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</si>
  <si>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</si>
  <si>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</si>
  <si>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</si>
  <si>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</si>
  <si>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</si>
  <si>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</si>
  <si>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</si>
  <si>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</si>
  <si>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</si>
  <si>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</si>
  <si>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</si>
  <si>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</si>
  <si>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</si>
  <si>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</si>
  <si>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</si>
  <si>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</si>
  <si>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</si>
  <si>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</si>
  <si>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</si>
  <si>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</si>
  <si>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</si>
  <si>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</si>
  <si>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</si>
  <si>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</si>
  <si>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</si>
  <si>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</si>
  <si>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</si>
  <si>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</si>
  <si>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</si>
  <si>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</si>
  <si>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</si>
  <si>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</si>
  <si>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</si>
  <si>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</si>
  <si>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</si>
  <si>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</si>
  <si>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</si>
  <si>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</si>
  <si>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</si>
  <si>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</si>
  <si>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</si>
  <si>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</si>
  <si>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</si>
  <si>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</si>
  <si>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</si>
  <si>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</si>
  <si>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</si>
  <si>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</si>
  <si>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</si>
  <si>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</si>
  <si>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</si>
  <si>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</si>
  <si>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</si>
  <si>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</si>
  <si>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</si>
  <si>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</si>
  <si>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</si>
  <si>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</si>
  <si>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</si>
  <si>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</si>
  <si>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</si>
  <si>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</si>
  <si>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</si>
  <si>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</si>
  <si>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</si>
  <si>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</si>
  <si>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</si>
  <si>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</si>
  <si>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</si>
  <si>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</si>
  <si>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</si>
  <si>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</si>
  <si>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</si>
  <si>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</si>
  <si>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</si>
  <si>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</si>
  <si>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</si>
  <si>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</si>
  <si>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</si>
  <si>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</si>
  <si>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</si>
  <si>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</si>
  <si>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</si>
  <si>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</si>
  <si>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</si>
  <si>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</si>
  <si>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</si>
  <si>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</si>
  <si>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</si>
  <si>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</si>
  <si>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</si>
  <si>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</si>
  <si>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</si>
  <si>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</si>
  <si>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</si>
  <si>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</si>
  <si>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</si>
  <si>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</si>
  <si>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</si>
  <si>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</si>
  <si>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</si>
  <si>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</si>
  <si>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</si>
  <si>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</si>
  <si>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</si>
  <si>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</si>
  <si>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</si>
  <si>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</si>
  <si>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</si>
  <si>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</si>
  <si>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</si>
  <si>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</si>
  <si>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</si>
  <si>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</si>
  <si>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</si>
  <si>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</si>
  <si>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</si>
  <si>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</si>
  <si>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</si>
  <si>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</si>
  <si>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</si>
  <si>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</si>
  <si>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</si>
  <si>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</si>
  <si>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</si>
  <si>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</si>
  <si>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</si>
  <si>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</si>
  <si>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</si>
  <si>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</si>
  <si>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</si>
  <si>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</si>
  <si>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</si>
  <si>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</si>
  <si>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</si>
  <si>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</si>
  <si>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</si>
  <si>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</si>
  <si>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</si>
  <si>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</si>
  <si>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</si>
  <si>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</si>
  <si>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</si>
  <si>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</si>
  <si>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</si>
  <si>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</si>
  <si>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</si>
  <si>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</si>
  <si>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</si>
  <si>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</si>
  <si>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</si>
  <si>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</si>
  <si>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</si>
  <si>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</si>
  <si>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</si>
  <si>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</si>
  <si>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</si>
  <si>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</si>
  <si>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</si>
  <si>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</si>
  <si>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</si>
  <si>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</si>
  <si>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</si>
  <si>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</si>
  <si>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</si>
  <si>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</si>
  <si>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</si>
  <si>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</si>
  <si>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</si>
  <si>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</si>
  <si>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</si>
  <si>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</si>
  <si>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</si>
  <si>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</si>
  <si>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</si>
  <si>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</si>
  <si>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</si>
  <si>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</si>
  <si>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</si>
  <si>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</si>
  <si>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</si>
  <si>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</si>
  <si>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</si>
  <si>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</si>
  <si>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</si>
  <si>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</si>
  <si>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</si>
  <si>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</si>
  <si>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</si>
  <si>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</si>
  <si>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</si>
  <si>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</si>
  <si>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</si>
  <si>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</si>
  <si>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</si>
  <si>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</si>
  <si>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</si>
  <si>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</si>
  <si>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</si>
  <si>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</si>
  <si>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</si>
  <si>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</si>
  <si>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</si>
  <si>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</si>
  <si>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</si>
  <si>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</si>
  <si>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</si>
  <si>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</si>
  <si>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</si>
  <si>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</si>
  <si>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</si>
  <si>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</si>
  <si>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</si>
  <si>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</si>
  <si>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</si>
  <si>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</si>
  <si>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</si>
  <si>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</si>
  <si>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</si>
  <si>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</si>
  <si>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</si>
  <si>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</si>
  <si>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</si>
  <si>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</si>
  <si>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</si>
  <si>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</si>
  <si>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</si>
  <si>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</si>
  <si>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</si>
  <si>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</si>
  <si>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</si>
  <si>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</si>
  <si>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</si>
  <si>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</si>
  <si>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</si>
  <si>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</si>
  <si>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</si>
  <si>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</si>
  <si>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</si>
  <si>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</si>
  <si>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</si>
  <si>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</si>
  <si>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</si>
  <si>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</si>
  <si>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</si>
  <si>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</si>
  <si>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</si>
  <si>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</si>
  <si>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</si>
  <si>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</si>
  <si>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</si>
  <si>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</si>
  <si>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</si>
  <si>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</si>
  <si>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</si>
  <si>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</si>
  <si>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</si>
  <si>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</si>
  <si>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</si>
  <si>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</si>
  <si>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</si>
  <si>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</si>
  <si>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</si>
  <si>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</si>
  <si>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</si>
  <si>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</si>
  <si>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</si>
  <si>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</si>
  <si>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</si>
  <si>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</si>
  <si>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</si>
  <si>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</si>
  <si>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</si>
  <si>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</si>
  <si>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</si>
  <si>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</si>
  <si>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</si>
  <si>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</si>
  <si>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</si>
  <si>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</si>
  <si>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</si>
  <si>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</si>
  <si>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</si>
  <si>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</si>
  <si>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</si>
  <si>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</si>
  <si>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</si>
  <si>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</si>
  <si>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</si>
  <si>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</si>
  <si>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</si>
  <si>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</si>
  <si>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</si>
  <si>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</si>
  <si>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</si>
  <si>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</si>
  <si>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</si>
  <si>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</si>
  <si>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</si>
  <si>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</si>
  <si>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</si>
  <si>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</si>
  <si>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</si>
  <si>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</si>
  <si>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</si>
  <si>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</si>
  <si>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</si>
  <si>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</si>
  <si>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</si>
  <si>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</si>
  <si>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</si>
  <si>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</si>
  <si>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</si>
  <si>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</si>
  <si>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</si>
  <si>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</si>
  <si>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</si>
  <si>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</si>
  <si>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</si>
  <si>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</si>
  <si>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</si>
  <si>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</si>
  <si>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</si>
  <si>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</si>
  <si>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</si>
  <si>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</si>
  <si>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</si>
  <si>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</si>
  <si>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</si>
  <si>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</si>
  <si>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</si>
  <si>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</si>
  <si>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</si>
  <si>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</si>
  <si>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</si>
  <si>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</si>
  <si>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</si>
  <si>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</si>
  <si>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</si>
  <si>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</si>
  <si>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</si>
  <si>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</si>
  <si>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</si>
  <si>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</si>
  <si>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</si>
  <si>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</si>
  <si>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</si>
  <si>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</si>
  <si>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</si>
  <si>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</si>
  <si>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</si>
  <si>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</si>
  <si>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</si>
  <si>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</si>
  <si>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</si>
  <si>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</si>
  <si>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</si>
  <si>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</si>
  <si>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</si>
  <si>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</si>
  <si>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</si>
  <si>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</si>
  <si>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</si>
  <si>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</si>
  <si>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</si>
  <si>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</si>
  <si>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</si>
  <si>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</si>
  <si>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</si>
  <si>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</si>
  <si>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</si>
  <si>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</si>
  <si>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</si>
  <si>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</si>
  <si>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</si>
  <si>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</si>
  <si>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</si>
  <si>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</si>
  <si>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</si>
  <si>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</si>
  <si>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</si>
  <si>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</si>
  <si>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</si>
  <si>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</si>
  <si>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</si>
  <si>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</si>
  <si>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</si>
  <si>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</si>
  <si>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</si>
  <si>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</si>
  <si>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</si>
  <si>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</si>
  <si>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</si>
  <si>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</si>
  <si>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</si>
  <si>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</si>
  <si>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</si>
  <si>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</si>
  <si>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</si>
  <si>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</si>
  <si>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</si>
  <si>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</si>
  <si>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</si>
  <si>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</si>
  <si>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</si>
  <si>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</si>
  <si>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</si>
  <si>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</si>
  <si>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</si>
  <si>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</si>
  <si>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</si>
  <si>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</si>
  <si>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</si>
  <si>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</si>
  <si>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</si>
  <si>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</si>
  <si>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</si>
  <si>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</si>
  <si>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</si>
  <si>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</si>
  <si>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250-255</t>
  </si>
  <si>
    <t xml:space="preserve">PGHH </t>
  </si>
  <si>
    <t>10700-10800</t>
  </si>
  <si>
    <t>2500-2550</t>
  </si>
  <si>
    <t>310-315</t>
  </si>
  <si>
    <t xml:space="preserve">CROMPTON </t>
  </si>
  <si>
    <t>TOWER RESEARCH CAPITAL MARKETS INDIA PRIVATE LIMITED</t>
  </si>
  <si>
    <t>165-170</t>
  </si>
  <si>
    <t>400-410</t>
  </si>
  <si>
    <t>1260-1240</t>
  </si>
  <si>
    <t xml:space="preserve">CIPLA </t>
  </si>
  <si>
    <t>680-690</t>
  </si>
  <si>
    <t xml:space="preserve">BALKRISIND </t>
  </si>
  <si>
    <t>1160-1140</t>
  </si>
  <si>
    <t>930-950</t>
  </si>
  <si>
    <t>Profit of Rs.18.50/-</t>
  </si>
  <si>
    <t>156-158</t>
  </si>
  <si>
    <t>1400-1450</t>
  </si>
  <si>
    <t>470-480</t>
  </si>
  <si>
    <t>750-760</t>
  </si>
  <si>
    <t xml:space="preserve">Retail Research Technical Calls &amp; Fundamental Performance Report for the month of July-2020 </t>
  </si>
  <si>
    <t>Loss of Rs.20.5/-</t>
  </si>
  <si>
    <t>Loss of Rs.31.5/-</t>
  </si>
  <si>
    <t xml:space="preserve">NIFTY JUL FUT </t>
  </si>
  <si>
    <t>NIFTY 9-JUL 10200 PE</t>
  </si>
  <si>
    <t>Loss of Rs.145/-</t>
  </si>
  <si>
    <t>935-945</t>
  </si>
  <si>
    <t>1030-1070</t>
  </si>
  <si>
    <t>185-182</t>
  </si>
  <si>
    <t>88</t>
  </si>
  <si>
    <t>-160</t>
  </si>
  <si>
    <t>52</t>
  </si>
  <si>
    <t>Loss of Rs.60/-</t>
  </si>
  <si>
    <t>Loss of Rs.108/-</t>
  </si>
  <si>
    <t>Profit of Rs.18/-</t>
  </si>
  <si>
    <t>Profit of Rs.4/-</t>
  </si>
  <si>
    <t>United Polyfab Guj. Ltd.</t>
  </si>
  <si>
    <t>VISHWAKARMA TRADING HOUSE</t>
  </si>
  <si>
    <t>Profit of Rs.20/-</t>
  </si>
  <si>
    <t>Profit of Rs.12.5/-</t>
  </si>
  <si>
    <t>Profit of Rs.22.5/-</t>
  </si>
  <si>
    <t>16770-16800</t>
  </si>
  <si>
    <t>18000-18500</t>
  </si>
  <si>
    <t>640-643</t>
  </si>
  <si>
    <t>670-680</t>
  </si>
  <si>
    <t>Profit of Rs.26/-</t>
  </si>
  <si>
    <t>Loss of Rs.65/-</t>
  </si>
  <si>
    <t>HRTI PRIVATE LIMITED</t>
  </si>
  <si>
    <t>Part Profit of Rs.46/-</t>
  </si>
  <si>
    <t>365-368</t>
  </si>
  <si>
    <t>2000-2100</t>
  </si>
  <si>
    <t>1080-1120</t>
  </si>
  <si>
    <t>2340-2350</t>
  </si>
  <si>
    <t>2550-2600</t>
  </si>
  <si>
    <t xml:space="preserve"> NIFTY 10600 PE 09-JUL</t>
  </si>
  <si>
    <t>100-120</t>
  </si>
  <si>
    <t xml:space="preserve">HINDUNILVR JULY 2180 CE </t>
  </si>
  <si>
    <t xml:space="preserve">HINDUNILVR JULY 2220 CE </t>
  </si>
  <si>
    <t>Profit of Rs.19/-</t>
  </si>
  <si>
    <t>Part Profit of Rs.65/-</t>
  </si>
  <si>
    <t>BANKNIFTY 21500 PE 16-JUL</t>
  </si>
  <si>
    <t>600-700</t>
  </si>
  <si>
    <t>Part Profit of Rs.40/-</t>
  </si>
  <si>
    <t>935-943</t>
  </si>
  <si>
    <t>1020-1050</t>
  </si>
  <si>
    <t>98.5-99.5</t>
  </si>
  <si>
    <t>112-115</t>
  </si>
  <si>
    <t>5700-5500</t>
  </si>
  <si>
    <t>260-265</t>
  </si>
  <si>
    <t>600-610</t>
  </si>
  <si>
    <t>1130-1140</t>
  </si>
  <si>
    <t>1250-1270</t>
  </si>
  <si>
    <t>Loss of Rs.40/-</t>
  </si>
  <si>
    <t>Profit of Rs.540/-</t>
  </si>
  <si>
    <t>Profit of Rs.35.5/-</t>
  </si>
  <si>
    <t>RS SECURITIES</t>
  </si>
  <si>
    <t>Part Profit of Rs.235/-</t>
  </si>
  <si>
    <t>Profit of Rs.13/-</t>
  </si>
  <si>
    <t>550-540</t>
  </si>
  <si>
    <t>NIFTY 23-JUL 10200 PE</t>
  </si>
  <si>
    <t>10760-10770</t>
  </si>
  <si>
    <t>94-98</t>
  </si>
  <si>
    <t>10500-10400</t>
  </si>
  <si>
    <t>300</t>
  </si>
  <si>
    <t>Loss of Rs.230/-</t>
  </si>
  <si>
    <t xml:space="preserve">Sell </t>
  </si>
  <si>
    <t>19400-19600</t>
  </si>
  <si>
    <t>18000-17500</t>
  </si>
  <si>
    <t>N.K.SECURITIES</t>
  </si>
  <si>
    <t>ARVINDF-RE</t>
  </si>
  <si>
    <t>Arvind Fashions RE</t>
  </si>
  <si>
    <t>394-398</t>
  </si>
  <si>
    <t>440-450</t>
  </si>
  <si>
    <t xml:space="preserve">CUMMINSIND </t>
  </si>
  <si>
    <t>CBPL</t>
  </si>
  <si>
    <t>Equitas Holdings Limited</t>
  </si>
  <si>
    <t>GRAVITON RESEARCH CAPITAL LLP</t>
  </si>
  <si>
    <t>Tamil Nadu Newsprint</t>
  </si>
  <si>
    <t>Net Gain / Loss  %</t>
  </si>
  <si>
    <t>Loss of Rs.18.5/-</t>
  </si>
  <si>
    <t>1180-1200</t>
  </si>
  <si>
    <t>Profit of Rs.15/-</t>
  </si>
  <si>
    <t>41</t>
  </si>
  <si>
    <t>45</t>
  </si>
  <si>
    <t>-36.5</t>
  </si>
  <si>
    <t>Profit of Rs. 8.5/-</t>
  </si>
  <si>
    <t>BANKNIFTY JULY FUT</t>
  </si>
  <si>
    <t xml:space="preserve">BANKNIFTY 23-JUL 22000 PE </t>
  </si>
  <si>
    <t>365</t>
  </si>
  <si>
    <t>385</t>
  </si>
  <si>
    <t>-147.5</t>
  </si>
  <si>
    <t>Profit of Rs.237.5/-</t>
  </si>
  <si>
    <t>300-304</t>
  </si>
  <si>
    <t>Loss of Rs.34/-</t>
  </si>
  <si>
    <t>AMFL</t>
  </si>
  <si>
    <t>NAVEEN GUPTA</t>
  </si>
  <si>
    <t>CONSORTIUM CAPITAL PRIVATE LIMITED</t>
  </si>
  <si>
    <t>DEVABHAI NAGJIBHAI DESAI</t>
  </si>
  <si>
    <t>BRADYM</t>
  </si>
  <si>
    <t>TRANSPARENT AGRO PVT LTD</t>
  </si>
  <si>
    <t>R K S DISTRIBUTORS PRIVATE LIMITED</t>
  </si>
  <si>
    <t>RAMESHCHANDRA PRABHUDAS SAGAR</t>
  </si>
  <si>
    <t>ABHISHEK RAMESHCHANDRA PARMAR</t>
  </si>
  <si>
    <t>JIYA PRASHANTBHAI UKANI</t>
  </si>
  <si>
    <t>PRASHANT GHANSHYAMBHAI UKANI</t>
  </si>
  <si>
    <t>CHOKSILA</t>
  </si>
  <si>
    <t>PRATAP SINGH HARDIA</t>
  </si>
  <si>
    <t>SACHIN SETH</t>
  </si>
  <si>
    <t>IISL</t>
  </si>
  <si>
    <t>KESAR TRACOM INDIA LLP</t>
  </si>
  <si>
    <t>JONJUA</t>
  </si>
  <si>
    <t>VISHWADEEP SHARMA</t>
  </si>
  <si>
    <t>SUKARMA COMMERCE PRIVATE LIMITED</t>
  </si>
  <si>
    <t>NUTRICIRCLE</t>
  </si>
  <si>
    <t>NEETAA SANDIP MODI</t>
  </si>
  <si>
    <t>VISHNU MARUTI RAMANE</t>
  </si>
  <si>
    <t>VADDEPALLI ANJANEYULU</t>
  </si>
  <si>
    <t>VIPUL MOHAN PATEL</t>
  </si>
  <si>
    <t>ROXY</t>
  </si>
  <si>
    <t>KISHORE KUMAR PATKI</t>
  </si>
  <si>
    <t>VMV</t>
  </si>
  <si>
    <t>NAMRATA KAUSHIK VYAS</t>
  </si>
  <si>
    <t>WAA</t>
  </si>
  <si>
    <t>NU HEIGHTS AGENCY PRIVATE LIMITED</t>
  </si>
  <si>
    <t>MONOTYPE INDIA LIMITED</t>
  </si>
  <si>
    <t>WHBRADY</t>
  </si>
  <si>
    <t>ORIGIN ENGINEERS PRIVATE LIMITED</t>
  </si>
  <si>
    <t>SPARK ON LINE P LTD</t>
  </si>
  <si>
    <t>Clariant Chemicals (I)Ltd</t>
  </si>
  <si>
    <t>VAIBHAV STOCK AND DERIVATIVES BROKING PRIVATE LIMITED</t>
  </si>
  <si>
    <t>CHANDARANA INTERMEDIARIES BROKERS PRIVATE LIMITED</t>
  </si>
  <si>
    <t>Indiabulls Hsg Fin Ltd</t>
  </si>
  <si>
    <t>SHADOWFAX ADVERTISERS PRIVATE LIMITED</t>
  </si>
  <si>
    <t>North East Carry Corp Ltd</t>
  </si>
  <si>
    <t>SILVERTOSS SHOPPERS PVT LTD</t>
  </si>
  <si>
    <t>Reliance Indl Infra Ltd</t>
  </si>
  <si>
    <t>ALPHAGREP SECURITIES PRIVATE LIMITED</t>
  </si>
  <si>
    <t>RMDRIP</t>
  </si>
  <si>
    <t>R M Drip &amp; Sprink Sys Ltd</t>
  </si>
  <si>
    <t>GAUTAM CHAMPALAL VAISHNAV</t>
  </si>
  <si>
    <t>Suprajit Engineering Limi</t>
  </si>
  <si>
    <t>KOTAK STANDARD MULTICAP FUND</t>
  </si>
  <si>
    <t>NIHAR NANDAN NILEKANI</t>
  </si>
  <si>
    <t>ROHINI NILEKANI</t>
  </si>
  <si>
    <t>JANHAVI NILEKANI</t>
  </si>
  <si>
    <t>PUSHKAR VINAY DATE</t>
  </si>
  <si>
    <t>All charges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</si>
</sst>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7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0" fontId="0" fillId="7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" fontId="0" fillId="58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/>
    </xf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49" fontId="7" fillId="58" borderId="5" xfId="0" applyNumberFormat="1" applyFont="1" applyFill="1" applyBorder="1" applyAlignment="1">
      <alignment horizontal="center"/>
    </xf>
    <xf numFmtId="49" fontId="8" fillId="58" borderId="37" xfId="0" applyNumberFormat="1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top"/>
    </xf>
    <xf numFmtId="0" fontId="0" fillId="0" borderId="37" xfId="0" applyFont="1" applyBorder="1"/>
    <xf numFmtId="0" fontId="0" fillId="49" borderId="37" xfId="0" applyFill="1" applyBorder="1"/>
    <xf numFmtId="164" fontId="0" fillId="49" borderId="37" xfId="0" applyNumberFormat="1" applyFill="1" applyBorder="1" applyAlignment="1">
      <alignment horizontal="center" vertical="center"/>
    </xf>
    <xf numFmtId="165" fontId="0" fillId="49" borderId="37" xfId="0" applyNumberFormat="1" applyFont="1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center"/>
    </xf>
    <xf numFmtId="0" fontId="0" fillId="49" borderId="37" xfId="0" applyFill="1" applyBorder="1" applyAlignment="1">
      <alignment horizontal="center"/>
    </xf>
    <xf numFmtId="0" fontId="7" fillId="49" borderId="37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16" fontId="7" fillId="49" borderId="37" xfId="160" applyNumberFormat="1" applyFont="1" applyFill="1" applyBorder="1" applyAlignment="1">
      <alignment horizontal="center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5" fontId="0" fillId="58" borderId="37" xfId="0" applyNumberFormat="1" applyFill="1" applyBorder="1" applyAlignment="1">
      <alignment horizontal="center" vertical="center"/>
    </xf>
    <xf numFmtId="16" fontId="47" fillId="58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8" xfId="0" applyNumberFormat="1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" fontId="7" fillId="60" borderId="5" xfId="0" applyNumberFormat="1" applyFont="1" applyFill="1" applyBorder="1" applyAlignment="1">
      <alignment horizontal="center" vertical="center"/>
    </xf>
    <xf numFmtId="1" fontId="7" fillId="58" borderId="5" xfId="0" applyNumberFormat="1" applyFont="1" applyFill="1" applyBorder="1" applyAlignment="1">
      <alignment horizontal="center" vertical="center"/>
    </xf>
    <xf numFmtId="1" fontId="7" fillId="49" borderId="5" xfId="0" applyNumberFormat="1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8" fillId="60" borderId="37" xfId="0" applyFont="1" applyFill="1" applyBorder="1" applyAlignment="1">
      <alignment horizontal="center" vertical="center"/>
    </xf>
    <xf numFmtId="0" fontId="6" fillId="60" borderId="37" xfId="0" applyFont="1" applyFill="1" applyBorder="1" applyAlignment="1">
      <alignment horizontal="center"/>
    </xf>
    <xf numFmtId="49" fontId="7" fillId="60" borderId="37" xfId="0" applyNumberFormat="1" applyFont="1" applyFill="1" applyBorder="1" applyAlignment="1">
      <alignment horizontal="center"/>
    </xf>
    <xf numFmtId="49" fontId="8" fillId="60" borderId="37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5" fontId="8" fillId="2" borderId="5" xfId="0" applyNumberFormat="1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58" borderId="5" xfId="0" applyFont="1" applyFill="1" applyBorder="1" applyAlignment="1">
      <alignment horizontal="center" vertical="center"/>
    </xf>
    <xf numFmtId="0" fontId="8" fillId="58" borderId="38" xfId="0" applyFont="1" applyFill="1" applyBorder="1" applyAlignment="1">
      <alignment horizontal="center" vertical="center"/>
    </xf>
    <xf numFmtId="165" fontId="8" fillId="58" borderId="5" xfId="0" applyNumberFormat="1" applyFont="1" applyFill="1" applyBorder="1" applyAlignment="1">
      <alignment horizontal="center" vertical="center"/>
    </xf>
    <xf numFmtId="165" fontId="8" fillId="58" borderId="38" xfId="0" applyNumberFormat="1" applyFont="1" applyFill="1" applyBorder="1" applyAlignment="1">
      <alignment horizontal="center" vertical="center"/>
    </xf>
    <xf numFmtId="165" fontId="8" fillId="60" borderId="5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16" fontId="8" fillId="58" borderId="5" xfId="0" applyNumberFormat="1" applyFont="1" applyFill="1" applyBorder="1" applyAlignment="1">
      <alignment horizontal="center" vertical="center"/>
    </xf>
    <xf numFmtId="16" fontId="8" fillId="58" borderId="38" xfId="0" applyNumberFormat="1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8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155</xdr:row>
      <xdr:rowOff>56589</xdr:rowOff>
    </xdr:from>
    <xdr:to>
      <xdr:col>11</xdr:col>
      <xdr:colOff>368674</xdr:colOff>
      <xdr:row>169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3" sqref="C23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44026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69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4" sqref="P14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44026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44" t="s">
        <v>16</v>
      </c>
      <c r="B9" s="546" t="s">
        <v>17</v>
      </c>
      <c r="C9" s="546" t="s">
        <v>18</v>
      </c>
      <c r="D9" s="274" t="s">
        <v>19</v>
      </c>
      <c r="E9" s="274" t="s">
        <v>20</v>
      </c>
      <c r="F9" s="541" t="s">
        <v>21</v>
      </c>
      <c r="G9" s="542"/>
      <c r="H9" s="543"/>
      <c r="I9" s="541" t="s">
        <v>22</v>
      </c>
      <c r="J9" s="542"/>
      <c r="K9" s="543"/>
      <c r="L9" s="274"/>
      <c r="M9" s="281"/>
      <c r="N9" s="281"/>
      <c r="O9" s="281"/>
    </row>
    <row r="10" spans="1:15" ht="59.25" customHeight="1">
      <c r="A10" s="545"/>
      <c r="B10" s="547" t="s">
        <v>17</v>
      </c>
      <c r="C10" s="547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5" t="s">
        <v>34</v>
      </c>
      <c r="C11" s="277" t="s">
        <v>35</v>
      </c>
      <c r="D11" s="303">
        <v>22174.55</v>
      </c>
      <c r="E11" s="303">
        <v>22288.983333333334</v>
      </c>
      <c r="F11" s="315">
        <v>21913.566666666666</v>
      </c>
      <c r="G11" s="315">
        <v>21652.583333333332</v>
      </c>
      <c r="H11" s="315">
        <v>21277.166666666664</v>
      </c>
      <c r="I11" s="315">
        <v>22549.966666666667</v>
      </c>
      <c r="J11" s="315">
        <v>22925.383333333331</v>
      </c>
      <c r="K11" s="315">
        <v>23186.366666666669</v>
      </c>
      <c r="L11" s="302">
        <v>22664.400000000001</v>
      </c>
      <c r="M11" s="302">
        <v>22028</v>
      </c>
      <c r="N11" s="319">
        <v>1899750</v>
      </c>
      <c r="O11" s="320">
        <v>7.5690443497586454E-2</v>
      </c>
    </row>
    <row r="12" spans="1:15" ht="15">
      <c r="A12" s="277">
        <v>2</v>
      </c>
      <c r="B12" s="395" t="s">
        <v>34</v>
      </c>
      <c r="C12" s="277" t="s">
        <v>36</v>
      </c>
      <c r="D12" s="316">
        <v>10807.55</v>
      </c>
      <c r="E12" s="316">
        <v>10811.999999999998</v>
      </c>
      <c r="F12" s="317">
        <v>10744.599999999997</v>
      </c>
      <c r="G12" s="317">
        <v>10681.649999999998</v>
      </c>
      <c r="H12" s="317">
        <v>10614.249999999996</v>
      </c>
      <c r="I12" s="317">
        <v>10874.949999999997</v>
      </c>
      <c r="J12" s="317">
        <v>10942.349999999999</v>
      </c>
      <c r="K12" s="317">
        <v>11005.299999999997</v>
      </c>
      <c r="L12" s="304">
        <v>10879.4</v>
      </c>
      <c r="M12" s="304">
        <v>10749.05</v>
      </c>
      <c r="N12" s="319">
        <v>13168275</v>
      </c>
      <c r="O12" s="320">
        <v>-2.011373973803026E-2</v>
      </c>
    </row>
    <row r="13" spans="1:15" ht="15">
      <c r="A13" s="277">
        <v>3</v>
      </c>
      <c r="B13" s="395" t="s">
        <v>37</v>
      </c>
      <c r="C13" s="277" t="s">
        <v>38</v>
      </c>
      <c r="D13" s="316">
        <v>1347.9</v>
      </c>
      <c r="E13" s="316">
        <v>1338.8</v>
      </c>
      <c r="F13" s="317">
        <v>1324.6</v>
      </c>
      <c r="G13" s="317">
        <v>1301.3</v>
      </c>
      <c r="H13" s="317">
        <v>1287.0999999999999</v>
      </c>
      <c r="I13" s="317">
        <v>1362.1</v>
      </c>
      <c r="J13" s="317">
        <v>1376.3000000000002</v>
      </c>
      <c r="K13" s="317">
        <v>1399.6</v>
      </c>
      <c r="L13" s="304">
        <v>1353</v>
      </c>
      <c r="M13" s="304">
        <v>1315.5</v>
      </c>
      <c r="N13" s="319">
        <v>2352000</v>
      </c>
      <c r="O13" s="320">
        <v>1.840225156960381E-2</v>
      </c>
    </row>
    <row r="14" spans="1:15" ht="15">
      <c r="A14" s="277">
        <v>4</v>
      </c>
      <c r="B14" s="395" t="s">
        <v>39</v>
      </c>
      <c r="C14" s="277" t="s">
        <v>40</v>
      </c>
      <c r="D14" s="316">
        <v>156.44999999999999</v>
      </c>
      <c r="E14" s="316">
        <v>157.83333333333334</v>
      </c>
      <c r="F14" s="317">
        <v>153.01666666666668</v>
      </c>
      <c r="G14" s="317">
        <v>149.58333333333334</v>
      </c>
      <c r="H14" s="317">
        <v>144.76666666666668</v>
      </c>
      <c r="I14" s="317">
        <v>161.26666666666668</v>
      </c>
      <c r="J14" s="317">
        <v>166.08333333333334</v>
      </c>
      <c r="K14" s="317">
        <v>169.51666666666668</v>
      </c>
      <c r="L14" s="304">
        <v>162.65</v>
      </c>
      <c r="M14" s="304">
        <v>154.4</v>
      </c>
      <c r="N14" s="319">
        <v>19048000</v>
      </c>
      <c r="O14" s="320">
        <v>-1.4894497310715763E-2</v>
      </c>
    </row>
    <row r="15" spans="1:15" ht="15">
      <c r="A15" s="277">
        <v>5</v>
      </c>
      <c r="B15" s="395" t="s">
        <v>39</v>
      </c>
      <c r="C15" s="277" t="s">
        <v>41</v>
      </c>
      <c r="D15" s="316">
        <v>333.45</v>
      </c>
      <c r="E15" s="316">
        <v>335.55</v>
      </c>
      <c r="F15" s="317">
        <v>330.75</v>
      </c>
      <c r="G15" s="317">
        <v>328.05</v>
      </c>
      <c r="H15" s="317">
        <v>323.25</v>
      </c>
      <c r="I15" s="317">
        <v>338.25</v>
      </c>
      <c r="J15" s="317">
        <v>343.05000000000007</v>
      </c>
      <c r="K15" s="317">
        <v>345.75</v>
      </c>
      <c r="L15" s="304">
        <v>340.35</v>
      </c>
      <c r="M15" s="304">
        <v>332.85</v>
      </c>
      <c r="N15" s="319">
        <v>31107500</v>
      </c>
      <c r="O15" s="320">
        <v>-1.1204704386522569E-2</v>
      </c>
    </row>
    <row r="16" spans="1:15" ht="15">
      <c r="A16" s="277">
        <v>6</v>
      </c>
      <c r="B16" s="395" t="s">
        <v>44</v>
      </c>
      <c r="C16" s="277" t="s">
        <v>45</v>
      </c>
      <c r="D16" s="316">
        <v>700.9</v>
      </c>
      <c r="E16" s="316">
        <v>703.1</v>
      </c>
      <c r="F16" s="317">
        <v>694</v>
      </c>
      <c r="G16" s="317">
        <v>687.1</v>
      </c>
      <c r="H16" s="317">
        <v>678</v>
      </c>
      <c r="I16" s="317">
        <v>710</v>
      </c>
      <c r="J16" s="317">
        <v>719.10000000000014</v>
      </c>
      <c r="K16" s="317">
        <v>726</v>
      </c>
      <c r="L16" s="304">
        <v>712.2</v>
      </c>
      <c r="M16" s="304">
        <v>696.2</v>
      </c>
      <c r="N16" s="319">
        <v>1562000</v>
      </c>
      <c r="O16" s="320">
        <v>4.9026192075218265E-2</v>
      </c>
    </row>
    <row r="17" spans="1:15" ht="15">
      <c r="A17" s="277">
        <v>7</v>
      </c>
      <c r="B17" s="395" t="s">
        <v>37</v>
      </c>
      <c r="C17" s="277" t="s">
        <v>46</v>
      </c>
      <c r="D17" s="316">
        <v>199.15</v>
      </c>
      <c r="E17" s="316">
        <v>198.03333333333333</v>
      </c>
      <c r="F17" s="317">
        <v>195.71666666666667</v>
      </c>
      <c r="G17" s="317">
        <v>192.28333333333333</v>
      </c>
      <c r="H17" s="317">
        <v>189.96666666666667</v>
      </c>
      <c r="I17" s="317">
        <v>201.46666666666667</v>
      </c>
      <c r="J17" s="317">
        <v>203.78333333333333</v>
      </c>
      <c r="K17" s="317">
        <v>207.21666666666667</v>
      </c>
      <c r="L17" s="304">
        <v>200.35</v>
      </c>
      <c r="M17" s="304">
        <v>194.6</v>
      </c>
      <c r="N17" s="319">
        <v>18411000</v>
      </c>
      <c r="O17" s="320">
        <v>-1.508586101749318E-2</v>
      </c>
    </row>
    <row r="18" spans="1:15" ht="15">
      <c r="A18" s="277">
        <v>8</v>
      </c>
      <c r="B18" s="395" t="s">
        <v>39</v>
      </c>
      <c r="C18" s="277" t="s">
        <v>47</v>
      </c>
      <c r="D18" s="316">
        <v>1436</v>
      </c>
      <c r="E18" s="316">
        <v>1430.6666666666667</v>
      </c>
      <c r="F18" s="317">
        <v>1413.4333333333334</v>
      </c>
      <c r="G18" s="317">
        <v>1390.8666666666666</v>
      </c>
      <c r="H18" s="317">
        <v>1373.6333333333332</v>
      </c>
      <c r="I18" s="317">
        <v>1453.2333333333336</v>
      </c>
      <c r="J18" s="317">
        <v>1470.4666666666667</v>
      </c>
      <c r="K18" s="317">
        <v>1493.0333333333338</v>
      </c>
      <c r="L18" s="304">
        <v>1447.9</v>
      </c>
      <c r="M18" s="304">
        <v>1408.1</v>
      </c>
      <c r="N18" s="319">
        <v>906500</v>
      </c>
      <c r="O18" s="320">
        <v>5.5187637969094923E-4</v>
      </c>
    </row>
    <row r="19" spans="1:15" ht="15">
      <c r="A19" s="277">
        <v>9</v>
      </c>
      <c r="B19" s="395" t="s">
        <v>44</v>
      </c>
      <c r="C19" s="277" t="s">
        <v>48</v>
      </c>
      <c r="D19" s="316">
        <v>114.4</v>
      </c>
      <c r="E19" s="316">
        <v>114.08333333333333</v>
      </c>
      <c r="F19" s="317">
        <v>112.91666666666666</v>
      </c>
      <c r="G19" s="317">
        <v>111.43333333333332</v>
      </c>
      <c r="H19" s="317">
        <v>110.26666666666665</v>
      </c>
      <c r="I19" s="317">
        <v>115.56666666666666</v>
      </c>
      <c r="J19" s="317">
        <v>116.73333333333332</v>
      </c>
      <c r="K19" s="317">
        <v>118.21666666666667</v>
      </c>
      <c r="L19" s="304">
        <v>115.25</v>
      </c>
      <c r="M19" s="304">
        <v>112.6</v>
      </c>
      <c r="N19" s="319">
        <v>9450000</v>
      </c>
      <c r="O19" s="320">
        <v>6.3897763578274758E-3</v>
      </c>
    </row>
    <row r="20" spans="1:15" ht="15">
      <c r="A20" s="277">
        <v>10</v>
      </c>
      <c r="B20" s="395" t="s">
        <v>44</v>
      </c>
      <c r="C20" s="277" t="s">
        <v>49</v>
      </c>
      <c r="D20" s="316">
        <v>51</v>
      </c>
      <c r="E20" s="316">
        <v>51.483333333333327</v>
      </c>
      <c r="F20" s="317">
        <v>50.366666666666653</v>
      </c>
      <c r="G20" s="317">
        <v>49.733333333333327</v>
      </c>
      <c r="H20" s="317">
        <v>48.616666666666653</v>
      </c>
      <c r="I20" s="317">
        <v>52.116666666666653</v>
      </c>
      <c r="J20" s="317">
        <v>53.233333333333327</v>
      </c>
      <c r="K20" s="317">
        <v>53.866666666666653</v>
      </c>
      <c r="L20" s="304">
        <v>52.6</v>
      </c>
      <c r="M20" s="304">
        <v>50.85</v>
      </c>
      <c r="N20" s="319">
        <v>45297000</v>
      </c>
      <c r="O20" s="320">
        <v>7.2043225935561339E-3</v>
      </c>
    </row>
    <row r="21" spans="1:15" ht="15">
      <c r="A21" s="277">
        <v>11</v>
      </c>
      <c r="B21" s="395" t="s">
        <v>50</v>
      </c>
      <c r="C21" s="277" t="s">
        <v>51</v>
      </c>
      <c r="D21" s="316">
        <v>1709</v>
      </c>
      <c r="E21" s="316">
        <v>1715.1333333333332</v>
      </c>
      <c r="F21" s="317">
        <v>1698.3166666666664</v>
      </c>
      <c r="G21" s="317">
        <v>1687.6333333333332</v>
      </c>
      <c r="H21" s="317">
        <v>1670.8166666666664</v>
      </c>
      <c r="I21" s="317">
        <v>1725.8166666666664</v>
      </c>
      <c r="J21" s="317">
        <v>1742.633333333333</v>
      </c>
      <c r="K21" s="317">
        <v>1753.3166666666664</v>
      </c>
      <c r="L21" s="304">
        <v>1731.95</v>
      </c>
      <c r="M21" s="304">
        <v>1704.45</v>
      </c>
      <c r="N21" s="319">
        <v>5372700</v>
      </c>
      <c r="O21" s="320">
        <v>-4.059615170726282E-3</v>
      </c>
    </row>
    <row r="22" spans="1:15" ht="15">
      <c r="A22" s="277">
        <v>12</v>
      </c>
      <c r="B22" s="395" t="s">
        <v>52</v>
      </c>
      <c r="C22" s="277" t="s">
        <v>53</v>
      </c>
      <c r="D22" s="316">
        <v>812.6</v>
      </c>
      <c r="E22" s="316">
        <v>817.16666666666663</v>
      </c>
      <c r="F22" s="317">
        <v>805.43333333333328</v>
      </c>
      <c r="G22" s="317">
        <v>798.26666666666665</v>
      </c>
      <c r="H22" s="317">
        <v>786.5333333333333</v>
      </c>
      <c r="I22" s="317">
        <v>824.33333333333326</v>
      </c>
      <c r="J22" s="317">
        <v>836.06666666666661</v>
      </c>
      <c r="K22" s="317">
        <v>843.23333333333323</v>
      </c>
      <c r="L22" s="304">
        <v>828.9</v>
      </c>
      <c r="M22" s="304">
        <v>810</v>
      </c>
      <c r="N22" s="319">
        <v>13013000</v>
      </c>
      <c r="O22" s="320">
        <v>-2.0452099031216361E-2</v>
      </c>
    </row>
    <row r="23" spans="1:15" ht="15">
      <c r="A23" s="277">
        <v>13</v>
      </c>
      <c r="B23" s="395" t="s">
        <v>54</v>
      </c>
      <c r="C23" s="277" t="s">
        <v>55</v>
      </c>
      <c r="D23" s="316">
        <v>441.9</v>
      </c>
      <c r="E23" s="316">
        <v>440.86666666666662</v>
      </c>
      <c r="F23" s="317">
        <v>434.53333333333325</v>
      </c>
      <c r="G23" s="317">
        <v>427.16666666666663</v>
      </c>
      <c r="H23" s="317">
        <v>420.83333333333326</v>
      </c>
      <c r="I23" s="317">
        <v>448.23333333333323</v>
      </c>
      <c r="J23" s="317">
        <v>454.56666666666661</v>
      </c>
      <c r="K23" s="317">
        <v>461.93333333333322</v>
      </c>
      <c r="L23" s="304">
        <v>447.2</v>
      </c>
      <c r="M23" s="304">
        <v>433.5</v>
      </c>
      <c r="N23" s="319">
        <v>60014400</v>
      </c>
      <c r="O23" s="320">
        <v>8.2454690240509644E-3</v>
      </c>
    </row>
    <row r="24" spans="1:15" ht="15">
      <c r="A24" s="277">
        <v>14</v>
      </c>
      <c r="B24" s="395" t="s">
        <v>44</v>
      </c>
      <c r="C24" s="277" t="s">
        <v>56</v>
      </c>
      <c r="D24" s="316">
        <v>2902.25</v>
      </c>
      <c r="E24" s="316">
        <v>2900.2333333333336</v>
      </c>
      <c r="F24" s="317">
        <v>2884.666666666667</v>
      </c>
      <c r="G24" s="317">
        <v>2867.0833333333335</v>
      </c>
      <c r="H24" s="317">
        <v>2851.5166666666669</v>
      </c>
      <c r="I24" s="317">
        <v>2917.8166666666671</v>
      </c>
      <c r="J24" s="317">
        <v>2933.3833333333337</v>
      </c>
      <c r="K24" s="317">
        <v>2950.9666666666672</v>
      </c>
      <c r="L24" s="304">
        <v>2915.8</v>
      </c>
      <c r="M24" s="304">
        <v>2882.65</v>
      </c>
      <c r="N24" s="319">
        <v>1725500</v>
      </c>
      <c r="O24" s="320">
        <v>-1.0749605847785582E-2</v>
      </c>
    </row>
    <row r="25" spans="1:15" ht="15">
      <c r="A25" s="277">
        <v>15</v>
      </c>
      <c r="B25" s="395" t="s">
        <v>57</v>
      </c>
      <c r="C25" s="277" t="s">
        <v>58</v>
      </c>
      <c r="D25" s="316">
        <v>6473.5</v>
      </c>
      <c r="E25" s="316">
        <v>6484.8166666666666</v>
      </c>
      <c r="F25" s="317">
        <v>6381.6333333333332</v>
      </c>
      <c r="G25" s="317">
        <v>6289.7666666666664</v>
      </c>
      <c r="H25" s="317">
        <v>6186.583333333333</v>
      </c>
      <c r="I25" s="317">
        <v>6576.6833333333334</v>
      </c>
      <c r="J25" s="317">
        <v>6679.8666666666659</v>
      </c>
      <c r="K25" s="317">
        <v>6771.7333333333336</v>
      </c>
      <c r="L25" s="304">
        <v>6588</v>
      </c>
      <c r="M25" s="304">
        <v>6392.95</v>
      </c>
      <c r="N25" s="319">
        <v>727750</v>
      </c>
      <c r="O25" s="320">
        <v>-9.5270500170125897E-3</v>
      </c>
    </row>
    <row r="26" spans="1:15" ht="15">
      <c r="A26" s="277">
        <v>16</v>
      </c>
      <c r="B26" s="395" t="s">
        <v>57</v>
      </c>
      <c r="C26" s="277" t="s">
        <v>59</v>
      </c>
      <c r="D26" s="316">
        <v>3237.9</v>
      </c>
      <c r="E26" s="316">
        <v>3273.7999999999997</v>
      </c>
      <c r="F26" s="317">
        <v>3180.0999999999995</v>
      </c>
      <c r="G26" s="317">
        <v>3122.2999999999997</v>
      </c>
      <c r="H26" s="317">
        <v>3028.5999999999995</v>
      </c>
      <c r="I26" s="317">
        <v>3331.5999999999995</v>
      </c>
      <c r="J26" s="317">
        <v>3425.2999999999993</v>
      </c>
      <c r="K26" s="317">
        <v>3483.0999999999995</v>
      </c>
      <c r="L26" s="304">
        <v>3367.5</v>
      </c>
      <c r="M26" s="304">
        <v>3216</v>
      </c>
      <c r="N26" s="319">
        <v>7249500</v>
      </c>
      <c r="O26" s="320">
        <v>-5.8623881518049988E-3</v>
      </c>
    </row>
    <row r="27" spans="1:15" ht="15">
      <c r="A27" s="277">
        <v>17</v>
      </c>
      <c r="B27" s="395" t="s">
        <v>44</v>
      </c>
      <c r="C27" s="277" t="s">
        <v>60</v>
      </c>
      <c r="D27" s="316">
        <v>1281.25</v>
      </c>
      <c r="E27" s="316">
        <v>1281.4666666666667</v>
      </c>
      <c r="F27" s="317">
        <v>1263.9333333333334</v>
      </c>
      <c r="G27" s="317">
        <v>1246.6166666666668</v>
      </c>
      <c r="H27" s="317">
        <v>1229.0833333333335</v>
      </c>
      <c r="I27" s="317">
        <v>1298.7833333333333</v>
      </c>
      <c r="J27" s="317">
        <v>1316.3166666666666</v>
      </c>
      <c r="K27" s="317">
        <v>1333.6333333333332</v>
      </c>
      <c r="L27" s="304">
        <v>1299</v>
      </c>
      <c r="M27" s="304">
        <v>1264.1500000000001</v>
      </c>
      <c r="N27" s="319">
        <v>1465600</v>
      </c>
      <c r="O27" s="320">
        <v>-1.3993541442411194E-2</v>
      </c>
    </row>
    <row r="28" spans="1:15" ht="15">
      <c r="A28" s="277">
        <v>18</v>
      </c>
      <c r="B28" s="395" t="s">
        <v>54</v>
      </c>
      <c r="C28" s="277" t="s">
        <v>233</v>
      </c>
      <c r="D28" s="316">
        <v>371.1</v>
      </c>
      <c r="E28" s="316">
        <v>374.38333333333338</v>
      </c>
      <c r="F28" s="317">
        <v>365.71666666666675</v>
      </c>
      <c r="G28" s="317">
        <v>360.33333333333337</v>
      </c>
      <c r="H28" s="317">
        <v>351.66666666666674</v>
      </c>
      <c r="I28" s="317">
        <v>379.76666666666677</v>
      </c>
      <c r="J28" s="317">
        <v>388.43333333333339</v>
      </c>
      <c r="K28" s="317">
        <v>393.81666666666678</v>
      </c>
      <c r="L28" s="304">
        <v>383.05</v>
      </c>
      <c r="M28" s="304">
        <v>369</v>
      </c>
      <c r="N28" s="319">
        <v>11820600</v>
      </c>
      <c r="O28" s="320">
        <v>3.9904988123515436E-2</v>
      </c>
    </row>
    <row r="29" spans="1:15" ht="15">
      <c r="A29" s="277">
        <v>19</v>
      </c>
      <c r="B29" s="395" t="s">
        <v>54</v>
      </c>
      <c r="C29" s="277" t="s">
        <v>61</v>
      </c>
      <c r="D29" s="316">
        <v>50.65</v>
      </c>
      <c r="E29" s="316">
        <v>51.133333333333326</v>
      </c>
      <c r="F29" s="317">
        <v>49.716666666666654</v>
      </c>
      <c r="G29" s="317">
        <v>48.783333333333331</v>
      </c>
      <c r="H29" s="317">
        <v>47.36666666666666</v>
      </c>
      <c r="I29" s="317">
        <v>52.066666666666649</v>
      </c>
      <c r="J29" s="317">
        <v>53.48333333333332</v>
      </c>
      <c r="K29" s="317">
        <v>54.416666666666643</v>
      </c>
      <c r="L29" s="304">
        <v>52.55</v>
      </c>
      <c r="M29" s="304">
        <v>50.2</v>
      </c>
      <c r="N29" s="319">
        <v>43353400</v>
      </c>
      <c r="O29" s="320">
        <v>3.7480376766091054E-2</v>
      </c>
    </row>
    <row r="30" spans="1:15" ht="15">
      <c r="A30" s="277">
        <v>20</v>
      </c>
      <c r="B30" s="395" t="s">
        <v>50</v>
      </c>
      <c r="C30" s="277" t="s">
        <v>63</v>
      </c>
      <c r="D30" s="316">
        <v>1253.8499999999999</v>
      </c>
      <c r="E30" s="316">
        <v>1259.95</v>
      </c>
      <c r="F30" s="317">
        <v>1240.0500000000002</v>
      </c>
      <c r="G30" s="317">
        <v>1226.2500000000002</v>
      </c>
      <c r="H30" s="317">
        <v>1206.3500000000004</v>
      </c>
      <c r="I30" s="317">
        <v>1273.75</v>
      </c>
      <c r="J30" s="317">
        <v>1293.6500000000001</v>
      </c>
      <c r="K30" s="317">
        <v>1307.4499999999998</v>
      </c>
      <c r="L30" s="304">
        <v>1279.8499999999999</v>
      </c>
      <c r="M30" s="304">
        <v>1246.1500000000001</v>
      </c>
      <c r="N30" s="319">
        <v>2167550</v>
      </c>
      <c r="O30" s="320">
        <v>5.5153949129852747E-2</v>
      </c>
    </row>
    <row r="31" spans="1:15" ht="15">
      <c r="A31" s="277">
        <v>21</v>
      </c>
      <c r="B31" s="395" t="s">
        <v>64</v>
      </c>
      <c r="C31" s="277" t="s">
        <v>65</v>
      </c>
      <c r="D31" s="316">
        <v>98.8</v>
      </c>
      <c r="E31" s="316">
        <v>99.45</v>
      </c>
      <c r="F31" s="317">
        <v>97.350000000000009</v>
      </c>
      <c r="G31" s="317">
        <v>95.9</v>
      </c>
      <c r="H31" s="317">
        <v>93.800000000000011</v>
      </c>
      <c r="I31" s="317">
        <v>100.9</v>
      </c>
      <c r="J31" s="317">
        <v>103</v>
      </c>
      <c r="K31" s="317">
        <v>104.45</v>
      </c>
      <c r="L31" s="304">
        <v>101.55</v>
      </c>
      <c r="M31" s="304">
        <v>98</v>
      </c>
      <c r="N31" s="319">
        <v>23286400</v>
      </c>
      <c r="O31" s="320">
        <v>-2.2793878215564964E-3</v>
      </c>
    </row>
    <row r="32" spans="1:15" ht="15">
      <c r="A32" s="277">
        <v>22</v>
      </c>
      <c r="B32" s="395" t="s">
        <v>50</v>
      </c>
      <c r="C32" s="277" t="s">
        <v>66</v>
      </c>
      <c r="D32" s="316">
        <v>501.2</v>
      </c>
      <c r="E32" s="316">
        <v>503.36666666666662</v>
      </c>
      <c r="F32" s="317">
        <v>497.23333333333323</v>
      </c>
      <c r="G32" s="317">
        <v>493.26666666666659</v>
      </c>
      <c r="H32" s="317">
        <v>487.13333333333321</v>
      </c>
      <c r="I32" s="317">
        <v>507.33333333333326</v>
      </c>
      <c r="J32" s="317">
        <v>513.46666666666658</v>
      </c>
      <c r="K32" s="317">
        <v>517.43333333333328</v>
      </c>
      <c r="L32" s="304">
        <v>509.5</v>
      </c>
      <c r="M32" s="304">
        <v>499.4</v>
      </c>
      <c r="N32" s="319">
        <v>4492400</v>
      </c>
      <c r="O32" s="320">
        <v>-8.2564351627003405E-3</v>
      </c>
    </row>
    <row r="33" spans="1:15" ht="15">
      <c r="A33" s="277">
        <v>23</v>
      </c>
      <c r="B33" s="395" t="s">
        <v>44</v>
      </c>
      <c r="C33" s="277" t="s">
        <v>67</v>
      </c>
      <c r="D33" s="316">
        <v>370.45</v>
      </c>
      <c r="E33" s="316">
        <v>369.86666666666662</v>
      </c>
      <c r="F33" s="317">
        <v>360.33333333333326</v>
      </c>
      <c r="G33" s="317">
        <v>350.21666666666664</v>
      </c>
      <c r="H33" s="317">
        <v>340.68333333333328</v>
      </c>
      <c r="I33" s="317">
        <v>379.98333333333323</v>
      </c>
      <c r="J33" s="317">
        <v>389.51666666666665</v>
      </c>
      <c r="K33" s="317">
        <v>399.63333333333321</v>
      </c>
      <c r="L33" s="304">
        <v>379.4</v>
      </c>
      <c r="M33" s="304">
        <v>359.75</v>
      </c>
      <c r="N33" s="319">
        <v>6583500</v>
      </c>
      <c r="O33" s="320">
        <v>-1.4372333258477431E-2</v>
      </c>
    </row>
    <row r="34" spans="1:15" ht="15">
      <c r="A34" s="277">
        <v>24</v>
      </c>
      <c r="B34" s="395" t="s">
        <v>68</v>
      </c>
      <c r="C34" s="277" t="s">
        <v>69</v>
      </c>
      <c r="D34" s="316">
        <v>588.6</v>
      </c>
      <c r="E34" s="316">
        <v>583.33333333333337</v>
      </c>
      <c r="F34" s="317">
        <v>575.9666666666667</v>
      </c>
      <c r="G34" s="317">
        <v>563.33333333333337</v>
      </c>
      <c r="H34" s="317">
        <v>555.9666666666667</v>
      </c>
      <c r="I34" s="317">
        <v>595.9666666666667</v>
      </c>
      <c r="J34" s="317">
        <v>603.33333333333326</v>
      </c>
      <c r="K34" s="317">
        <v>615.9666666666667</v>
      </c>
      <c r="L34" s="304">
        <v>590.70000000000005</v>
      </c>
      <c r="M34" s="304">
        <v>570.70000000000005</v>
      </c>
      <c r="N34" s="319">
        <v>84337113</v>
      </c>
      <c r="O34" s="320">
        <v>5.7391342736684108E-3</v>
      </c>
    </row>
    <row r="35" spans="1:15" ht="15">
      <c r="A35" s="277">
        <v>25</v>
      </c>
      <c r="B35" s="395" t="s">
        <v>64</v>
      </c>
      <c r="C35" s="277" t="s">
        <v>70</v>
      </c>
      <c r="D35" s="316">
        <v>42.75</v>
      </c>
      <c r="E35" s="316">
        <v>42.766666666666673</v>
      </c>
      <c r="F35" s="317">
        <v>41.983333333333348</v>
      </c>
      <c r="G35" s="317">
        <v>41.216666666666676</v>
      </c>
      <c r="H35" s="317">
        <v>40.433333333333351</v>
      </c>
      <c r="I35" s="317">
        <v>43.533333333333346</v>
      </c>
      <c r="J35" s="317">
        <v>44.316666666666663</v>
      </c>
      <c r="K35" s="317">
        <v>45.083333333333343</v>
      </c>
      <c r="L35" s="304">
        <v>43.55</v>
      </c>
      <c r="M35" s="304">
        <v>42</v>
      </c>
      <c r="N35" s="319">
        <v>47565000</v>
      </c>
      <c r="O35" s="320">
        <v>-2.8730703259005147E-2</v>
      </c>
    </row>
    <row r="36" spans="1:15" ht="15">
      <c r="A36" s="277">
        <v>26</v>
      </c>
      <c r="B36" s="395" t="s">
        <v>52</v>
      </c>
      <c r="C36" s="277" t="s">
        <v>71</v>
      </c>
      <c r="D36" s="316">
        <v>415.65</v>
      </c>
      <c r="E36" s="316">
        <v>425.13333333333338</v>
      </c>
      <c r="F36" s="317">
        <v>404.51666666666677</v>
      </c>
      <c r="G36" s="317">
        <v>393.38333333333338</v>
      </c>
      <c r="H36" s="317">
        <v>372.76666666666677</v>
      </c>
      <c r="I36" s="317">
        <v>436.26666666666677</v>
      </c>
      <c r="J36" s="317">
        <v>456.88333333333344</v>
      </c>
      <c r="K36" s="317">
        <v>468.01666666666677</v>
      </c>
      <c r="L36" s="304">
        <v>445.75</v>
      </c>
      <c r="M36" s="304">
        <v>414</v>
      </c>
      <c r="N36" s="319">
        <v>15396200</v>
      </c>
      <c r="O36" s="320">
        <v>-2.858801335074735E-2</v>
      </c>
    </row>
    <row r="37" spans="1:15" ht="15">
      <c r="A37" s="277">
        <v>27</v>
      </c>
      <c r="B37" s="395" t="s">
        <v>44</v>
      </c>
      <c r="C37" s="277" t="s">
        <v>72</v>
      </c>
      <c r="D37" s="316">
        <v>13877.25</v>
      </c>
      <c r="E37" s="316">
        <v>13726.283333333333</v>
      </c>
      <c r="F37" s="317">
        <v>13487.366666666665</v>
      </c>
      <c r="G37" s="317">
        <v>13097.483333333332</v>
      </c>
      <c r="H37" s="317">
        <v>12858.566666666664</v>
      </c>
      <c r="I37" s="317">
        <v>14116.166666666666</v>
      </c>
      <c r="J37" s="317">
        <v>14355.083333333334</v>
      </c>
      <c r="K37" s="317">
        <v>14744.966666666667</v>
      </c>
      <c r="L37" s="304">
        <v>13965.2</v>
      </c>
      <c r="M37" s="304">
        <v>13336.4</v>
      </c>
      <c r="N37" s="319">
        <v>113900</v>
      </c>
      <c r="O37" s="320">
        <v>-3.6786469344608878E-2</v>
      </c>
    </row>
    <row r="38" spans="1:15" ht="15">
      <c r="A38" s="277">
        <v>28</v>
      </c>
      <c r="B38" s="395" t="s">
        <v>73</v>
      </c>
      <c r="C38" s="277" t="s">
        <v>74</v>
      </c>
      <c r="D38" s="316">
        <v>380.55</v>
      </c>
      <c r="E38" s="316">
        <v>380.7833333333333</v>
      </c>
      <c r="F38" s="317">
        <v>376.11666666666662</v>
      </c>
      <c r="G38" s="317">
        <v>371.68333333333334</v>
      </c>
      <c r="H38" s="317">
        <v>367.01666666666665</v>
      </c>
      <c r="I38" s="317">
        <v>385.21666666666658</v>
      </c>
      <c r="J38" s="317">
        <v>389.88333333333333</v>
      </c>
      <c r="K38" s="317">
        <v>394.31666666666655</v>
      </c>
      <c r="L38" s="304">
        <v>385.45</v>
      </c>
      <c r="M38" s="304">
        <v>376.35</v>
      </c>
      <c r="N38" s="319">
        <v>19027800</v>
      </c>
      <c r="O38" s="320">
        <v>-1.8750580154088925E-2</v>
      </c>
    </row>
    <row r="39" spans="1:15" ht="15">
      <c r="A39" s="277">
        <v>29</v>
      </c>
      <c r="B39" s="395" t="s">
        <v>50</v>
      </c>
      <c r="C39" s="277" t="s">
        <v>75</v>
      </c>
      <c r="D39" s="316">
        <v>3811.65</v>
      </c>
      <c r="E39" s="316">
        <v>3803.4666666666667</v>
      </c>
      <c r="F39" s="317">
        <v>3764.0833333333335</v>
      </c>
      <c r="G39" s="317">
        <v>3716.5166666666669</v>
      </c>
      <c r="H39" s="317">
        <v>3677.1333333333337</v>
      </c>
      <c r="I39" s="317">
        <v>3851.0333333333333</v>
      </c>
      <c r="J39" s="317">
        <v>3890.4166666666665</v>
      </c>
      <c r="K39" s="317">
        <v>3937.9833333333331</v>
      </c>
      <c r="L39" s="304">
        <v>3842.85</v>
      </c>
      <c r="M39" s="304">
        <v>3755.9</v>
      </c>
      <c r="N39" s="319">
        <v>1718000</v>
      </c>
      <c r="O39" s="320">
        <v>2.2497321747411023E-2</v>
      </c>
    </row>
    <row r="40" spans="1:15" ht="15">
      <c r="A40" s="277">
        <v>30</v>
      </c>
      <c r="B40" s="395" t="s">
        <v>52</v>
      </c>
      <c r="C40" s="277" t="s">
        <v>76</v>
      </c>
      <c r="D40" s="316">
        <v>359.5</v>
      </c>
      <c r="E40" s="316">
        <v>359.51666666666665</v>
      </c>
      <c r="F40" s="317">
        <v>357.2833333333333</v>
      </c>
      <c r="G40" s="317">
        <v>355.06666666666666</v>
      </c>
      <c r="H40" s="317">
        <v>352.83333333333331</v>
      </c>
      <c r="I40" s="317">
        <v>361.73333333333329</v>
      </c>
      <c r="J40" s="317">
        <v>363.96666666666664</v>
      </c>
      <c r="K40" s="317">
        <v>366.18333333333328</v>
      </c>
      <c r="L40" s="304">
        <v>361.75</v>
      </c>
      <c r="M40" s="304">
        <v>357.3</v>
      </c>
      <c r="N40" s="319">
        <v>7308400</v>
      </c>
      <c r="O40" s="320">
        <v>3.6505460218408739E-2</v>
      </c>
    </row>
    <row r="41" spans="1:15" ht="15">
      <c r="A41" s="277">
        <v>31</v>
      </c>
      <c r="B41" s="395" t="s">
        <v>54</v>
      </c>
      <c r="C41" s="277" t="s">
        <v>77</v>
      </c>
      <c r="D41" s="316">
        <v>103.4</v>
      </c>
      <c r="E41" s="316">
        <v>104.01666666666667</v>
      </c>
      <c r="F41" s="317">
        <v>101.88333333333333</v>
      </c>
      <c r="G41" s="317">
        <v>100.36666666666666</v>
      </c>
      <c r="H41" s="317">
        <v>98.23333333333332</v>
      </c>
      <c r="I41" s="317">
        <v>105.53333333333333</v>
      </c>
      <c r="J41" s="317">
        <v>107.66666666666669</v>
      </c>
      <c r="K41" s="317">
        <v>109.18333333333334</v>
      </c>
      <c r="L41" s="304">
        <v>106.15</v>
      </c>
      <c r="M41" s="304">
        <v>102.5</v>
      </c>
      <c r="N41" s="319">
        <v>12475000</v>
      </c>
      <c r="O41" s="320">
        <v>2.7594728171334432E-2</v>
      </c>
    </row>
    <row r="42" spans="1:15" ht="15">
      <c r="A42" s="277">
        <v>32</v>
      </c>
      <c r="B42" s="395" t="s">
        <v>79</v>
      </c>
      <c r="C42" s="277" t="s">
        <v>80</v>
      </c>
      <c r="D42" s="316">
        <v>314.89999999999998</v>
      </c>
      <c r="E42" s="316">
        <v>311.40000000000003</v>
      </c>
      <c r="F42" s="317">
        <v>303.80000000000007</v>
      </c>
      <c r="G42" s="317">
        <v>292.70000000000005</v>
      </c>
      <c r="H42" s="317">
        <v>285.10000000000008</v>
      </c>
      <c r="I42" s="317">
        <v>322.50000000000006</v>
      </c>
      <c r="J42" s="317">
        <v>330.10000000000008</v>
      </c>
      <c r="K42" s="317">
        <v>341.20000000000005</v>
      </c>
      <c r="L42" s="304">
        <v>319</v>
      </c>
      <c r="M42" s="304">
        <v>300.3</v>
      </c>
      <c r="N42" s="319">
        <v>3403400</v>
      </c>
      <c r="O42" s="320">
        <v>-6.283731688511951E-2</v>
      </c>
    </row>
    <row r="43" spans="1:15" ht="15">
      <c r="A43" s="277">
        <v>33</v>
      </c>
      <c r="B43" s="395" t="s">
        <v>57</v>
      </c>
      <c r="C43" s="277" t="s">
        <v>82</v>
      </c>
      <c r="D43" s="316">
        <v>204.75</v>
      </c>
      <c r="E43" s="316">
        <v>206.68333333333331</v>
      </c>
      <c r="F43" s="317">
        <v>201.86666666666662</v>
      </c>
      <c r="G43" s="317">
        <v>198.98333333333332</v>
      </c>
      <c r="H43" s="317">
        <v>194.16666666666663</v>
      </c>
      <c r="I43" s="317">
        <v>209.56666666666661</v>
      </c>
      <c r="J43" s="317">
        <v>214.38333333333327</v>
      </c>
      <c r="K43" s="317">
        <v>217.26666666666659</v>
      </c>
      <c r="L43" s="304">
        <v>211.5</v>
      </c>
      <c r="M43" s="304">
        <v>203.8</v>
      </c>
      <c r="N43" s="319">
        <v>6932500</v>
      </c>
      <c r="O43" s="320">
        <v>7.9970919665576148E-3</v>
      </c>
    </row>
    <row r="44" spans="1:15" ht="15">
      <c r="A44" s="277">
        <v>34</v>
      </c>
      <c r="B44" s="395" t="s">
        <v>52</v>
      </c>
      <c r="C44" s="277" t="s">
        <v>83</v>
      </c>
      <c r="D44" s="316">
        <v>640.85</v>
      </c>
      <c r="E44" s="316">
        <v>642.76666666666665</v>
      </c>
      <c r="F44" s="317">
        <v>637.0333333333333</v>
      </c>
      <c r="G44" s="317">
        <v>633.2166666666667</v>
      </c>
      <c r="H44" s="317">
        <v>627.48333333333335</v>
      </c>
      <c r="I44" s="317">
        <v>646.58333333333326</v>
      </c>
      <c r="J44" s="317">
        <v>652.31666666666661</v>
      </c>
      <c r="K44" s="317">
        <v>656.13333333333321</v>
      </c>
      <c r="L44" s="304">
        <v>648.5</v>
      </c>
      <c r="M44" s="304">
        <v>638.95000000000005</v>
      </c>
      <c r="N44" s="319">
        <v>12538500</v>
      </c>
      <c r="O44" s="320">
        <v>3.2323664775767952E-2</v>
      </c>
    </row>
    <row r="45" spans="1:15" ht="15">
      <c r="A45" s="277">
        <v>35</v>
      </c>
      <c r="B45" s="395" t="s">
        <v>39</v>
      </c>
      <c r="C45" s="277" t="s">
        <v>84</v>
      </c>
      <c r="D45" s="316">
        <v>130.94999999999999</v>
      </c>
      <c r="E45" s="316">
        <v>131.39999999999998</v>
      </c>
      <c r="F45" s="317">
        <v>130.19999999999996</v>
      </c>
      <c r="G45" s="317">
        <v>129.44999999999999</v>
      </c>
      <c r="H45" s="317">
        <v>128.24999999999997</v>
      </c>
      <c r="I45" s="317">
        <v>132.14999999999995</v>
      </c>
      <c r="J45" s="317">
        <v>133.35</v>
      </c>
      <c r="K45" s="317">
        <v>134.09999999999994</v>
      </c>
      <c r="L45" s="304">
        <v>132.6</v>
      </c>
      <c r="M45" s="304">
        <v>130.65</v>
      </c>
      <c r="N45" s="319">
        <v>38132200</v>
      </c>
      <c r="O45" s="320">
        <v>1.749611197511664E-3</v>
      </c>
    </row>
    <row r="46" spans="1:15" ht="15">
      <c r="A46" s="277">
        <v>36</v>
      </c>
      <c r="B46" s="395" t="s">
        <v>50</v>
      </c>
      <c r="C46" s="277" t="s">
        <v>85</v>
      </c>
      <c r="D46" s="316">
        <v>1435.65</v>
      </c>
      <c r="E46" s="316">
        <v>1423.2</v>
      </c>
      <c r="F46" s="317">
        <v>1407.9</v>
      </c>
      <c r="G46" s="317">
        <v>1380.15</v>
      </c>
      <c r="H46" s="317">
        <v>1364.8500000000001</v>
      </c>
      <c r="I46" s="317">
        <v>1450.95</v>
      </c>
      <c r="J46" s="317">
        <v>1466.2499999999998</v>
      </c>
      <c r="K46" s="317">
        <v>1494</v>
      </c>
      <c r="L46" s="304">
        <v>1438.5</v>
      </c>
      <c r="M46" s="304">
        <v>1395.45</v>
      </c>
      <c r="N46" s="319">
        <v>2809100</v>
      </c>
      <c r="O46" s="320">
        <v>3.6950904392764855E-2</v>
      </c>
    </row>
    <row r="47" spans="1:15" ht="15">
      <c r="A47" s="277">
        <v>37</v>
      </c>
      <c r="B47" s="395" t="s">
        <v>39</v>
      </c>
      <c r="C47" s="277" t="s">
        <v>86</v>
      </c>
      <c r="D47" s="316">
        <v>427</v>
      </c>
      <c r="E47" s="316">
        <v>430.26666666666665</v>
      </c>
      <c r="F47" s="317">
        <v>421.88333333333333</v>
      </c>
      <c r="G47" s="317">
        <v>416.76666666666665</v>
      </c>
      <c r="H47" s="317">
        <v>408.38333333333333</v>
      </c>
      <c r="I47" s="317">
        <v>435.38333333333333</v>
      </c>
      <c r="J47" s="317">
        <v>443.76666666666665</v>
      </c>
      <c r="K47" s="317">
        <v>448.88333333333333</v>
      </c>
      <c r="L47" s="304">
        <v>438.65</v>
      </c>
      <c r="M47" s="304">
        <v>425.15</v>
      </c>
      <c r="N47" s="319">
        <v>5382972</v>
      </c>
      <c r="O47" s="320">
        <v>-2.8951939779965257E-3</v>
      </c>
    </row>
    <row r="48" spans="1:15" ht="15">
      <c r="A48" s="277">
        <v>38</v>
      </c>
      <c r="B48" s="395" t="s">
        <v>64</v>
      </c>
      <c r="C48" s="277" t="s">
        <v>87</v>
      </c>
      <c r="D48" s="316">
        <v>390</v>
      </c>
      <c r="E48" s="316">
        <v>392.7</v>
      </c>
      <c r="F48" s="317">
        <v>386.04999999999995</v>
      </c>
      <c r="G48" s="317">
        <v>382.09999999999997</v>
      </c>
      <c r="H48" s="317">
        <v>375.44999999999993</v>
      </c>
      <c r="I48" s="317">
        <v>396.65</v>
      </c>
      <c r="J48" s="317">
        <v>403.29999999999995</v>
      </c>
      <c r="K48" s="317">
        <v>407.25</v>
      </c>
      <c r="L48" s="304">
        <v>399.35</v>
      </c>
      <c r="M48" s="304">
        <v>388.75</v>
      </c>
      <c r="N48" s="319">
        <v>2013600</v>
      </c>
      <c r="O48" s="320">
        <v>-1.2360211889346674E-2</v>
      </c>
    </row>
    <row r="49" spans="1:15" ht="15">
      <c r="A49" s="277">
        <v>39</v>
      </c>
      <c r="B49" s="395" t="s">
        <v>50</v>
      </c>
      <c r="C49" s="277" t="s">
        <v>88</v>
      </c>
      <c r="D49" s="316">
        <v>485.65</v>
      </c>
      <c r="E49" s="316">
        <v>482.91666666666669</v>
      </c>
      <c r="F49" s="317">
        <v>478.98333333333335</v>
      </c>
      <c r="G49" s="317">
        <v>472.31666666666666</v>
      </c>
      <c r="H49" s="317">
        <v>468.38333333333333</v>
      </c>
      <c r="I49" s="317">
        <v>489.58333333333337</v>
      </c>
      <c r="J49" s="317">
        <v>493.51666666666665</v>
      </c>
      <c r="K49" s="317">
        <v>500.18333333333339</v>
      </c>
      <c r="L49" s="304">
        <v>486.85</v>
      </c>
      <c r="M49" s="304">
        <v>476.25</v>
      </c>
      <c r="N49" s="319">
        <v>13778750</v>
      </c>
      <c r="O49" s="320">
        <v>2.6063483198361725E-2</v>
      </c>
    </row>
    <row r="50" spans="1:15" ht="15">
      <c r="A50" s="277">
        <v>40</v>
      </c>
      <c r="B50" s="395" t="s">
        <v>52</v>
      </c>
      <c r="C50" s="277" t="s">
        <v>91</v>
      </c>
      <c r="D50" s="316">
        <v>2241.6</v>
      </c>
      <c r="E50" s="316">
        <v>2229.5833333333335</v>
      </c>
      <c r="F50" s="317">
        <v>2212.5666666666671</v>
      </c>
      <c r="G50" s="317">
        <v>2183.5333333333338</v>
      </c>
      <c r="H50" s="317">
        <v>2166.5166666666673</v>
      </c>
      <c r="I50" s="317">
        <v>2258.6166666666668</v>
      </c>
      <c r="J50" s="317">
        <v>2275.6333333333332</v>
      </c>
      <c r="K50" s="317">
        <v>2304.6666666666665</v>
      </c>
      <c r="L50" s="304">
        <v>2246.6</v>
      </c>
      <c r="M50" s="304">
        <v>2200.5500000000002</v>
      </c>
      <c r="N50" s="319">
        <v>4625200</v>
      </c>
      <c r="O50" s="320">
        <v>-1.9851544968064907E-3</v>
      </c>
    </row>
    <row r="51" spans="1:15" ht="15">
      <c r="A51" s="277">
        <v>41</v>
      </c>
      <c r="B51" s="395" t="s">
        <v>92</v>
      </c>
      <c r="C51" s="277" t="s">
        <v>93</v>
      </c>
      <c r="D51" s="316">
        <v>143.44999999999999</v>
      </c>
      <c r="E51" s="316">
        <v>144.86666666666665</v>
      </c>
      <c r="F51" s="317">
        <v>140.3833333333333</v>
      </c>
      <c r="G51" s="317">
        <v>137.31666666666666</v>
      </c>
      <c r="H51" s="317">
        <v>132.83333333333331</v>
      </c>
      <c r="I51" s="317">
        <v>147.93333333333328</v>
      </c>
      <c r="J51" s="317">
        <v>152.41666666666663</v>
      </c>
      <c r="K51" s="317">
        <v>155.48333333333326</v>
      </c>
      <c r="L51" s="304">
        <v>149.35</v>
      </c>
      <c r="M51" s="304">
        <v>141.80000000000001</v>
      </c>
      <c r="N51" s="319">
        <v>30053100</v>
      </c>
      <c r="O51" s="320">
        <v>7.7459333849728895E-3</v>
      </c>
    </row>
    <row r="52" spans="1:15" ht="15">
      <c r="A52" s="277">
        <v>42</v>
      </c>
      <c r="B52" s="395" t="s">
        <v>52</v>
      </c>
      <c r="C52" s="277" t="s">
        <v>94</v>
      </c>
      <c r="D52" s="316">
        <v>3909.25</v>
      </c>
      <c r="E52" s="316">
        <v>3902.75</v>
      </c>
      <c r="F52" s="317">
        <v>3881.5</v>
      </c>
      <c r="G52" s="317">
        <v>3853.75</v>
      </c>
      <c r="H52" s="317">
        <v>3832.5</v>
      </c>
      <c r="I52" s="317">
        <v>3930.5</v>
      </c>
      <c r="J52" s="317">
        <v>3951.75</v>
      </c>
      <c r="K52" s="317">
        <v>3979.5</v>
      </c>
      <c r="L52" s="304">
        <v>3924</v>
      </c>
      <c r="M52" s="304">
        <v>3875</v>
      </c>
      <c r="N52" s="319">
        <v>3630500</v>
      </c>
      <c r="O52" s="320">
        <v>-5.1380420634376924E-3</v>
      </c>
    </row>
    <row r="53" spans="1:15" ht="15">
      <c r="A53" s="277">
        <v>43</v>
      </c>
      <c r="B53" s="395" t="s">
        <v>44</v>
      </c>
      <c r="C53" s="277" t="s">
        <v>95</v>
      </c>
      <c r="D53" s="316">
        <v>19730.25</v>
      </c>
      <c r="E53" s="316">
        <v>19673.416666666668</v>
      </c>
      <c r="F53" s="317">
        <v>19511.833333333336</v>
      </c>
      <c r="G53" s="317">
        <v>19293.416666666668</v>
      </c>
      <c r="H53" s="317">
        <v>19131.833333333336</v>
      </c>
      <c r="I53" s="317">
        <v>19891.833333333336</v>
      </c>
      <c r="J53" s="317">
        <v>20053.416666666672</v>
      </c>
      <c r="K53" s="317">
        <v>20271.833333333336</v>
      </c>
      <c r="L53" s="304">
        <v>19835</v>
      </c>
      <c r="M53" s="304">
        <v>19455</v>
      </c>
      <c r="N53" s="319">
        <v>285845</v>
      </c>
      <c r="O53" s="320">
        <v>1.9629493313703841E-3</v>
      </c>
    </row>
    <row r="54" spans="1:15" ht="15">
      <c r="A54" s="277">
        <v>44</v>
      </c>
      <c r="B54" s="395" t="s">
        <v>57</v>
      </c>
      <c r="C54" s="277" t="s">
        <v>96</v>
      </c>
      <c r="D54" s="316">
        <v>58.4</v>
      </c>
      <c r="E54" s="316">
        <v>58.883333333333333</v>
      </c>
      <c r="F54" s="317">
        <v>57.016666666666666</v>
      </c>
      <c r="G54" s="317">
        <v>55.633333333333333</v>
      </c>
      <c r="H54" s="317">
        <v>53.766666666666666</v>
      </c>
      <c r="I54" s="317">
        <v>60.266666666666666</v>
      </c>
      <c r="J54" s="317">
        <v>62.133333333333326</v>
      </c>
      <c r="K54" s="317">
        <v>63.516666666666666</v>
      </c>
      <c r="L54" s="304">
        <v>60.75</v>
      </c>
      <c r="M54" s="304">
        <v>57.5</v>
      </c>
      <c r="N54" s="319">
        <v>12806000</v>
      </c>
      <c r="O54" s="320">
        <v>-0.15241448692152917</v>
      </c>
    </row>
    <row r="55" spans="1:15" ht="15">
      <c r="A55" s="277">
        <v>45</v>
      </c>
      <c r="B55" s="395" t="s">
        <v>44</v>
      </c>
      <c r="C55" s="277" t="s">
        <v>97</v>
      </c>
      <c r="D55" s="316">
        <v>1132.3</v>
      </c>
      <c r="E55" s="316">
        <v>1137.6499999999999</v>
      </c>
      <c r="F55" s="317">
        <v>1121.6999999999998</v>
      </c>
      <c r="G55" s="317">
        <v>1111.0999999999999</v>
      </c>
      <c r="H55" s="317">
        <v>1095.1499999999999</v>
      </c>
      <c r="I55" s="317">
        <v>1148.2499999999998</v>
      </c>
      <c r="J55" s="317">
        <v>1164.2</v>
      </c>
      <c r="K55" s="317">
        <v>1174.7999999999997</v>
      </c>
      <c r="L55" s="304">
        <v>1153.5999999999999</v>
      </c>
      <c r="M55" s="304">
        <v>1127.05</v>
      </c>
      <c r="N55" s="319">
        <v>3312100</v>
      </c>
      <c r="O55" s="320">
        <v>5.7604495960660342E-2</v>
      </c>
    </row>
    <row r="56" spans="1:15" ht="15">
      <c r="A56" s="277">
        <v>46</v>
      </c>
      <c r="B56" s="395" t="s">
        <v>44</v>
      </c>
      <c r="C56" s="277" t="s">
        <v>98</v>
      </c>
      <c r="D56" s="316">
        <v>156.44999999999999</v>
      </c>
      <c r="E56" s="316">
        <v>155.85</v>
      </c>
      <c r="F56" s="317">
        <v>154.85</v>
      </c>
      <c r="G56" s="317">
        <v>153.25</v>
      </c>
      <c r="H56" s="317">
        <v>152.25</v>
      </c>
      <c r="I56" s="317">
        <v>157.44999999999999</v>
      </c>
      <c r="J56" s="317">
        <v>158.44999999999999</v>
      </c>
      <c r="K56" s="317">
        <v>160.04999999999998</v>
      </c>
      <c r="L56" s="304">
        <v>156.85</v>
      </c>
      <c r="M56" s="304">
        <v>154.25</v>
      </c>
      <c r="N56" s="319">
        <v>11332800</v>
      </c>
      <c r="O56" s="320">
        <v>-1.4710485133020344E-2</v>
      </c>
    </row>
    <row r="57" spans="1:15" ht="15">
      <c r="A57" s="277">
        <v>47</v>
      </c>
      <c r="B57" s="395" t="s">
        <v>54</v>
      </c>
      <c r="C57" s="277" t="s">
        <v>99</v>
      </c>
      <c r="D57" s="316">
        <v>53.2</v>
      </c>
      <c r="E57" s="316">
        <v>53.666666666666664</v>
      </c>
      <c r="F57" s="317">
        <v>52.333333333333329</v>
      </c>
      <c r="G57" s="317">
        <v>51.466666666666661</v>
      </c>
      <c r="H57" s="317">
        <v>50.133333333333326</v>
      </c>
      <c r="I57" s="317">
        <v>54.533333333333331</v>
      </c>
      <c r="J57" s="317">
        <v>55.86666666666666</v>
      </c>
      <c r="K57" s="317">
        <v>56.733333333333334</v>
      </c>
      <c r="L57" s="304">
        <v>55</v>
      </c>
      <c r="M57" s="304">
        <v>52.8</v>
      </c>
      <c r="N57" s="319">
        <v>58531000</v>
      </c>
      <c r="O57" s="320">
        <v>-2.8361789191477353E-2</v>
      </c>
    </row>
    <row r="58" spans="1:15" ht="15">
      <c r="A58" s="277">
        <v>48</v>
      </c>
      <c r="B58" s="395" t="s">
        <v>73</v>
      </c>
      <c r="C58" s="277" t="s">
        <v>100</v>
      </c>
      <c r="D58" s="316">
        <v>101.2</v>
      </c>
      <c r="E58" s="316">
        <v>101.93333333333334</v>
      </c>
      <c r="F58" s="317">
        <v>99.666666666666671</v>
      </c>
      <c r="G58" s="317">
        <v>98.13333333333334</v>
      </c>
      <c r="H58" s="317">
        <v>95.866666666666674</v>
      </c>
      <c r="I58" s="317">
        <v>103.46666666666667</v>
      </c>
      <c r="J58" s="317">
        <v>105.73333333333332</v>
      </c>
      <c r="K58" s="317">
        <v>107.26666666666667</v>
      </c>
      <c r="L58" s="304">
        <v>104.2</v>
      </c>
      <c r="M58" s="304">
        <v>100.4</v>
      </c>
      <c r="N58" s="319">
        <v>35965600</v>
      </c>
      <c r="O58" s="320">
        <v>-1.1567476948868399E-2</v>
      </c>
    </row>
    <row r="59" spans="1:15" ht="15">
      <c r="A59" s="277">
        <v>49</v>
      </c>
      <c r="B59" s="395" t="s">
        <v>52</v>
      </c>
      <c r="C59" s="277" t="s">
        <v>101</v>
      </c>
      <c r="D59" s="316">
        <v>417.9</v>
      </c>
      <c r="E59" s="316">
        <v>418.9666666666667</v>
      </c>
      <c r="F59" s="317">
        <v>412.93333333333339</v>
      </c>
      <c r="G59" s="317">
        <v>407.9666666666667</v>
      </c>
      <c r="H59" s="317">
        <v>401.93333333333339</v>
      </c>
      <c r="I59" s="317">
        <v>423.93333333333339</v>
      </c>
      <c r="J59" s="317">
        <v>429.9666666666667</v>
      </c>
      <c r="K59" s="317">
        <v>434.93333333333339</v>
      </c>
      <c r="L59" s="304">
        <v>425</v>
      </c>
      <c r="M59" s="304">
        <v>414</v>
      </c>
      <c r="N59" s="319">
        <v>5271600</v>
      </c>
      <c r="O59" s="320">
        <v>-1.1216566005176877E-2</v>
      </c>
    </row>
    <row r="60" spans="1:15" ht="15">
      <c r="A60" s="277">
        <v>50</v>
      </c>
      <c r="B60" s="395" t="s">
        <v>102</v>
      </c>
      <c r="C60" s="277" t="s">
        <v>103</v>
      </c>
      <c r="D60" s="316">
        <v>20.100000000000001</v>
      </c>
      <c r="E60" s="316">
        <v>20.216666666666669</v>
      </c>
      <c r="F60" s="317">
        <v>19.883333333333336</v>
      </c>
      <c r="G60" s="317">
        <v>19.666666666666668</v>
      </c>
      <c r="H60" s="317">
        <v>19.333333333333336</v>
      </c>
      <c r="I60" s="317">
        <v>20.433333333333337</v>
      </c>
      <c r="J60" s="317">
        <v>20.766666666666666</v>
      </c>
      <c r="K60" s="317">
        <v>20.983333333333338</v>
      </c>
      <c r="L60" s="304">
        <v>20.55</v>
      </c>
      <c r="M60" s="304">
        <v>20</v>
      </c>
      <c r="N60" s="319">
        <v>100710000</v>
      </c>
      <c r="O60" s="320">
        <v>2.1451392058420813E-2</v>
      </c>
    </row>
    <row r="61" spans="1:15" ht="15">
      <c r="A61" s="277">
        <v>51</v>
      </c>
      <c r="B61" s="395" t="s">
        <v>50</v>
      </c>
      <c r="C61" s="277" t="s">
        <v>104</v>
      </c>
      <c r="D61" s="316">
        <v>698.15</v>
      </c>
      <c r="E61" s="316">
        <v>699.30000000000007</v>
      </c>
      <c r="F61" s="317">
        <v>691.45000000000016</v>
      </c>
      <c r="G61" s="317">
        <v>684.75000000000011</v>
      </c>
      <c r="H61" s="317">
        <v>676.9000000000002</v>
      </c>
      <c r="I61" s="317">
        <v>706.00000000000011</v>
      </c>
      <c r="J61" s="317">
        <v>713.85</v>
      </c>
      <c r="K61" s="317">
        <v>720.55000000000007</v>
      </c>
      <c r="L61" s="304">
        <v>707.15</v>
      </c>
      <c r="M61" s="304">
        <v>692.6</v>
      </c>
      <c r="N61" s="319">
        <v>7156000</v>
      </c>
      <c r="O61" s="320">
        <v>6.3282238784981015E-3</v>
      </c>
    </row>
    <row r="62" spans="1:15" ht="15">
      <c r="A62" s="277">
        <v>52</v>
      </c>
      <c r="B62" s="448" t="s">
        <v>39</v>
      </c>
      <c r="C62" s="277" t="s">
        <v>248</v>
      </c>
      <c r="D62" s="316">
        <v>895.75</v>
      </c>
      <c r="E62" s="316">
        <v>896.7166666666667</v>
      </c>
      <c r="F62" s="317">
        <v>886.53333333333342</v>
      </c>
      <c r="G62" s="317">
        <v>877.31666666666672</v>
      </c>
      <c r="H62" s="317">
        <v>867.13333333333344</v>
      </c>
      <c r="I62" s="317">
        <v>905.93333333333339</v>
      </c>
      <c r="J62" s="317">
        <v>916.11666666666679</v>
      </c>
      <c r="K62" s="317">
        <v>925.33333333333337</v>
      </c>
      <c r="L62" s="304">
        <v>906.9</v>
      </c>
      <c r="M62" s="304">
        <v>887.5</v>
      </c>
      <c r="N62" s="319">
        <v>342550</v>
      </c>
      <c r="O62" s="320">
        <v>-7.5438596491228069E-2</v>
      </c>
    </row>
    <row r="63" spans="1:15" ht="15">
      <c r="A63" s="277">
        <v>53</v>
      </c>
      <c r="B63" s="395" t="s">
        <v>37</v>
      </c>
      <c r="C63" s="277" t="s">
        <v>105</v>
      </c>
      <c r="D63" s="316">
        <v>614.35</v>
      </c>
      <c r="E63" s="316">
        <v>614.46666666666658</v>
      </c>
      <c r="F63" s="317">
        <v>608.18333333333317</v>
      </c>
      <c r="G63" s="317">
        <v>602.01666666666654</v>
      </c>
      <c r="H63" s="317">
        <v>595.73333333333312</v>
      </c>
      <c r="I63" s="317">
        <v>620.63333333333321</v>
      </c>
      <c r="J63" s="317">
        <v>626.91666666666674</v>
      </c>
      <c r="K63" s="317">
        <v>633.08333333333326</v>
      </c>
      <c r="L63" s="304">
        <v>620.75</v>
      </c>
      <c r="M63" s="304">
        <v>608.29999999999995</v>
      </c>
      <c r="N63" s="319">
        <v>18501250</v>
      </c>
      <c r="O63" s="320">
        <v>-6.8335968177877507E-3</v>
      </c>
    </row>
    <row r="64" spans="1:15" ht="15">
      <c r="A64" s="277">
        <v>54</v>
      </c>
      <c r="B64" s="395" t="s">
        <v>39</v>
      </c>
      <c r="C64" s="277" t="s">
        <v>106</v>
      </c>
      <c r="D64" s="316">
        <v>588.35</v>
      </c>
      <c r="E64" s="316">
        <v>585.78333333333342</v>
      </c>
      <c r="F64" s="317">
        <v>581.61666666666679</v>
      </c>
      <c r="G64" s="317">
        <v>574.88333333333333</v>
      </c>
      <c r="H64" s="317">
        <v>570.7166666666667</v>
      </c>
      <c r="I64" s="317">
        <v>592.51666666666688</v>
      </c>
      <c r="J64" s="317">
        <v>596.68333333333362</v>
      </c>
      <c r="K64" s="317">
        <v>603.41666666666697</v>
      </c>
      <c r="L64" s="304">
        <v>589.95000000000005</v>
      </c>
      <c r="M64" s="304">
        <v>579.04999999999995</v>
      </c>
      <c r="N64" s="319">
        <v>5281000</v>
      </c>
      <c r="O64" s="320">
        <v>-7.517383950385266E-3</v>
      </c>
    </row>
    <row r="65" spans="1:15" ht="15">
      <c r="A65" s="277">
        <v>55</v>
      </c>
      <c r="B65" s="395" t="s">
        <v>107</v>
      </c>
      <c r="C65" s="277" t="s">
        <v>108</v>
      </c>
      <c r="D65" s="316">
        <v>602.35</v>
      </c>
      <c r="E65" s="316">
        <v>596.61666666666667</v>
      </c>
      <c r="F65" s="317">
        <v>589.48333333333335</v>
      </c>
      <c r="G65" s="317">
        <v>576.61666666666667</v>
      </c>
      <c r="H65" s="317">
        <v>569.48333333333335</v>
      </c>
      <c r="I65" s="317">
        <v>609.48333333333335</v>
      </c>
      <c r="J65" s="317">
        <v>616.61666666666679</v>
      </c>
      <c r="K65" s="317">
        <v>629.48333333333335</v>
      </c>
      <c r="L65" s="304">
        <v>603.75</v>
      </c>
      <c r="M65" s="304">
        <v>583.75</v>
      </c>
      <c r="N65" s="319">
        <v>21142800</v>
      </c>
      <c r="O65" s="320">
        <v>7.4044426655993593E-3</v>
      </c>
    </row>
    <row r="66" spans="1:15" ht="15">
      <c r="A66" s="277">
        <v>56</v>
      </c>
      <c r="B66" s="395" t="s">
        <v>57</v>
      </c>
      <c r="C66" s="277" t="s">
        <v>109</v>
      </c>
      <c r="D66" s="316">
        <v>1853</v>
      </c>
      <c r="E66" s="316">
        <v>1869</v>
      </c>
      <c r="F66" s="317">
        <v>1830.05</v>
      </c>
      <c r="G66" s="317">
        <v>1807.1</v>
      </c>
      <c r="H66" s="317">
        <v>1768.1499999999999</v>
      </c>
      <c r="I66" s="317">
        <v>1891.95</v>
      </c>
      <c r="J66" s="317">
        <v>1930.8999999999999</v>
      </c>
      <c r="K66" s="317">
        <v>1953.8500000000001</v>
      </c>
      <c r="L66" s="304">
        <v>1907.95</v>
      </c>
      <c r="M66" s="304">
        <v>1846.05</v>
      </c>
      <c r="N66" s="319">
        <v>29223300</v>
      </c>
      <c r="O66" s="320">
        <v>4.6721260752078221E-3</v>
      </c>
    </row>
    <row r="67" spans="1:15" ht="15">
      <c r="A67" s="277">
        <v>57</v>
      </c>
      <c r="B67" s="395" t="s">
        <v>54</v>
      </c>
      <c r="C67" s="277" t="s">
        <v>110</v>
      </c>
      <c r="D67" s="316">
        <v>1082.4000000000001</v>
      </c>
      <c r="E67" s="316">
        <v>1088.8333333333333</v>
      </c>
      <c r="F67" s="317">
        <v>1065.8166666666666</v>
      </c>
      <c r="G67" s="317">
        <v>1049.2333333333333</v>
      </c>
      <c r="H67" s="317">
        <v>1026.2166666666667</v>
      </c>
      <c r="I67" s="317">
        <v>1105.4166666666665</v>
      </c>
      <c r="J67" s="317">
        <v>1128.4333333333334</v>
      </c>
      <c r="K67" s="317">
        <v>1145.0166666666664</v>
      </c>
      <c r="L67" s="304">
        <v>1111.8499999999999</v>
      </c>
      <c r="M67" s="304">
        <v>1072.25</v>
      </c>
      <c r="N67" s="319">
        <v>43014400</v>
      </c>
      <c r="O67" s="320">
        <v>-3.1299931875890259E-2</v>
      </c>
    </row>
    <row r="68" spans="1:15" ht="15">
      <c r="A68" s="277">
        <v>58</v>
      </c>
      <c r="B68" s="395" t="s">
        <v>57</v>
      </c>
      <c r="C68" s="277" t="s">
        <v>253</v>
      </c>
      <c r="D68" s="316">
        <v>602.35</v>
      </c>
      <c r="E68" s="316">
        <v>597.23333333333323</v>
      </c>
      <c r="F68" s="317">
        <v>589.46666666666647</v>
      </c>
      <c r="G68" s="317">
        <v>576.58333333333326</v>
      </c>
      <c r="H68" s="317">
        <v>568.81666666666649</v>
      </c>
      <c r="I68" s="317">
        <v>610.11666666666645</v>
      </c>
      <c r="J68" s="317">
        <v>617.8833333333331</v>
      </c>
      <c r="K68" s="317">
        <v>630.76666666666642</v>
      </c>
      <c r="L68" s="304">
        <v>605</v>
      </c>
      <c r="M68" s="304">
        <v>584.35</v>
      </c>
      <c r="N68" s="319">
        <v>12771000</v>
      </c>
      <c r="O68" s="320">
        <v>-1.1746680286006129E-2</v>
      </c>
    </row>
    <row r="69" spans="1:15" ht="15">
      <c r="A69" s="277">
        <v>59</v>
      </c>
      <c r="B69" s="395" t="s">
        <v>44</v>
      </c>
      <c r="C69" s="277" t="s">
        <v>111</v>
      </c>
      <c r="D69" s="316">
        <v>2674.9</v>
      </c>
      <c r="E69" s="316">
        <v>2676.2833333333333</v>
      </c>
      <c r="F69" s="317">
        <v>2655.6666666666665</v>
      </c>
      <c r="G69" s="317">
        <v>2636.4333333333334</v>
      </c>
      <c r="H69" s="317">
        <v>2615.8166666666666</v>
      </c>
      <c r="I69" s="317">
        <v>2695.5166666666664</v>
      </c>
      <c r="J69" s="317">
        <v>2716.1333333333332</v>
      </c>
      <c r="K69" s="317">
        <v>2735.3666666666663</v>
      </c>
      <c r="L69" s="304">
        <v>2696.9</v>
      </c>
      <c r="M69" s="304">
        <v>2657.05</v>
      </c>
      <c r="N69" s="319">
        <v>2456400</v>
      </c>
      <c r="O69" s="320">
        <v>-8.9566690873880417E-3</v>
      </c>
    </row>
    <row r="70" spans="1:15" ht="15">
      <c r="A70" s="277">
        <v>60</v>
      </c>
      <c r="B70" s="395" t="s">
        <v>113</v>
      </c>
      <c r="C70" s="277" t="s">
        <v>114</v>
      </c>
      <c r="D70" s="316">
        <v>169.4</v>
      </c>
      <c r="E70" s="316">
        <v>168.16666666666666</v>
      </c>
      <c r="F70" s="317">
        <v>165.93333333333331</v>
      </c>
      <c r="G70" s="317">
        <v>162.46666666666664</v>
      </c>
      <c r="H70" s="317">
        <v>160.23333333333329</v>
      </c>
      <c r="I70" s="317">
        <v>171.63333333333333</v>
      </c>
      <c r="J70" s="317">
        <v>173.86666666666667</v>
      </c>
      <c r="K70" s="317">
        <v>177.33333333333334</v>
      </c>
      <c r="L70" s="304">
        <v>170.4</v>
      </c>
      <c r="M70" s="304">
        <v>164.7</v>
      </c>
      <c r="N70" s="319">
        <v>39211700</v>
      </c>
      <c r="O70" s="320">
        <v>-6.211857018308631E-3</v>
      </c>
    </row>
    <row r="71" spans="1:15" ht="15">
      <c r="A71" s="277">
        <v>61</v>
      </c>
      <c r="B71" s="395" t="s">
        <v>73</v>
      </c>
      <c r="C71" s="277" t="s">
        <v>115</v>
      </c>
      <c r="D71" s="316">
        <v>211.65</v>
      </c>
      <c r="E71" s="316">
        <v>212.45000000000002</v>
      </c>
      <c r="F71" s="317">
        <v>209.10000000000002</v>
      </c>
      <c r="G71" s="317">
        <v>206.55</v>
      </c>
      <c r="H71" s="317">
        <v>203.20000000000002</v>
      </c>
      <c r="I71" s="317">
        <v>215.00000000000003</v>
      </c>
      <c r="J71" s="317">
        <v>218.35</v>
      </c>
      <c r="K71" s="317">
        <v>220.90000000000003</v>
      </c>
      <c r="L71" s="304">
        <v>215.8</v>
      </c>
      <c r="M71" s="304">
        <v>209.9</v>
      </c>
      <c r="N71" s="319">
        <v>26611200</v>
      </c>
      <c r="O71" s="320">
        <v>3.0100334448160536E-2</v>
      </c>
    </row>
    <row r="72" spans="1:15" ht="15">
      <c r="A72" s="277">
        <v>62</v>
      </c>
      <c r="B72" s="395" t="s">
        <v>50</v>
      </c>
      <c r="C72" s="277" t="s">
        <v>116</v>
      </c>
      <c r="D72" s="316">
        <v>2257.1999999999998</v>
      </c>
      <c r="E72" s="316">
        <v>2251.0833333333335</v>
      </c>
      <c r="F72" s="317">
        <v>2235.166666666667</v>
      </c>
      <c r="G72" s="317">
        <v>2213.1333333333337</v>
      </c>
      <c r="H72" s="317">
        <v>2197.2166666666672</v>
      </c>
      <c r="I72" s="317">
        <v>2273.1166666666668</v>
      </c>
      <c r="J72" s="317">
        <v>2289.0333333333338</v>
      </c>
      <c r="K72" s="317">
        <v>2311.0666666666666</v>
      </c>
      <c r="L72" s="304">
        <v>2267</v>
      </c>
      <c r="M72" s="304">
        <v>2229.0500000000002</v>
      </c>
      <c r="N72" s="319">
        <v>16726800</v>
      </c>
      <c r="O72" s="320">
        <v>-4.6840809628008753E-2</v>
      </c>
    </row>
    <row r="73" spans="1:15" ht="15">
      <c r="A73" s="277">
        <v>63</v>
      </c>
      <c r="B73" s="395" t="s">
        <v>57</v>
      </c>
      <c r="C73" s="277" t="s">
        <v>117</v>
      </c>
      <c r="D73" s="316">
        <v>239</v>
      </c>
      <c r="E73" s="316">
        <v>242.16666666666666</v>
      </c>
      <c r="F73" s="317">
        <v>232.88333333333333</v>
      </c>
      <c r="G73" s="317">
        <v>226.76666666666668</v>
      </c>
      <c r="H73" s="317">
        <v>217.48333333333335</v>
      </c>
      <c r="I73" s="317">
        <v>248.2833333333333</v>
      </c>
      <c r="J73" s="317">
        <v>257.56666666666666</v>
      </c>
      <c r="K73" s="317">
        <v>263.68333333333328</v>
      </c>
      <c r="L73" s="304">
        <v>251.45</v>
      </c>
      <c r="M73" s="304">
        <v>236.05</v>
      </c>
      <c r="N73" s="319">
        <v>12930100</v>
      </c>
      <c r="O73" s="320">
        <v>0.19787478460654795</v>
      </c>
    </row>
    <row r="74" spans="1:15" ht="15">
      <c r="A74" s="277">
        <v>64</v>
      </c>
      <c r="B74" s="395" t="s">
        <v>54</v>
      </c>
      <c r="C74" s="277" t="s">
        <v>118</v>
      </c>
      <c r="D74" s="316">
        <v>355.1</v>
      </c>
      <c r="E74" s="316">
        <v>358.95</v>
      </c>
      <c r="F74" s="317">
        <v>349.95</v>
      </c>
      <c r="G74" s="317">
        <v>344.8</v>
      </c>
      <c r="H74" s="317">
        <v>335.8</v>
      </c>
      <c r="I74" s="317">
        <v>364.09999999999997</v>
      </c>
      <c r="J74" s="317">
        <v>373.09999999999997</v>
      </c>
      <c r="K74" s="317">
        <v>378.24999999999994</v>
      </c>
      <c r="L74" s="304">
        <v>367.95</v>
      </c>
      <c r="M74" s="304">
        <v>353.8</v>
      </c>
      <c r="N74" s="319">
        <v>111009250</v>
      </c>
      <c r="O74" s="320">
        <v>6.30702497881039E-3</v>
      </c>
    </row>
    <row r="75" spans="1:15" ht="15">
      <c r="A75" s="277">
        <v>65</v>
      </c>
      <c r="B75" s="395" t="s">
        <v>57</v>
      </c>
      <c r="C75" s="277" t="s">
        <v>119</v>
      </c>
      <c r="D75" s="316">
        <v>423.45</v>
      </c>
      <c r="E75" s="316">
        <v>422.06666666666666</v>
      </c>
      <c r="F75" s="317">
        <v>419.33333333333331</v>
      </c>
      <c r="G75" s="317">
        <v>415.21666666666664</v>
      </c>
      <c r="H75" s="317">
        <v>412.48333333333329</v>
      </c>
      <c r="I75" s="317">
        <v>426.18333333333334</v>
      </c>
      <c r="J75" s="317">
        <v>428.91666666666669</v>
      </c>
      <c r="K75" s="317">
        <v>433.03333333333336</v>
      </c>
      <c r="L75" s="304">
        <v>424.8</v>
      </c>
      <c r="M75" s="304">
        <v>417.95</v>
      </c>
      <c r="N75" s="319">
        <v>7890000</v>
      </c>
      <c r="O75" s="320">
        <v>8.2422848380295181E-3</v>
      </c>
    </row>
    <row r="76" spans="1:15" ht="15">
      <c r="A76" s="277">
        <v>66</v>
      </c>
      <c r="B76" s="395" t="s">
        <v>68</v>
      </c>
      <c r="C76" s="277" t="s">
        <v>120</v>
      </c>
      <c r="D76" s="316">
        <v>9.85</v>
      </c>
      <c r="E76" s="316">
        <v>9.8166666666666664</v>
      </c>
      <c r="F76" s="317">
        <v>9.5333333333333332</v>
      </c>
      <c r="G76" s="317">
        <v>9.2166666666666668</v>
      </c>
      <c r="H76" s="317">
        <v>8.9333333333333336</v>
      </c>
      <c r="I76" s="317">
        <v>10.133333333333333</v>
      </c>
      <c r="J76" s="317">
        <v>10.416666666666664</v>
      </c>
      <c r="K76" s="317">
        <v>10.733333333333333</v>
      </c>
      <c r="L76" s="304">
        <v>10.1</v>
      </c>
      <c r="M76" s="304">
        <v>9.5</v>
      </c>
      <c r="N76" s="319">
        <v>384020000</v>
      </c>
      <c r="O76" s="320">
        <v>-8.1379772270596118E-2</v>
      </c>
    </row>
    <row r="77" spans="1:15" ht="15">
      <c r="A77" s="277">
        <v>67</v>
      </c>
      <c r="B77" s="395" t="s">
        <v>54</v>
      </c>
      <c r="C77" s="277" t="s">
        <v>121</v>
      </c>
      <c r="D77" s="316">
        <v>26.95</v>
      </c>
      <c r="E77" s="316">
        <v>27.083333333333332</v>
      </c>
      <c r="F77" s="317">
        <v>26.466666666666665</v>
      </c>
      <c r="G77" s="317">
        <v>25.983333333333334</v>
      </c>
      <c r="H77" s="317">
        <v>25.366666666666667</v>
      </c>
      <c r="I77" s="317">
        <v>27.566666666666663</v>
      </c>
      <c r="J77" s="317">
        <v>28.18333333333333</v>
      </c>
      <c r="K77" s="317">
        <v>28.666666666666661</v>
      </c>
      <c r="L77" s="304">
        <v>27.7</v>
      </c>
      <c r="M77" s="304">
        <v>26.6</v>
      </c>
      <c r="N77" s="319">
        <v>120517000</v>
      </c>
      <c r="O77" s="320">
        <v>1.4393091316168239E-2</v>
      </c>
    </row>
    <row r="78" spans="1:15" ht="15">
      <c r="A78" s="277">
        <v>68</v>
      </c>
      <c r="B78" s="395" t="s">
        <v>73</v>
      </c>
      <c r="C78" s="277" t="s">
        <v>122</v>
      </c>
      <c r="D78" s="316">
        <v>407.4</v>
      </c>
      <c r="E78" s="316">
        <v>408.05</v>
      </c>
      <c r="F78" s="317">
        <v>402.75</v>
      </c>
      <c r="G78" s="317">
        <v>398.09999999999997</v>
      </c>
      <c r="H78" s="317">
        <v>392.79999999999995</v>
      </c>
      <c r="I78" s="317">
        <v>412.70000000000005</v>
      </c>
      <c r="J78" s="317">
        <v>418.00000000000011</v>
      </c>
      <c r="K78" s="317">
        <v>422.65000000000009</v>
      </c>
      <c r="L78" s="304">
        <v>413.35</v>
      </c>
      <c r="M78" s="304">
        <v>403.4</v>
      </c>
      <c r="N78" s="319">
        <v>9824375</v>
      </c>
      <c r="O78" s="320">
        <v>-7.2252327358621644E-3</v>
      </c>
    </row>
    <row r="79" spans="1:15" ht="15">
      <c r="A79" s="277">
        <v>69</v>
      </c>
      <c r="B79" s="395" t="s">
        <v>39</v>
      </c>
      <c r="C79" s="277" t="s">
        <v>123</v>
      </c>
      <c r="D79" s="316">
        <v>1015.15</v>
      </c>
      <c r="E79" s="316">
        <v>1017.2666666666668</v>
      </c>
      <c r="F79" s="317">
        <v>1004.5333333333335</v>
      </c>
      <c r="G79" s="317">
        <v>993.91666666666674</v>
      </c>
      <c r="H79" s="317">
        <v>981.18333333333351</v>
      </c>
      <c r="I79" s="317">
        <v>1027.8833333333337</v>
      </c>
      <c r="J79" s="317">
        <v>1040.6166666666668</v>
      </c>
      <c r="K79" s="317">
        <v>1051.2333333333336</v>
      </c>
      <c r="L79" s="304">
        <v>1030</v>
      </c>
      <c r="M79" s="304">
        <v>1006.65</v>
      </c>
      <c r="N79" s="319">
        <v>2813500</v>
      </c>
      <c r="O79" s="320">
        <v>-7.5837742504409169E-3</v>
      </c>
    </row>
    <row r="80" spans="1:15" ht="15">
      <c r="A80" s="277">
        <v>70</v>
      </c>
      <c r="B80" s="395" t="s">
        <v>54</v>
      </c>
      <c r="C80" s="277" t="s">
        <v>124</v>
      </c>
      <c r="D80" s="316">
        <v>540.5</v>
      </c>
      <c r="E80" s="316">
        <v>543.75</v>
      </c>
      <c r="F80" s="317">
        <v>531.45000000000005</v>
      </c>
      <c r="G80" s="317">
        <v>522.40000000000009</v>
      </c>
      <c r="H80" s="317">
        <v>510.10000000000014</v>
      </c>
      <c r="I80" s="317">
        <v>552.79999999999995</v>
      </c>
      <c r="J80" s="317">
        <v>565.09999999999991</v>
      </c>
      <c r="K80" s="317">
        <v>574.14999999999986</v>
      </c>
      <c r="L80" s="304">
        <v>556.04999999999995</v>
      </c>
      <c r="M80" s="304">
        <v>534.70000000000005</v>
      </c>
      <c r="N80" s="319">
        <v>32041600</v>
      </c>
      <c r="O80" s="320">
        <v>-8.5893215178593531E-3</v>
      </c>
    </row>
    <row r="81" spans="1:15" ht="15">
      <c r="A81" s="277">
        <v>71</v>
      </c>
      <c r="B81" s="395" t="s">
        <v>68</v>
      </c>
      <c r="C81" s="277" t="s">
        <v>125</v>
      </c>
      <c r="D81" s="316">
        <v>211.7</v>
      </c>
      <c r="E81" s="316">
        <v>211.19999999999996</v>
      </c>
      <c r="F81" s="317">
        <v>208.94999999999993</v>
      </c>
      <c r="G81" s="317">
        <v>206.19999999999996</v>
      </c>
      <c r="H81" s="317">
        <v>203.94999999999993</v>
      </c>
      <c r="I81" s="317">
        <v>213.94999999999993</v>
      </c>
      <c r="J81" s="317">
        <v>216.2</v>
      </c>
      <c r="K81" s="317">
        <v>218.94999999999993</v>
      </c>
      <c r="L81" s="304">
        <v>213.45</v>
      </c>
      <c r="M81" s="304">
        <v>208.45</v>
      </c>
      <c r="N81" s="319">
        <v>12546800</v>
      </c>
      <c r="O81" s="320">
        <v>-1.7821341055914458E-3</v>
      </c>
    </row>
    <row r="82" spans="1:15" ht="15">
      <c r="A82" s="277">
        <v>72</v>
      </c>
      <c r="B82" s="395" t="s">
        <v>107</v>
      </c>
      <c r="C82" s="277" t="s">
        <v>126</v>
      </c>
      <c r="D82" s="316">
        <v>798.4</v>
      </c>
      <c r="E82" s="316">
        <v>795.36666666666667</v>
      </c>
      <c r="F82" s="317">
        <v>787.93333333333339</v>
      </c>
      <c r="G82" s="317">
        <v>777.4666666666667</v>
      </c>
      <c r="H82" s="317">
        <v>770.03333333333342</v>
      </c>
      <c r="I82" s="317">
        <v>805.83333333333337</v>
      </c>
      <c r="J82" s="317">
        <v>813.26666666666654</v>
      </c>
      <c r="K82" s="317">
        <v>823.73333333333335</v>
      </c>
      <c r="L82" s="304">
        <v>802.8</v>
      </c>
      <c r="M82" s="304">
        <v>784.9</v>
      </c>
      <c r="N82" s="319">
        <v>53374800</v>
      </c>
      <c r="O82" s="320">
        <v>2.1097337006427914E-2</v>
      </c>
    </row>
    <row r="83" spans="1:15" ht="15">
      <c r="A83" s="277">
        <v>73</v>
      </c>
      <c r="B83" s="395" t="s">
        <v>73</v>
      </c>
      <c r="C83" s="277" t="s">
        <v>127</v>
      </c>
      <c r="D83" s="316">
        <v>87.45</v>
      </c>
      <c r="E83" s="316">
        <v>87.183333333333337</v>
      </c>
      <c r="F83" s="317">
        <v>86.566666666666677</v>
      </c>
      <c r="G83" s="317">
        <v>85.683333333333337</v>
      </c>
      <c r="H83" s="317">
        <v>85.066666666666677</v>
      </c>
      <c r="I83" s="317">
        <v>88.066666666666677</v>
      </c>
      <c r="J83" s="317">
        <v>88.683333333333351</v>
      </c>
      <c r="K83" s="317">
        <v>89.566666666666677</v>
      </c>
      <c r="L83" s="304">
        <v>87.8</v>
      </c>
      <c r="M83" s="304">
        <v>86.3</v>
      </c>
      <c r="N83" s="319">
        <v>54355200</v>
      </c>
      <c r="O83" s="320">
        <v>-4.0547338766475503E-2</v>
      </c>
    </row>
    <row r="84" spans="1:15" ht="15">
      <c r="A84" s="277">
        <v>74</v>
      </c>
      <c r="B84" s="395" t="s">
        <v>50</v>
      </c>
      <c r="C84" s="277" t="s">
        <v>128</v>
      </c>
      <c r="D84" s="316">
        <v>197.8</v>
      </c>
      <c r="E84" s="316">
        <v>197.35</v>
      </c>
      <c r="F84" s="317">
        <v>195.7</v>
      </c>
      <c r="G84" s="317">
        <v>193.6</v>
      </c>
      <c r="H84" s="317">
        <v>191.95</v>
      </c>
      <c r="I84" s="317">
        <v>199.45</v>
      </c>
      <c r="J84" s="317">
        <v>201.10000000000002</v>
      </c>
      <c r="K84" s="317">
        <v>203.2</v>
      </c>
      <c r="L84" s="304">
        <v>199</v>
      </c>
      <c r="M84" s="304">
        <v>195.25</v>
      </c>
      <c r="N84" s="319">
        <v>89456000</v>
      </c>
      <c r="O84" s="320">
        <v>-1.3863411880908706E-2</v>
      </c>
    </row>
    <row r="85" spans="1:15" ht="15">
      <c r="A85" s="277">
        <v>75</v>
      </c>
      <c r="B85" s="395" t="s">
        <v>113</v>
      </c>
      <c r="C85" s="277" t="s">
        <v>129</v>
      </c>
      <c r="D85" s="316">
        <v>170.15</v>
      </c>
      <c r="E85" s="316">
        <v>170.55</v>
      </c>
      <c r="F85" s="317">
        <v>168.05</v>
      </c>
      <c r="G85" s="317">
        <v>165.95</v>
      </c>
      <c r="H85" s="317">
        <v>163.44999999999999</v>
      </c>
      <c r="I85" s="317">
        <v>172.65000000000003</v>
      </c>
      <c r="J85" s="317">
        <v>175.15000000000003</v>
      </c>
      <c r="K85" s="317">
        <v>177.25000000000006</v>
      </c>
      <c r="L85" s="304">
        <v>173.05</v>
      </c>
      <c r="M85" s="304">
        <v>168.45</v>
      </c>
      <c r="N85" s="319">
        <v>18015000</v>
      </c>
      <c r="O85" s="320">
        <v>-5.209155485398579E-2</v>
      </c>
    </row>
    <row r="86" spans="1:15" ht="15">
      <c r="A86" s="277">
        <v>76</v>
      </c>
      <c r="B86" s="395" t="s">
        <v>113</v>
      </c>
      <c r="C86" s="277" t="s">
        <v>130</v>
      </c>
      <c r="D86" s="316">
        <v>199.3</v>
      </c>
      <c r="E86" s="316">
        <v>198.48333333333335</v>
      </c>
      <c r="F86" s="317">
        <v>196.66666666666669</v>
      </c>
      <c r="G86" s="317">
        <v>194.03333333333333</v>
      </c>
      <c r="H86" s="317">
        <v>192.21666666666667</v>
      </c>
      <c r="I86" s="317">
        <v>201.1166666666667</v>
      </c>
      <c r="J86" s="317">
        <v>202.93333333333337</v>
      </c>
      <c r="K86" s="317">
        <v>205.56666666666672</v>
      </c>
      <c r="L86" s="304">
        <v>200.3</v>
      </c>
      <c r="M86" s="304">
        <v>195.85</v>
      </c>
      <c r="N86" s="319">
        <v>46745100</v>
      </c>
      <c r="O86" s="320">
        <v>1.0388094543332361E-2</v>
      </c>
    </row>
    <row r="87" spans="1:15" ht="15">
      <c r="A87" s="277">
        <v>77</v>
      </c>
      <c r="B87" s="395" t="s">
        <v>39</v>
      </c>
      <c r="C87" s="277" t="s">
        <v>131</v>
      </c>
      <c r="D87" s="316">
        <v>1641.9</v>
      </c>
      <c r="E87" s="316">
        <v>1633.3333333333333</v>
      </c>
      <c r="F87" s="317">
        <v>1610.6166666666666</v>
      </c>
      <c r="G87" s="317">
        <v>1579.3333333333333</v>
      </c>
      <c r="H87" s="317">
        <v>1556.6166666666666</v>
      </c>
      <c r="I87" s="317">
        <v>1664.6166666666666</v>
      </c>
      <c r="J87" s="317">
        <v>1687.3333333333333</v>
      </c>
      <c r="K87" s="317">
        <v>1718.6166666666666</v>
      </c>
      <c r="L87" s="304">
        <v>1656.05</v>
      </c>
      <c r="M87" s="304">
        <v>1602.05</v>
      </c>
      <c r="N87" s="319">
        <v>2239000</v>
      </c>
      <c r="O87" s="320">
        <v>-5.587181109002741E-2</v>
      </c>
    </row>
    <row r="88" spans="1:15" ht="15">
      <c r="A88" s="277">
        <v>78</v>
      </c>
      <c r="B88" s="395" t="s">
        <v>39</v>
      </c>
      <c r="C88" s="277" t="s">
        <v>132</v>
      </c>
      <c r="D88" s="316">
        <v>371.3</v>
      </c>
      <c r="E88" s="316">
        <v>372.41666666666669</v>
      </c>
      <c r="F88" s="317">
        <v>365.13333333333338</v>
      </c>
      <c r="G88" s="317">
        <v>358.9666666666667</v>
      </c>
      <c r="H88" s="317">
        <v>351.68333333333339</v>
      </c>
      <c r="I88" s="317">
        <v>378.58333333333337</v>
      </c>
      <c r="J88" s="317">
        <v>385.86666666666667</v>
      </c>
      <c r="K88" s="317">
        <v>392.03333333333336</v>
      </c>
      <c r="L88" s="304">
        <v>379.7</v>
      </c>
      <c r="M88" s="304">
        <v>366.25</v>
      </c>
      <c r="N88" s="319">
        <v>1335600</v>
      </c>
      <c r="O88" s="320">
        <v>1.4893617021276596E-2</v>
      </c>
    </row>
    <row r="89" spans="1:15" ht="15">
      <c r="A89" s="277">
        <v>79</v>
      </c>
      <c r="B89" s="395" t="s">
        <v>54</v>
      </c>
      <c r="C89" s="277" t="s">
        <v>133</v>
      </c>
      <c r="D89" s="316">
        <v>1338.75</v>
      </c>
      <c r="E89" s="316">
        <v>1344.3999999999999</v>
      </c>
      <c r="F89" s="317">
        <v>1322.3499999999997</v>
      </c>
      <c r="G89" s="317">
        <v>1305.9499999999998</v>
      </c>
      <c r="H89" s="317">
        <v>1283.8999999999996</v>
      </c>
      <c r="I89" s="317">
        <v>1360.7999999999997</v>
      </c>
      <c r="J89" s="317">
        <v>1382.85</v>
      </c>
      <c r="K89" s="317">
        <v>1399.2499999999998</v>
      </c>
      <c r="L89" s="304">
        <v>1366.45</v>
      </c>
      <c r="M89" s="304">
        <v>1328</v>
      </c>
      <c r="N89" s="319">
        <v>8649200</v>
      </c>
      <c r="O89" s="320">
        <v>1.4640326591900897E-2</v>
      </c>
    </row>
    <row r="90" spans="1:15" ht="15">
      <c r="A90" s="277">
        <v>80</v>
      </c>
      <c r="B90" s="395" t="s">
        <v>57</v>
      </c>
      <c r="C90" s="277" t="s">
        <v>134</v>
      </c>
      <c r="D90" s="316">
        <v>68.349999999999994</v>
      </c>
      <c r="E90" s="316">
        <v>68.850000000000009</v>
      </c>
      <c r="F90" s="317">
        <v>67.300000000000011</v>
      </c>
      <c r="G90" s="317">
        <v>66.25</v>
      </c>
      <c r="H90" s="317">
        <v>64.7</v>
      </c>
      <c r="I90" s="317">
        <v>69.90000000000002</v>
      </c>
      <c r="J90" s="317">
        <v>71.45</v>
      </c>
      <c r="K90" s="317">
        <v>72.500000000000028</v>
      </c>
      <c r="L90" s="304">
        <v>70.400000000000006</v>
      </c>
      <c r="M90" s="304">
        <v>67.8</v>
      </c>
      <c r="N90" s="319">
        <v>34231200</v>
      </c>
      <c r="O90" s="320">
        <v>-1.9477989871445268E-2</v>
      </c>
    </row>
    <row r="91" spans="1:15" ht="15">
      <c r="A91" s="277">
        <v>81</v>
      </c>
      <c r="B91" s="395" t="s">
        <v>57</v>
      </c>
      <c r="C91" s="277" t="s">
        <v>135</v>
      </c>
      <c r="D91" s="316">
        <v>274.2</v>
      </c>
      <c r="E91" s="316">
        <v>276.3</v>
      </c>
      <c r="F91" s="317">
        <v>270.35000000000002</v>
      </c>
      <c r="G91" s="317">
        <v>266.5</v>
      </c>
      <c r="H91" s="317">
        <v>260.55</v>
      </c>
      <c r="I91" s="317">
        <v>280.15000000000003</v>
      </c>
      <c r="J91" s="317">
        <v>286.09999999999997</v>
      </c>
      <c r="K91" s="317">
        <v>289.95000000000005</v>
      </c>
      <c r="L91" s="304">
        <v>282.25</v>
      </c>
      <c r="M91" s="304">
        <v>272.45</v>
      </c>
      <c r="N91" s="319">
        <v>9506000</v>
      </c>
      <c r="O91" s="320">
        <v>1.2639561828523278E-3</v>
      </c>
    </row>
    <row r="92" spans="1:15" ht="15">
      <c r="A92" s="277">
        <v>82</v>
      </c>
      <c r="B92" s="395" t="s">
        <v>64</v>
      </c>
      <c r="C92" s="277" t="s">
        <v>136</v>
      </c>
      <c r="D92" s="316">
        <v>930.6</v>
      </c>
      <c r="E92" s="316">
        <v>934.06666666666672</v>
      </c>
      <c r="F92" s="317">
        <v>923.68333333333339</v>
      </c>
      <c r="G92" s="317">
        <v>916.76666666666665</v>
      </c>
      <c r="H92" s="317">
        <v>906.38333333333333</v>
      </c>
      <c r="I92" s="317">
        <v>940.98333333333346</v>
      </c>
      <c r="J92" s="317">
        <v>951.3666666666669</v>
      </c>
      <c r="K92" s="317">
        <v>958.28333333333353</v>
      </c>
      <c r="L92" s="304">
        <v>944.45</v>
      </c>
      <c r="M92" s="304">
        <v>927.15</v>
      </c>
      <c r="N92" s="319">
        <v>9706400</v>
      </c>
      <c r="O92" s="320">
        <v>-2.2000554170130231E-2</v>
      </c>
    </row>
    <row r="93" spans="1:15" ht="15">
      <c r="A93" s="277">
        <v>83</v>
      </c>
      <c r="B93" s="395" t="s">
        <v>52</v>
      </c>
      <c r="C93" s="277" t="s">
        <v>137</v>
      </c>
      <c r="D93" s="316">
        <v>871.45</v>
      </c>
      <c r="E93" s="316">
        <v>868.73333333333323</v>
      </c>
      <c r="F93" s="317">
        <v>859.71666666666647</v>
      </c>
      <c r="G93" s="317">
        <v>847.98333333333323</v>
      </c>
      <c r="H93" s="317">
        <v>838.96666666666647</v>
      </c>
      <c r="I93" s="317">
        <v>880.46666666666647</v>
      </c>
      <c r="J93" s="317">
        <v>889.48333333333312</v>
      </c>
      <c r="K93" s="317">
        <v>901.21666666666647</v>
      </c>
      <c r="L93" s="304">
        <v>877.75</v>
      </c>
      <c r="M93" s="304">
        <v>857</v>
      </c>
      <c r="N93" s="319">
        <v>8737150</v>
      </c>
      <c r="O93" s="320">
        <v>2.1870961328163834E-2</v>
      </c>
    </row>
    <row r="94" spans="1:15" ht="15">
      <c r="A94" s="277">
        <v>84</v>
      </c>
      <c r="B94" s="395" t="s">
        <v>44</v>
      </c>
      <c r="C94" s="277" t="s">
        <v>138</v>
      </c>
      <c r="D94" s="316">
        <v>555.20000000000005</v>
      </c>
      <c r="E94" s="316">
        <v>554.35</v>
      </c>
      <c r="F94" s="317">
        <v>549.70000000000005</v>
      </c>
      <c r="G94" s="317">
        <v>544.20000000000005</v>
      </c>
      <c r="H94" s="317">
        <v>539.55000000000007</v>
      </c>
      <c r="I94" s="317">
        <v>559.85</v>
      </c>
      <c r="J94" s="317">
        <v>564.49999999999989</v>
      </c>
      <c r="K94" s="317">
        <v>570</v>
      </c>
      <c r="L94" s="304">
        <v>559</v>
      </c>
      <c r="M94" s="304">
        <v>548.85</v>
      </c>
      <c r="N94" s="319">
        <v>18282600</v>
      </c>
      <c r="O94" s="320">
        <v>-7.9009344374382732E-3</v>
      </c>
    </row>
    <row r="95" spans="1:15" ht="15">
      <c r="A95" s="277">
        <v>85</v>
      </c>
      <c r="B95" s="395" t="s">
        <v>57</v>
      </c>
      <c r="C95" s="277" t="s">
        <v>139</v>
      </c>
      <c r="D95" s="316">
        <v>202.05</v>
      </c>
      <c r="E95" s="316">
        <v>203.63333333333335</v>
      </c>
      <c r="F95" s="317">
        <v>199.3666666666667</v>
      </c>
      <c r="G95" s="317">
        <v>196.68333333333334</v>
      </c>
      <c r="H95" s="317">
        <v>192.41666666666669</v>
      </c>
      <c r="I95" s="317">
        <v>206.31666666666672</v>
      </c>
      <c r="J95" s="317">
        <v>210.58333333333337</v>
      </c>
      <c r="K95" s="317">
        <v>213.26666666666674</v>
      </c>
      <c r="L95" s="304">
        <v>207.9</v>
      </c>
      <c r="M95" s="304">
        <v>200.95</v>
      </c>
      <c r="N95" s="319">
        <v>10760400</v>
      </c>
      <c r="O95" s="320">
        <v>7.2734421073324161E-3</v>
      </c>
    </row>
    <row r="96" spans="1:15" ht="15">
      <c r="A96" s="277">
        <v>86</v>
      </c>
      <c r="B96" s="395" t="s">
        <v>57</v>
      </c>
      <c r="C96" s="277" t="s">
        <v>140</v>
      </c>
      <c r="D96" s="316">
        <v>158.55000000000001</v>
      </c>
      <c r="E96" s="316">
        <v>159.54999999999998</v>
      </c>
      <c r="F96" s="317">
        <v>156.09999999999997</v>
      </c>
      <c r="G96" s="317">
        <v>153.64999999999998</v>
      </c>
      <c r="H96" s="317">
        <v>150.19999999999996</v>
      </c>
      <c r="I96" s="317">
        <v>161.99999999999997</v>
      </c>
      <c r="J96" s="317">
        <v>165.44999999999996</v>
      </c>
      <c r="K96" s="317">
        <v>167.89999999999998</v>
      </c>
      <c r="L96" s="304">
        <v>163</v>
      </c>
      <c r="M96" s="304">
        <v>157.1</v>
      </c>
      <c r="N96" s="319">
        <v>16380000</v>
      </c>
      <c r="O96" s="320">
        <v>3.5660091047040973E-2</v>
      </c>
    </row>
    <row r="97" spans="1:15" ht="15">
      <c r="A97" s="277">
        <v>87</v>
      </c>
      <c r="B97" s="395" t="s">
        <v>50</v>
      </c>
      <c r="C97" s="277" t="s">
        <v>141</v>
      </c>
      <c r="D97" s="316">
        <v>347.7</v>
      </c>
      <c r="E97" s="316">
        <v>346.81666666666661</v>
      </c>
      <c r="F97" s="317">
        <v>344.53333333333319</v>
      </c>
      <c r="G97" s="317">
        <v>341.36666666666656</v>
      </c>
      <c r="H97" s="317">
        <v>339.08333333333314</v>
      </c>
      <c r="I97" s="317">
        <v>349.98333333333323</v>
      </c>
      <c r="J97" s="317">
        <v>352.26666666666665</v>
      </c>
      <c r="K97" s="317">
        <v>355.43333333333328</v>
      </c>
      <c r="L97" s="304">
        <v>349.1</v>
      </c>
      <c r="M97" s="304">
        <v>343.65</v>
      </c>
      <c r="N97" s="319">
        <v>11446000</v>
      </c>
      <c r="O97" s="320">
        <v>-2.71970083290838E-2</v>
      </c>
    </row>
    <row r="98" spans="1:15" ht="15">
      <c r="A98" s="277">
        <v>88</v>
      </c>
      <c r="B98" s="395" t="s">
        <v>44</v>
      </c>
      <c r="C98" s="277" t="s">
        <v>142</v>
      </c>
      <c r="D98" s="316">
        <v>6016.15</v>
      </c>
      <c r="E98" s="316">
        <v>6014.55</v>
      </c>
      <c r="F98" s="317">
        <v>5952.6</v>
      </c>
      <c r="G98" s="317">
        <v>5889.05</v>
      </c>
      <c r="H98" s="317">
        <v>5827.1</v>
      </c>
      <c r="I98" s="317">
        <v>6078.1</v>
      </c>
      <c r="J98" s="317">
        <v>6140.0499999999993</v>
      </c>
      <c r="K98" s="317">
        <v>6203.6</v>
      </c>
      <c r="L98" s="304">
        <v>6076.5</v>
      </c>
      <c r="M98" s="304">
        <v>5951</v>
      </c>
      <c r="N98" s="319">
        <v>2754000</v>
      </c>
      <c r="O98" s="320">
        <v>-1.1344055140723721E-2</v>
      </c>
    </row>
    <row r="99" spans="1:15" ht="15">
      <c r="A99" s="277">
        <v>89</v>
      </c>
      <c r="B99" s="395" t="s">
        <v>50</v>
      </c>
      <c r="C99" s="277" t="s">
        <v>143</v>
      </c>
      <c r="D99" s="316">
        <v>631.70000000000005</v>
      </c>
      <c r="E99" s="316">
        <v>633.30000000000007</v>
      </c>
      <c r="F99" s="317">
        <v>621.60000000000014</v>
      </c>
      <c r="G99" s="317">
        <v>611.50000000000011</v>
      </c>
      <c r="H99" s="317">
        <v>599.80000000000018</v>
      </c>
      <c r="I99" s="317">
        <v>643.40000000000009</v>
      </c>
      <c r="J99" s="317">
        <v>655.10000000000014</v>
      </c>
      <c r="K99" s="317">
        <v>665.2</v>
      </c>
      <c r="L99" s="304">
        <v>645</v>
      </c>
      <c r="M99" s="304">
        <v>623.20000000000005</v>
      </c>
      <c r="N99" s="319">
        <v>16375000</v>
      </c>
      <c r="O99" s="320">
        <v>-2.3772263208882927E-2</v>
      </c>
    </row>
    <row r="100" spans="1:15" ht="15">
      <c r="A100" s="277">
        <v>90</v>
      </c>
      <c r="B100" s="395" t="s">
        <v>57</v>
      </c>
      <c r="C100" s="277" t="s">
        <v>144</v>
      </c>
      <c r="D100" s="316">
        <v>562.54999999999995</v>
      </c>
      <c r="E100" s="316">
        <v>559.7166666666667</v>
      </c>
      <c r="F100" s="317">
        <v>554.58333333333337</v>
      </c>
      <c r="G100" s="317">
        <v>546.61666666666667</v>
      </c>
      <c r="H100" s="317">
        <v>541.48333333333335</v>
      </c>
      <c r="I100" s="317">
        <v>567.68333333333339</v>
      </c>
      <c r="J100" s="317">
        <v>572.81666666666661</v>
      </c>
      <c r="K100" s="317">
        <v>580.78333333333342</v>
      </c>
      <c r="L100" s="304">
        <v>564.85</v>
      </c>
      <c r="M100" s="304">
        <v>551.75</v>
      </c>
      <c r="N100" s="319">
        <v>1569100</v>
      </c>
      <c r="O100" s="320">
        <v>-2.2672064777327937E-2</v>
      </c>
    </row>
    <row r="101" spans="1:15" ht="15">
      <c r="A101" s="277">
        <v>91</v>
      </c>
      <c r="B101" s="395" t="s">
        <v>73</v>
      </c>
      <c r="C101" s="277" t="s">
        <v>145</v>
      </c>
      <c r="D101" s="316">
        <v>970.8</v>
      </c>
      <c r="E101" s="316">
        <v>972.41666666666663</v>
      </c>
      <c r="F101" s="317">
        <v>959.68333333333328</v>
      </c>
      <c r="G101" s="317">
        <v>948.56666666666661</v>
      </c>
      <c r="H101" s="317">
        <v>935.83333333333326</v>
      </c>
      <c r="I101" s="317">
        <v>983.5333333333333</v>
      </c>
      <c r="J101" s="317">
        <v>996.26666666666665</v>
      </c>
      <c r="K101" s="317">
        <v>1007.3833333333333</v>
      </c>
      <c r="L101" s="304">
        <v>985.15</v>
      </c>
      <c r="M101" s="304">
        <v>961.3</v>
      </c>
      <c r="N101" s="319">
        <v>1291200</v>
      </c>
      <c r="O101" s="320">
        <v>-3.3677593174674447E-2</v>
      </c>
    </row>
    <row r="102" spans="1:15" ht="15">
      <c r="A102" s="277">
        <v>92</v>
      </c>
      <c r="B102" s="395" t="s">
        <v>107</v>
      </c>
      <c r="C102" s="277" t="s">
        <v>146</v>
      </c>
      <c r="D102" s="316">
        <v>1013.05</v>
      </c>
      <c r="E102" s="316">
        <v>1014.1666666666666</v>
      </c>
      <c r="F102" s="317">
        <v>1002.0333333333333</v>
      </c>
      <c r="G102" s="317">
        <v>991.01666666666665</v>
      </c>
      <c r="H102" s="317">
        <v>978.88333333333333</v>
      </c>
      <c r="I102" s="317">
        <v>1025.1833333333334</v>
      </c>
      <c r="J102" s="317">
        <v>1037.3166666666666</v>
      </c>
      <c r="K102" s="317">
        <v>1048.3333333333333</v>
      </c>
      <c r="L102" s="304">
        <v>1026.3</v>
      </c>
      <c r="M102" s="304">
        <v>1003.15</v>
      </c>
      <c r="N102" s="319">
        <v>1731200</v>
      </c>
      <c r="O102" s="320">
        <v>8.2000000000000003E-2</v>
      </c>
    </row>
    <row r="103" spans="1:15" ht="15">
      <c r="A103" s="277">
        <v>93</v>
      </c>
      <c r="B103" s="395" t="s">
        <v>44</v>
      </c>
      <c r="C103" s="277" t="s">
        <v>147</v>
      </c>
      <c r="D103" s="316">
        <v>96.55</v>
      </c>
      <c r="E103" s="316">
        <v>96.966666666666654</v>
      </c>
      <c r="F103" s="317">
        <v>95.383333333333312</v>
      </c>
      <c r="G103" s="317">
        <v>94.216666666666654</v>
      </c>
      <c r="H103" s="317">
        <v>92.633333333333312</v>
      </c>
      <c r="I103" s="317">
        <v>98.133333333333312</v>
      </c>
      <c r="J103" s="317">
        <v>99.716666666666654</v>
      </c>
      <c r="K103" s="317">
        <v>100.88333333333331</v>
      </c>
      <c r="L103" s="304">
        <v>98.55</v>
      </c>
      <c r="M103" s="304">
        <v>95.8</v>
      </c>
      <c r="N103" s="319">
        <v>28210000</v>
      </c>
      <c r="O103" s="320">
        <v>-3.3573141486810551E-2</v>
      </c>
    </row>
    <row r="104" spans="1:15" ht="15">
      <c r="A104" s="277">
        <v>94</v>
      </c>
      <c r="B104" s="395" t="s">
        <v>44</v>
      </c>
      <c r="C104" s="277" t="s">
        <v>148</v>
      </c>
      <c r="D104" s="316">
        <v>64960.35</v>
      </c>
      <c r="E104" s="316">
        <v>65125.25</v>
      </c>
      <c r="F104" s="317">
        <v>64364.399999999994</v>
      </c>
      <c r="G104" s="317">
        <v>63768.45</v>
      </c>
      <c r="H104" s="317">
        <v>63007.599999999991</v>
      </c>
      <c r="I104" s="317">
        <v>65721.2</v>
      </c>
      <c r="J104" s="317">
        <v>66482.05</v>
      </c>
      <c r="K104" s="317">
        <v>67078</v>
      </c>
      <c r="L104" s="304">
        <v>65886.100000000006</v>
      </c>
      <c r="M104" s="304">
        <v>64529.3</v>
      </c>
      <c r="N104" s="319">
        <v>13780</v>
      </c>
      <c r="O104" s="320">
        <v>2.2255192878338281E-2</v>
      </c>
    </row>
    <row r="105" spans="1:15" ht="15">
      <c r="A105" s="277">
        <v>95</v>
      </c>
      <c r="B105" s="395" t="s">
        <v>57</v>
      </c>
      <c r="C105" s="277" t="s">
        <v>149</v>
      </c>
      <c r="D105" s="316">
        <v>1113.55</v>
      </c>
      <c r="E105" s="316">
        <v>1108.3666666666666</v>
      </c>
      <c r="F105" s="317">
        <v>1089.8833333333332</v>
      </c>
      <c r="G105" s="317">
        <v>1066.2166666666667</v>
      </c>
      <c r="H105" s="317">
        <v>1047.7333333333333</v>
      </c>
      <c r="I105" s="317">
        <v>1132.0333333333331</v>
      </c>
      <c r="J105" s="317">
        <v>1150.5166666666662</v>
      </c>
      <c r="K105" s="317">
        <v>1174.1833333333329</v>
      </c>
      <c r="L105" s="304">
        <v>1126.8499999999999</v>
      </c>
      <c r="M105" s="304">
        <v>1084.7</v>
      </c>
      <c r="N105" s="319">
        <v>4179750</v>
      </c>
      <c r="O105" s="320">
        <v>-1.1353556856483945E-2</v>
      </c>
    </row>
    <row r="106" spans="1:15" ht="15">
      <c r="A106" s="277">
        <v>96</v>
      </c>
      <c r="B106" s="395" t="s">
        <v>113</v>
      </c>
      <c r="C106" s="277" t="s">
        <v>150</v>
      </c>
      <c r="D106" s="316">
        <v>35.9</v>
      </c>
      <c r="E106" s="316">
        <v>36.233333333333327</v>
      </c>
      <c r="F106" s="317">
        <v>35.166666666666657</v>
      </c>
      <c r="G106" s="317">
        <v>34.43333333333333</v>
      </c>
      <c r="H106" s="317">
        <v>33.36666666666666</v>
      </c>
      <c r="I106" s="317">
        <v>36.966666666666654</v>
      </c>
      <c r="J106" s="317">
        <v>38.033333333333331</v>
      </c>
      <c r="K106" s="317">
        <v>38.766666666666652</v>
      </c>
      <c r="L106" s="304">
        <v>37.299999999999997</v>
      </c>
      <c r="M106" s="304">
        <v>35.5</v>
      </c>
      <c r="N106" s="319">
        <v>38233000</v>
      </c>
      <c r="O106" s="320">
        <v>9.4254937163375224E-3</v>
      </c>
    </row>
    <row r="107" spans="1:15" ht="15">
      <c r="A107" s="277">
        <v>97</v>
      </c>
      <c r="B107" s="395" t="s">
        <v>39</v>
      </c>
      <c r="C107" s="277" t="s">
        <v>261</v>
      </c>
      <c r="D107" s="316">
        <v>2845.25</v>
      </c>
      <c r="E107" s="316">
        <v>2868.7666666666664</v>
      </c>
      <c r="F107" s="317">
        <v>2812.5333333333328</v>
      </c>
      <c r="G107" s="317">
        <v>2779.8166666666666</v>
      </c>
      <c r="H107" s="317">
        <v>2723.583333333333</v>
      </c>
      <c r="I107" s="317">
        <v>2901.4833333333327</v>
      </c>
      <c r="J107" s="317">
        <v>2957.7166666666662</v>
      </c>
      <c r="K107" s="317">
        <v>2990.4333333333325</v>
      </c>
      <c r="L107" s="304">
        <v>2925</v>
      </c>
      <c r="M107" s="304">
        <v>2836.05</v>
      </c>
      <c r="N107" s="319">
        <v>728750</v>
      </c>
      <c r="O107" s="320">
        <v>6.865774116031583E-4</v>
      </c>
    </row>
    <row r="108" spans="1:15" ht="15">
      <c r="A108" s="277">
        <v>98</v>
      </c>
      <c r="B108" s="395" t="s">
        <v>102</v>
      </c>
      <c r="C108" s="277" t="s">
        <v>152</v>
      </c>
      <c r="D108" s="316">
        <v>33</v>
      </c>
      <c r="E108" s="316">
        <v>33.299999999999997</v>
      </c>
      <c r="F108" s="317">
        <v>32.499999999999993</v>
      </c>
      <c r="G108" s="317">
        <v>31.999999999999993</v>
      </c>
      <c r="H108" s="317">
        <v>31.199999999999989</v>
      </c>
      <c r="I108" s="317">
        <v>33.799999999999997</v>
      </c>
      <c r="J108" s="317">
        <v>34.600000000000009</v>
      </c>
      <c r="K108" s="317">
        <v>35.1</v>
      </c>
      <c r="L108" s="304">
        <v>34.1</v>
      </c>
      <c r="M108" s="304">
        <v>32.799999999999997</v>
      </c>
      <c r="N108" s="319">
        <v>22281000</v>
      </c>
      <c r="O108" s="320">
        <v>-1.8814675446848542E-3</v>
      </c>
    </row>
    <row r="109" spans="1:15" ht="15">
      <c r="A109" s="277">
        <v>99</v>
      </c>
      <c r="B109" s="395" t="s">
        <v>50</v>
      </c>
      <c r="C109" s="277" t="s">
        <v>153</v>
      </c>
      <c r="D109" s="316">
        <v>17021.599999999999</v>
      </c>
      <c r="E109" s="316">
        <v>17032.7</v>
      </c>
      <c r="F109" s="317">
        <v>16899.900000000001</v>
      </c>
      <c r="G109" s="317">
        <v>16778.2</v>
      </c>
      <c r="H109" s="317">
        <v>16645.400000000001</v>
      </c>
      <c r="I109" s="317">
        <v>17154.400000000001</v>
      </c>
      <c r="J109" s="317">
        <v>17287.199999999997</v>
      </c>
      <c r="K109" s="317">
        <v>17408.900000000001</v>
      </c>
      <c r="L109" s="304">
        <v>17165.5</v>
      </c>
      <c r="M109" s="304">
        <v>16911</v>
      </c>
      <c r="N109" s="319">
        <v>610400</v>
      </c>
      <c r="O109" s="320">
        <v>9.5096336723724476E-3</v>
      </c>
    </row>
    <row r="110" spans="1:15" ht="15">
      <c r="A110" s="277">
        <v>100</v>
      </c>
      <c r="B110" s="395" t="s">
        <v>107</v>
      </c>
      <c r="C110" s="277" t="s">
        <v>154</v>
      </c>
      <c r="D110" s="316">
        <v>1592</v>
      </c>
      <c r="E110" s="316">
        <v>1601.6333333333332</v>
      </c>
      <c r="F110" s="317">
        <v>1574.3166666666664</v>
      </c>
      <c r="G110" s="317">
        <v>1556.6333333333332</v>
      </c>
      <c r="H110" s="317">
        <v>1529.3166666666664</v>
      </c>
      <c r="I110" s="317">
        <v>1619.3166666666664</v>
      </c>
      <c r="J110" s="317">
        <v>1646.633333333333</v>
      </c>
      <c r="K110" s="317">
        <v>1664.3166666666664</v>
      </c>
      <c r="L110" s="304">
        <v>1628.95</v>
      </c>
      <c r="M110" s="304">
        <v>1583.95</v>
      </c>
      <c r="N110" s="319">
        <v>423750</v>
      </c>
      <c r="O110" s="320">
        <v>-9.9601593625498003E-2</v>
      </c>
    </row>
    <row r="111" spans="1:15" ht="15">
      <c r="A111" s="277">
        <v>101</v>
      </c>
      <c r="B111" s="395" t="s">
        <v>113</v>
      </c>
      <c r="C111" s="277" t="s">
        <v>155</v>
      </c>
      <c r="D111" s="316">
        <v>85.75</v>
      </c>
      <c r="E111" s="316">
        <v>85.5</v>
      </c>
      <c r="F111" s="317">
        <v>84.55</v>
      </c>
      <c r="G111" s="317">
        <v>83.35</v>
      </c>
      <c r="H111" s="317">
        <v>82.399999999999991</v>
      </c>
      <c r="I111" s="317">
        <v>86.7</v>
      </c>
      <c r="J111" s="317">
        <v>87.649999999999991</v>
      </c>
      <c r="K111" s="317">
        <v>88.850000000000009</v>
      </c>
      <c r="L111" s="304">
        <v>86.45</v>
      </c>
      <c r="M111" s="304">
        <v>84.3</v>
      </c>
      <c r="N111" s="319">
        <v>31650800</v>
      </c>
      <c r="O111" s="320">
        <v>-3.5327751684704922E-2</v>
      </c>
    </row>
    <row r="112" spans="1:15" ht="15">
      <c r="A112" s="277">
        <v>102</v>
      </c>
      <c r="B112" s="395" t="s">
        <v>42</v>
      </c>
      <c r="C112" s="277" t="s">
        <v>156</v>
      </c>
      <c r="D112" s="316">
        <v>89.9</v>
      </c>
      <c r="E112" s="316">
        <v>90.8</v>
      </c>
      <c r="F112" s="317">
        <v>88.6</v>
      </c>
      <c r="G112" s="317">
        <v>87.3</v>
      </c>
      <c r="H112" s="317">
        <v>85.1</v>
      </c>
      <c r="I112" s="317">
        <v>92.1</v>
      </c>
      <c r="J112" s="317">
        <v>94.300000000000011</v>
      </c>
      <c r="K112" s="317">
        <v>95.6</v>
      </c>
      <c r="L112" s="304">
        <v>93</v>
      </c>
      <c r="M112" s="304">
        <v>89.5</v>
      </c>
      <c r="N112" s="319">
        <v>70919400</v>
      </c>
      <c r="O112" s="320">
        <v>-2.2162841873624647E-2</v>
      </c>
    </row>
    <row r="113" spans="1:15" ht="15">
      <c r="A113" s="277">
        <v>103</v>
      </c>
      <c r="B113" s="395" t="s">
        <v>73</v>
      </c>
      <c r="C113" s="277" t="s">
        <v>158</v>
      </c>
      <c r="D113" s="316">
        <v>79.05</v>
      </c>
      <c r="E113" s="316">
        <v>79.149999999999991</v>
      </c>
      <c r="F113" s="317">
        <v>78.499999999999986</v>
      </c>
      <c r="G113" s="317">
        <v>77.949999999999989</v>
      </c>
      <c r="H113" s="317">
        <v>77.299999999999983</v>
      </c>
      <c r="I113" s="317">
        <v>79.699999999999989</v>
      </c>
      <c r="J113" s="317">
        <v>80.349999999999994</v>
      </c>
      <c r="K113" s="317">
        <v>80.899999999999991</v>
      </c>
      <c r="L113" s="304">
        <v>79.8</v>
      </c>
      <c r="M113" s="304">
        <v>78.599999999999994</v>
      </c>
      <c r="N113" s="319">
        <v>64472100</v>
      </c>
      <c r="O113" s="320">
        <v>-9.5454003102255099E-4</v>
      </c>
    </row>
    <row r="114" spans="1:15" ht="15">
      <c r="A114" s="277">
        <v>104</v>
      </c>
      <c r="B114" s="395" t="s">
        <v>79</v>
      </c>
      <c r="C114" s="277" t="s">
        <v>159</v>
      </c>
      <c r="D114" s="316">
        <v>19889.05</v>
      </c>
      <c r="E114" s="316">
        <v>19900.3</v>
      </c>
      <c r="F114" s="317">
        <v>19652.899999999998</v>
      </c>
      <c r="G114" s="317">
        <v>19416.75</v>
      </c>
      <c r="H114" s="317">
        <v>19169.349999999999</v>
      </c>
      <c r="I114" s="317">
        <v>20136.449999999997</v>
      </c>
      <c r="J114" s="317">
        <v>20383.849999999999</v>
      </c>
      <c r="K114" s="317">
        <v>20619.999999999996</v>
      </c>
      <c r="L114" s="304">
        <v>20147.7</v>
      </c>
      <c r="M114" s="304">
        <v>19664.150000000001</v>
      </c>
      <c r="N114" s="319">
        <v>113010</v>
      </c>
      <c r="O114" s="320">
        <v>-1.4905857740585775E-2</v>
      </c>
    </row>
    <row r="115" spans="1:15" ht="15">
      <c r="A115" s="277">
        <v>105</v>
      </c>
      <c r="B115" s="395" t="s">
        <v>52</v>
      </c>
      <c r="C115" s="277" t="s">
        <v>160</v>
      </c>
      <c r="D115" s="316">
        <v>1421.95</v>
      </c>
      <c r="E115" s="316">
        <v>1433.5666666666666</v>
      </c>
      <c r="F115" s="317">
        <v>1395.3833333333332</v>
      </c>
      <c r="G115" s="317">
        <v>1368.8166666666666</v>
      </c>
      <c r="H115" s="317">
        <v>1330.6333333333332</v>
      </c>
      <c r="I115" s="317">
        <v>1460.1333333333332</v>
      </c>
      <c r="J115" s="317">
        <v>1498.3166666666666</v>
      </c>
      <c r="K115" s="317">
        <v>1524.8833333333332</v>
      </c>
      <c r="L115" s="304">
        <v>1471.75</v>
      </c>
      <c r="M115" s="304">
        <v>1407</v>
      </c>
      <c r="N115" s="319">
        <v>3541450</v>
      </c>
      <c r="O115" s="320">
        <v>-5.252587671867758E-3</v>
      </c>
    </row>
    <row r="116" spans="1:15" ht="15">
      <c r="A116" s="277">
        <v>106</v>
      </c>
      <c r="B116" s="395" t="s">
        <v>73</v>
      </c>
      <c r="C116" s="277" t="s">
        <v>161</v>
      </c>
      <c r="D116" s="316">
        <v>258.64999999999998</v>
      </c>
      <c r="E116" s="316">
        <v>259.01666666666665</v>
      </c>
      <c r="F116" s="317">
        <v>256.0333333333333</v>
      </c>
      <c r="G116" s="317">
        <v>253.41666666666663</v>
      </c>
      <c r="H116" s="317">
        <v>250.43333333333328</v>
      </c>
      <c r="I116" s="317">
        <v>261.63333333333333</v>
      </c>
      <c r="J116" s="317">
        <v>264.61666666666667</v>
      </c>
      <c r="K116" s="317">
        <v>267.23333333333335</v>
      </c>
      <c r="L116" s="304">
        <v>262</v>
      </c>
      <c r="M116" s="304">
        <v>256.39999999999998</v>
      </c>
      <c r="N116" s="319">
        <v>14187000</v>
      </c>
      <c r="O116" s="320">
        <v>-5.4679284963196637E-3</v>
      </c>
    </row>
    <row r="117" spans="1:15" ht="15">
      <c r="A117" s="277">
        <v>107</v>
      </c>
      <c r="B117" s="395" t="s">
        <v>57</v>
      </c>
      <c r="C117" s="277" t="s">
        <v>162</v>
      </c>
      <c r="D117" s="316">
        <v>83.8</v>
      </c>
      <c r="E117" s="316">
        <v>83.633333333333326</v>
      </c>
      <c r="F117" s="317">
        <v>82.666666666666657</v>
      </c>
      <c r="G117" s="317">
        <v>81.533333333333331</v>
      </c>
      <c r="H117" s="317">
        <v>80.566666666666663</v>
      </c>
      <c r="I117" s="317">
        <v>84.766666666666652</v>
      </c>
      <c r="J117" s="317">
        <v>85.73333333333332</v>
      </c>
      <c r="K117" s="317">
        <v>86.866666666666646</v>
      </c>
      <c r="L117" s="304">
        <v>84.6</v>
      </c>
      <c r="M117" s="304">
        <v>82.5</v>
      </c>
      <c r="N117" s="319">
        <v>48955200</v>
      </c>
      <c r="O117" s="320">
        <v>-2.0104244229337303E-2</v>
      </c>
    </row>
    <row r="118" spans="1:15" ht="15">
      <c r="A118" s="277">
        <v>108</v>
      </c>
      <c r="B118" s="395" t="s">
        <v>50</v>
      </c>
      <c r="C118" s="277" t="s">
        <v>163</v>
      </c>
      <c r="D118" s="316">
        <v>1397.3</v>
      </c>
      <c r="E118" s="316">
        <v>1396.95</v>
      </c>
      <c r="F118" s="317">
        <v>1384.5</v>
      </c>
      <c r="G118" s="317">
        <v>1371.7</v>
      </c>
      <c r="H118" s="317">
        <v>1359.25</v>
      </c>
      <c r="I118" s="317">
        <v>1409.75</v>
      </c>
      <c r="J118" s="317">
        <v>1422.2000000000003</v>
      </c>
      <c r="K118" s="317">
        <v>1435</v>
      </c>
      <c r="L118" s="304">
        <v>1409.4</v>
      </c>
      <c r="M118" s="304">
        <v>1384.15</v>
      </c>
      <c r="N118" s="319">
        <v>3307000</v>
      </c>
      <c r="O118" s="320">
        <v>-9.1385767790262175E-3</v>
      </c>
    </row>
    <row r="119" spans="1:15" ht="15">
      <c r="A119" s="277">
        <v>109</v>
      </c>
      <c r="B119" s="395" t="s">
        <v>54</v>
      </c>
      <c r="C119" s="277" t="s">
        <v>164</v>
      </c>
      <c r="D119" s="316">
        <v>34.6</v>
      </c>
      <c r="E119" s="316">
        <v>34.81666666666667</v>
      </c>
      <c r="F119" s="317">
        <v>33.983333333333341</v>
      </c>
      <c r="G119" s="317">
        <v>33.366666666666674</v>
      </c>
      <c r="H119" s="317">
        <v>32.533333333333346</v>
      </c>
      <c r="I119" s="317">
        <v>35.433333333333337</v>
      </c>
      <c r="J119" s="317">
        <v>36.266666666666666</v>
      </c>
      <c r="K119" s="317">
        <v>36.883333333333333</v>
      </c>
      <c r="L119" s="304">
        <v>35.65</v>
      </c>
      <c r="M119" s="304">
        <v>34.200000000000003</v>
      </c>
      <c r="N119" s="319">
        <v>63700000</v>
      </c>
      <c r="O119" s="320">
        <v>-6.2628759785743712E-2</v>
      </c>
    </row>
    <row r="120" spans="1:15" ht="15">
      <c r="A120" s="277">
        <v>110</v>
      </c>
      <c r="B120" s="395" t="s">
        <v>42</v>
      </c>
      <c r="C120" s="277" t="s">
        <v>165</v>
      </c>
      <c r="D120" s="316">
        <v>169.3</v>
      </c>
      <c r="E120" s="316">
        <v>170.66666666666666</v>
      </c>
      <c r="F120" s="317">
        <v>166.88333333333333</v>
      </c>
      <c r="G120" s="317">
        <v>164.46666666666667</v>
      </c>
      <c r="H120" s="317">
        <v>160.68333333333334</v>
      </c>
      <c r="I120" s="317">
        <v>173.08333333333331</v>
      </c>
      <c r="J120" s="317">
        <v>176.86666666666667</v>
      </c>
      <c r="K120" s="317">
        <v>179.2833333333333</v>
      </c>
      <c r="L120" s="304">
        <v>174.45</v>
      </c>
      <c r="M120" s="304">
        <v>168.25</v>
      </c>
      <c r="N120" s="319">
        <v>31824000</v>
      </c>
      <c r="O120" s="320">
        <v>-1.3759761993306061E-2</v>
      </c>
    </row>
    <row r="121" spans="1:15" ht="15">
      <c r="A121" s="277">
        <v>111</v>
      </c>
      <c r="B121" s="395" t="s">
        <v>89</v>
      </c>
      <c r="C121" s="277" t="s">
        <v>166</v>
      </c>
      <c r="D121" s="316">
        <v>1039.1500000000001</v>
      </c>
      <c r="E121" s="316">
        <v>1038.6000000000001</v>
      </c>
      <c r="F121" s="317">
        <v>1028.3000000000002</v>
      </c>
      <c r="G121" s="317">
        <v>1017.45</v>
      </c>
      <c r="H121" s="317">
        <v>1007.1500000000001</v>
      </c>
      <c r="I121" s="317">
        <v>1049.4500000000003</v>
      </c>
      <c r="J121" s="317">
        <v>1059.75</v>
      </c>
      <c r="K121" s="317">
        <v>1070.6000000000004</v>
      </c>
      <c r="L121" s="304">
        <v>1048.9000000000001</v>
      </c>
      <c r="M121" s="304">
        <v>1027.75</v>
      </c>
      <c r="N121" s="319">
        <v>1478631</v>
      </c>
      <c r="O121" s="320">
        <v>-2.7517886626307099E-4</v>
      </c>
    </row>
    <row r="122" spans="1:15" ht="15">
      <c r="A122" s="277">
        <v>112</v>
      </c>
      <c r="B122" s="395" t="s">
        <v>37</v>
      </c>
      <c r="C122" s="277" t="s">
        <v>167</v>
      </c>
      <c r="D122" s="316">
        <v>665.65</v>
      </c>
      <c r="E122" s="316">
        <v>658.55000000000007</v>
      </c>
      <c r="F122" s="317">
        <v>647.10000000000014</v>
      </c>
      <c r="G122" s="317">
        <v>628.55000000000007</v>
      </c>
      <c r="H122" s="317">
        <v>617.10000000000014</v>
      </c>
      <c r="I122" s="317">
        <v>677.10000000000014</v>
      </c>
      <c r="J122" s="317">
        <v>688.55000000000018</v>
      </c>
      <c r="K122" s="317">
        <v>707.10000000000014</v>
      </c>
      <c r="L122" s="304">
        <v>670</v>
      </c>
      <c r="M122" s="304">
        <v>640</v>
      </c>
      <c r="N122" s="319">
        <v>1101600</v>
      </c>
      <c r="O122" s="320">
        <v>1.4878621769772905E-2</v>
      </c>
    </row>
    <row r="123" spans="1:15" ht="15">
      <c r="A123" s="277">
        <v>113</v>
      </c>
      <c r="B123" s="395" t="s">
        <v>54</v>
      </c>
      <c r="C123" s="277" t="s">
        <v>168</v>
      </c>
      <c r="D123" s="316">
        <v>178.35</v>
      </c>
      <c r="E123" s="316">
        <v>180.58333333333334</v>
      </c>
      <c r="F123" s="317">
        <v>175.31666666666669</v>
      </c>
      <c r="G123" s="317">
        <v>172.28333333333336</v>
      </c>
      <c r="H123" s="317">
        <v>167.01666666666671</v>
      </c>
      <c r="I123" s="317">
        <v>183.61666666666667</v>
      </c>
      <c r="J123" s="317">
        <v>188.88333333333333</v>
      </c>
      <c r="K123" s="317">
        <v>191.91666666666666</v>
      </c>
      <c r="L123" s="304">
        <v>185.85</v>
      </c>
      <c r="M123" s="304">
        <v>177.55</v>
      </c>
      <c r="N123" s="319">
        <v>21671000</v>
      </c>
      <c r="O123" s="320">
        <v>3.9795409181636723E-2</v>
      </c>
    </row>
    <row r="124" spans="1:15" ht="15">
      <c r="A124" s="277">
        <v>114</v>
      </c>
      <c r="B124" s="395" t="s">
        <v>42</v>
      </c>
      <c r="C124" s="277" t="s">
        <v>169</v>
      </c>
      <c r="D124" s="316">
        <v>104.85</v>
      </c>
      <c r="E124" s="316">
        <v>104.61666666666667</v>
      </c>
      <c r="F124" s="317">
        <v>103.63333333333335</v>
      </c>
      <c r="G124" s="317">
        <v>102.41666666666669</v>
      </c>
      <c r="H124" s="317">
        <v>101.43333333333337</v>
      </c>
      <c r="I124" s="317">
        <v>105.83333333333334</v>
      </c>
      <c r="J124" s="317">
        <v>106.81666666666666</v>
      </c>
      <c r="K124" s="317">
        <v>108.03333333333333</v>
      </c>
      <c r="L124" s="304">
        <v>105.6</v>
      </c>
      <c r="M124" s="304">
        <v>103.4</v>
      </c>
      <c r="N124" s="319">
        <v>18720000</v>
      </c>
      <c r="O124" s="320">
        <v>2.766798418972332E-2</v>
      </c>
    </row>
    <row r="125" spans="1:15" ht="15">
      <c r="A125" s="277">
        <v>115</v>
      </c>
      <c r="B125" s="395" t="s">
        <v>73</v>
      </c>
      <c r="C125" s="277" t="s">
        <v>170</v>
      </c>
      <c r="D125" s="316">
        <v>1939.8</v>
      </c>
      <c r="E125" s="316">
        <v>1929.8666666666668</v>
      </c>
      <c r="F125" s="317">
        <v>1911.7333333333336</v>
      </c>
      <c r="G125" s="317">
        <v>1883.6666666666667</v>
      </c>
      <c r="H125" s="317">
        <v>1865.5333333333335</v>
      </c>
      <c r="I125" s="317">
        <v>1957.9333333333336</v>
      </c>
      <c r="J125" s="317">
        <v>1976.0666666666668</v>
      </c>
      <c r="K125" s="317">
        <v>2004.1333333333337</v>
      </c>
      <c r="L125" s="304">
        <v>1948</v>
      </c>
      <c r="M125" s="304">
        <v>1901.8</v>
      </c>
      <c r="N125" s="319">
        <v>45111145</v>
      </c>
      <c r="O125" s="320">
        <v>2.8282991067317433E-2</v>
      </c>
    </row>
    <row r="126" spans="1:15" ht="15">
      <c r="A126" s="277">
        <v>116</v>
      </c>
      <c r="B126" s="395" t="s">
        <v>113</v>
      </c>
      <c r="C126" s="277" t="s">
        <v>171</v>
      </c>
      <c r="D126" s="316">
        <v>35.85</v>
      </c>
      <c r="E126" s="316">
        <v>36.766666666666673</v>
      </c>
      <c r="F126" s="317">
        <v>34.683333333333344</v>
      </c>
      <c r="G126" s="317">
        <v>33.516666666666673</v>
      </c>
      <c r="H126" s="317">
        <v>31.433333333333344</v>
      </c>
      <c r="I126" s="317">
        <v>37.933333333333344</v>
      </c>
      <c r="J126" s="317">
        <v>40.016666666666673</v>
      </c>
      <c r="K126" s="317">
        <v>41.183333333333344</v>
      </c>
      <c r="L126" s="304">
        <v>38.85</v>
      </c>
      <c r="M126" s="304">
        <v>35.6</v>
      </c>
      <c r="N126" s="319">
        <v>50806000</v>
      </c>
      <c r="O126" s="320">
        <v>0.11789297658862877</v>
      </c>
    </row>
    <row r="127" spans="1:15" ht="15">
      <c r="A127" s="277">
        <v>117</v>
      </c>
      <c r="B127" s="448" t="s">
        <v>57</v>
      </c>
      <c r="C127" s="277" t="s">
        <v>280</v>
      </c>
      <c r="D127" s="316">
        <v>866.35</v>
      </c>
      <c r="E127" s="316">
        <v>862.44999999999993</v>
      </c>
      <c r="F127" s="317">
        <v>855.04999999999984</v>
      </c>
      <c r="G127" s="317">
        <v>843.74999999999989</v>
      </c>
      <c r="H127" s="317">
        <v>836.3499999999998</v>
      </c>
      <c r="I127" s="317">
        <v>873.74999999999989</v>
      </c>
      <c r="J127" s="317">
        <v>881.15</v>
      </c>
      <c r="K127" s="317">
        <v>892.44999999999993</v>
      </c>
      <c r="L127" s="304">
        <v>869.85</v>
      </c>
      <c r="M127" s="304">
        <v>851.15</v>
      </c>
      <c r="N127" s="319">
        <v>6051750</v>
      </c>
      <c r="O127" s="320">
        <v>5.4828660436137076E-3</v>
      </c>
    </row>
    <row r="128" spans="1:15" ht="15">
      <c r="A128" s="277">
        <v>118</v>
      </c>
      <c r="B128" s="395" t="s">
        <v>54</v>
      </c>
      <c r="C128" s="277" t="s">
        <v>172</v>
      </c>
      <c r="D128" s="316">
        <v>193</v>
      </c>
      <c r="E128" s="316">
        <v>194.83333333333334</v>
      </c>
      <c r="F128" s="317">
        <v>189.76666666666668</v>
      </c>
      <c r="G128" s="317">
        <v>186.53333333333333</v>
      </c>
      <c r="H128" s="317">
        <v>181.46666666666667</v>
      </c>
      <c r="I128" s="317">
        <v>198.06666666666669</v>
      </c>
      <c r="J128" s="317">
        <v>203.13333333333335</v>
      </c>
      <c r="K128" s="317">
        <v>206.3666666666667</v>
      </c>
      <c r="L128" s="304">
        <v>199.9</v>
      </c>
      <c r="M128" s="304">
        <v>191.6</v>
      </c>
      <c r="N128" s="319">
        <v>117984000</v>
      </c>
      <c r="O128" s="320">
        <v>-2.4554789424078575E-2</v>
      </c>
    </row>
    <row r="129" spans="1:15" ht="15">
      <c r="A129" s="277">
        <v>119</v>
      </c>
      <c r="B129" s="395" t="s">
        <v>37</v>
      </c>
      <c r="C129" s="277" t="s">
        <v>173</v>
      </c>
      <c r="D129" s="316">
        <v>22405.9</v>
      </c>
      <c r="E129" s="316">
        <v>22476.600000000002</v>
      </c>
      <c r="F129" s="317">
        <v>22265.300000000003</v>
      </c>
      <c r="G129" s="317">
        <v>22124.7</v>
      </c>
      <c r="H129" s="317">
        <v>21913.4</v>
      </c>
      <c r="I129" s="317">
        <v>22617.200000000004</v>
      </c>
      <c r="J129" s="317">
        <v>22828.5</v>
      </c>
      <c r="K129" s="317">
        <v>22969.100000000006</v>
      </c>
      <c r="L129" s="304">
        <v>22687.9</v>
      </c>
      <c r="M129" s="304">
        <v>22336</v>
      </c>
      <c r="N129" s="319">
        <v>143850</v>
      </c>
      <c r="O129" s="320">
        <v>0</v>
      </c>
    </row>
    <row r="130" spans="1:15" ht="15">
      <c r="A130" s="277">
        <v>120</v>
      </c>
      <c r="B130" s="395" t="s">
        <v>64</v>
      </c>
      <c r="C130" s="277" t="s">
        <v>174</v>
      </c>
      <c r="D130" s="316">
        <v>1146.9000000000001</v>
      </c>
      <c r="E130" s="316">
        <v>1141.1499999999999</v>
      </c>
      <c r="F130" s="317">
        <v>1132.7499999999998</v>
      </c>
      <c r="G130" s="317">
        <v>1118.5999999999999</v>
      </c>
      <c r="H130" s="317">
        <v>1110.1999999999998</v>
      </c>
      <c r="I130" s="317">
        <v>1155.2999999999997</v>
      </c>
      <c r="J130" s="317">
        <v>1163.6999999999998</v>
      </c>
      <c r="K130" s="317">
        <v>1177.8499999999997</v>
      </c>
      <c r="L130" s="304">
        <v>1149.55</v>
      </c>
      <c r="M130" s="304">
        <v>1127</v>
      </c>
      <c r="N130" s="319">
        <v>2286900</v>
      </c>
      <c r="O130" s="320">
        <v>-1.678883896902341E-2</v>
      </c>
    </row>
    <row r="131" spans="1:15" ht="15">
      <c r="A131" s="277">
        <v>121</v>
      </c>
      <c r="B131" s="395" t="s">
        <v>79</v>
      </c>
      <c r="C131" s="277" t="s">
        <v>175</v>
      </c>
      <c r="D131" s="316">
        <v>3858.4</v>
      </c>
      <c r="E131" s="316">
        <v>3878.7999999999997</v>
      </c>
      <c r="F131" s="317">
        <v>3810.5999999999995</v>
      </c>
      <c r="G131" s="317">
        <v>3762.7999999999997</v>
      </c>
      <c r="H131" s="317">
        <v>3694.5999999999995</v>
      </c>
      <c r="I131" s="317">
        <v>3926.5999999999995</v>
      </c>
      <c r="J131" s="317">
        <v>3994.7999999999993</v>
      </c>
      <c r="K131" s="317">
        <v>4042.5999999999995</v>
      </c>
      <c r="L131" s="304">
        <v>3947</v>
      </c>
      <c r="M131" s="304">
        <v>3831</v>
      </c>
      <c r="N131" s="319">
        <v>644250</v>
      </c>
      <c r="O131" s="320">
        <v>6.3996696944673817E-2</v>
      </c>
    </row>
    <row r="132" spans="1:15" ht="15">
      <c r="A132" s="277">
        <v>122</v>
      </c>
      <c r="B132" s="395" t="s">
        <v>57</v>
      </c>
      <c r="C132" s="277" t="s">
        <v>176</v>
      </c>
      <c r="D132" s="316">
        <v>689.3</v>
      </c>
      <c r="E132" s="316">
        <v>691.38333333333333</v>
      </c>
      <c r="F132" s="317">
        <v>675.51666666666665</v>
      </c>
      <c r="G132" s="317">
        <v>661.73333333333335</v>
      </c>
      <c r="H132" s="317">
        <v>645.86666666666667</v>
      </c>
      <c r="I132" s="317">
        <v>705.16666666666663</v>
      </c>
      <c r="J132" s="317">
        <v>721.03333333333319</v>
      </c>
      <c r="K132" s="317">
        <v>734.81666666666661</v>
      </c>
      <c r="L132" s="304">
        <v>707.25</v>
      </c>
      <c r="M132" s="304">
        <v>677.6</v>
      </c>
      <c r="N132" s="319">
        <v>3152909</v>
      </c>
      <c r="O132" s="320">
        <v>1.2205567451820129E-2</v>
      </c>
    </row>
    <row r="133" spans="1:15" ht="15">
      <c r="A133" s="277">
        <v>123</v>
      </c>
      <c r="B133" s="395" t="s">
        <v>52</v>
      </c>
      <c r="C133" s="277" t="s">
        <v>178</v>
      </c>
      <c r="D133" s="316">
        <v>499.7</v>
      </c>
      <c r="E133" s="316">
        <v>498.55</v>
      </c>
      <c r="F133" s="317">
        <v>494.15000000000003</v>
      </c>
      <c r="G133" s="317">
        <v>488.6</v>
      </c>
      <c r="H133" s="317">
        <v>484.20000000000005</v>
      </c>
      <c r="I133" s="317">
        <v>504.1</v>
      </c>
      <c r="J133" s="317">
        <v>508.5</v>
      </c>
      <c r="K133" s="317">
        <v>514.04999999999995</v>
      </c>
      <c r="L133" s="304">
        <v>502.95</v>
      </c>
      <c r="M133" s="304">
        <v>493</v>
      </c>
      <c r="N133" s="319">
        <v>29097600</v>
      </c>
      <c r="O133" s="320">
        <v>-5.8356452693006794E-3</v>
      </c>
    </row>
    <row r="134" spans="1:15" ht="15">
      <c r="A134" s="277">
        <v>124</v>
      </c>
      <c r="B134" s="395" t="s">
        <v>89</v>
      </c>
      <c r="C134" s="277" t="s">
        <v>179</v>
      </c>
      <c r="D134" s="316">
        <v>392</v>
      </c>
      <c r="E134" s="316">
        <v>393.34999999999997</v>
      </c>
      <c r="F134" s="317">
        <v>387.69999999999993</v>
      </c>
      <c r="G134" s="317">
        <v>383.4</v>
      </c>
      <c r="H134" s="317">
        <v>377.74999999999994</v>
      </c>
      <c r="I134" s="317">
        <v>397.64999999999992</v>
      </c>
      <c r="J134" s="317">
        <v>403.2999999999999</v>
      </c>
      <c r="K134" s="317">
        <v>407.59999999999991</v>
      </c>
      <c r="L134" s="304">
        <v>399</v>
      </c>
      <c r="M134" s="304">
        <v>389.05</v>
      </c>
      <c r="N134" s="319">
        <v>5854500</v>
      </c>
      <c r="O134" s="320">
        <v>4.9475665501478895E-2</v>
      </c>
    </row>
    <row r="135" spans="1:15" ht="15">
      <c r="A135" s="277">
        <v>125</v>
      </c>
      <c r="B135" s="395" t="s">
        <v>180</v>
      </c>
      <c r="C135" s="277" t="s">
        <v>181</v>
      </c>
      <c r="D135" s="316">
        <v>299.55</v>
      </c>
      <c r="E135" s="316">
        <v>300.76666666666665</v>
      </c>
      <c r="F135" s="317">
        <v>297.73333333333329</v>
      </c>
      <c r="G135" s="317">
        <v>295.91666666666663</v>
      </c>
      <c r="H135" s="317">
        <v>292.88333333333327</v>
      </c>
      <c r="I135" s="317">
        <v>302.58333333333331</v>
      </c>
      <c r="J135" s="317">
        <v>305.61666666666662</v>
      </c>
      <c r="K135" s="317">
        <v>307.43333333333334</v>
      </c>
      <c r="L135" s="304">
        <v>303.8</v>
      </c>
      <c r="M135" s="304">
        <v>298.95</v>
      </c>
      <c r="N135" s="319">
        <v>4160000</v>
      </c>
      <c r="O135" s="320">
        <v>1.9607843137254902E-2</v>
      </c>
    </row>
    <row r="136" spans="1:15" ht="15">
      <c r="A136" s="277">
        <v>126</v>
      </c>
      <c r="B136" s="395" t="s">
        <v>39</v>
      </c>
      <c r="C136" s="277" t="s">
        <v>3465</v>
      </c>
      <c r="D136" s="316">
        <v>425.8</v>
      </c>
      <c r="E136" s="316">
        <v>428.40000000000003</v>
      </c>
      <c r="F136" s="317">
        <v>420.90000000000009</v>
      </c>
      <c r="G136" s="317">
        <v>416.00000000000006</v>
      </c>
      <c r="H136" s="317">
        <v>408.50000000000011</v>
      </c>
      <c r="I136" s="317">
        <v>433.30000000000007</v>
      </c>
      <c r="J136" s="317">
        <v>440.79999999999995</v>
      </c>
      <c r="K136" s="317">
        <v>445.70000000000005</v>
      </c>
      <c r="L136" s="304">
        <v>435.9</v>
      </c>
      <c r="M136" s="304">
        <v>423.5</v>
      </c>
      <c r="N136" s="319">
        <v>15800400</v>
      </c>
      <c r="O136" s="320">
        <v>-1.0242403550699897E-3</v>
      </c>
    </row>
    <row r="137" spans="1:15" ht="15">
      <c r="A137" s="277">
        <v>127</v>
      </c>
      <c r="B137" s="395" t="s">
        <v>44</v>
      </c>
      <c r="C137" s="277" t="s">
        <v>183</v>
      </c>
      <c r="D137" s="316">
        <v>108.5</v>
      </c>
      <c r="E137" s="316">
        <v>109.39999999999999</v>
      </c>
      <c r="F137" s="317">
        <v>106.29999999999998</v>
      </c>
      <c r="G137" s="317">
        <v>104.1</v>
      </c>
      <c r="H137" s="317">
        <v>100.99999999999999</v>
      </c>
      <c r="I137" s="317">
        <v>111.59999999999998</v>
      </c>
      <c r="J137" s="317">
        <v>114.69999999999997</v>
      </c>
      <c r="K137" s="317">
        <v>116.89999999999998</v>
      </c>
      <c r="L137" s="304">
        <v>112.5</v>
      </c>
      <c r="M137" s="304">
        <v>107.2</v>
      </c>
      <c r="N137" s="319">
        <v>94278000</v>
      </c>
      <c r="O137" s="320">
        <v>3.258833811961543E-2</v>
      </c>
    </row>
    <row r="138" spans="1:15" ht="15">
      <c r="A138" s="277">
        <v>128</v>
      </c>
      <c r="B138" s="395" t="s">
        <v>42</v>
      </c>
      <c r="C138" s="277" t="s">
        <v>185</v>
      </c>
      <c r="D138" s="316">
        <v>48.4</v>
      </c>
      <c r="E138" s="316">
        <v>48.566666666666663</v>
      </c>
      <c r="F138" s="317">
        <v>47.683333333333323</v>
      </c>
      <c r="G138" s="317">
        <v>46.966666666666661</v>
      </c>
      <c r="H138" s="317">
        <v>46.083333333333321</v>
      </c>
      <c r="I138" s="317">
        <v>49.283333333333324</v>
      </c>
      <c r="J138" s="317">
        <v>50.166666666666664</v>
      </c>
      <c r="K138" s="317">
        <v>50.883333333333326</v>
      </c>
      <c r="L138" s="304">
        <v>49.45</v>
      </c>
      <c r="M138" s="304">
        <v>47.85</v>
      </c>
      <c r="N138" s="319">
        <v>49302000</v>
      </c>
      <c r="O138" s="320">
        <v>-1.6402405686167304E-3</v>
      </c>
    </row>
    <row r="139" spans="1:15" ht="15">
      <c r="A139" s="277">
        <v>129</v>
      </c>
      <c r="B139" s="395" t="s">
        <v>113</v>
      </c>
      <c r="C139" s="277" t="s">
        <v>186</v>
      </c>
      <c r="D139" s="316">
        <v>343.5</v>
      </c>
      <c r="E139" s="316">
        <v>343.76666666666671</v>
      </c>
      <c r="F139" s="317">
        <v>339.33333333333343</v>
      </c>
      <c r="G139" s="317">
        <v>335.16666666666674</v>
      </c>
      <c r="H139" s="317">
        <v>330.73333333333346</v>
      </c>
      <c r="I139" s="317">
        <v>347.93333333333339</v>
      </c>
      <c r="J139" s="317">
        <v>352.36666666666667</v>
      </c>
      <c r="K139" s="317">
        <v>356.53333333333336</v>
      </c>
      <c r="L139" s="304">
        <v>348.2</v>
      </c>
      <c r="M139" s="304">
        <v>339.6</v>
      </c>
      <c r="N139" s="319">
        <v>16899700</v>
      </c>
      <c r="O139" s="320">
        <v>-5.3031819091454869E-3</v>
      </c>
    </row>
    <row r="140" spans="1:15" ht="15">
      <c r="A140" s="277">
        <v>130</v>
      </c>
      <c r="B140" s="395" t="s">
        <v>107</v>
      </c>
      <c r="C140" s="277" t="s">
        <v>187</v>
      </c>
      <c r="D140" s="316">
        <v>2223.9</v>
      </c>
      <c r="E140" s="316">
        <v>2227.7666666666669</v>
      </c>
      <c r="F140" s="317">
        <v>2209.8333333333339</v>
      </c>
      <c r="G140" s="317">
        <v>2195.7666666666669</v>
      </c>
      <c r="H140" s="317">
        <v>2177.8333333333339</v>
      </c>
      <c r="I140" s="317">
        <v>2241.8333333333339</v>
      </c>
      <c r="J140" s="317">
        <v>2259.7666666666673</v>
      </c>
      <c r="K140" s="317">
        <v>2273.8333333333339</v>
      </c>
      <c r="L140" s="304">
        <v>2245.6999999999998</v>
      </c>
      <c r="M140" s="304">
        <v>2213.6999999999998</v>
      </c>
      <c r="N140" s="319">
        <v>9591600</v>
      </c>
      <c r="O140" s="320">
        <v>-1.5640394088669952E-2</v>
      </c>
    </row>
    <row r="141" spans="1:15" ht="15">
      <c r="A141" s="277">
        <v>131</v>
      </c>
      <c r="B141" s="395" t="s">
        <v>107</v>
      </c>
      <c r="C141" s="277" t="s">
        <v>188</v>
      </c>
      <c r="D141" s="316">
        <v>595.45000000000005</v>
      </c>
      <c r="E141" s="316">
        <v>586.76666666666677</v>
      </c>
      <c r="F141" s="317">
        <v>576.68333333333351</v>
      </c>
      <c r="G141" s="317">
        <v>557.91666666666674</v>
      </c>
      <c r="H141" s="317">
        <v>547.83333333333348</v>
      </c>
      <c r="I141" s="317">
        <v>605.53333333333353</v>
      </c>
      <c r="J141" s="317">
        <v>615.61666666666679</v>
      </c>
      <c r="K141" s="317">
        <v>634.38333333333355</v>
      </c>
      <c r="L141" s="304">
        <v>596.85</v>
      </c>
      <c r="M141" s="304">
        <v>568</v>
      </c>
      <c r="N141" s="319">
        <v>16694400</v>
      </c>
      <c r="O141" s="320">
        <v>-2.488259620102334E-2</v>
      </c>
    </row>
    <row r="142" spans="1:15" ht="15">
      <c r="A142" s="277">
        <v>132</v>
      </c>
      <c r="B142" s="395" t="s">
        <v>50</v>
      </c>
      <c r="C142" s="277" t="s">
        <v>189</v>
      </c>
      <c r="D142" s="316">
        <v>969.95</v>
      </c>
      <c r="E142" s="316">
        <v>969.94999999999993</v>
      </c>
      <c r="F142" s="317">
        <v>962.59999999999991</v>
      </c>
      <c r="G142" s="317">
        <v>955.25</v>
      </c>
      <c r="H142" s="317">
        <v>947.9</v>
      </c>
      <c r="I142" s="317">
        <v>977.29999999999984</v>
      </c>
      <c r="J142" s="317">
        <v>984.65</v>
      </c>
      <c r="K142" s="317">
        <v>991.99999999999977</v>
      </c>
      <c r="L142" s="304">
        <v>977.3</v>
      </c>
      <c r="M142" s="304">
        <v>962.6</v>
      </c>
      <c r="N142" s="319">
        <v>7371750</v>
      </c>
      <c r="O142" s="320">
        <v>-1.219388273549436E-3</v>
      </c>
    </row>
    <row r="143" spans="1:15" ht="15">
      <c r="A143" s="277">
        <v>133</v>
      </c>
      <c r="B143" s="395" t="s">
        <v>52</v>
      </c>
      <c r="C143" s="277" t="s">
        <v>190</v>
      </c>
      <c r="D143" s="316">
        <v>2365.85</v>
      </c>
      <c r="E143" s="316">
        <v>2365.2333333333331</v>
      </c>
      <c r="F143" s="317">
        <v>2345.6166666666663</v>
      </c>
      <c r="G143" s="317">
        <v>2325.3833333333332</v>
      </c>
      <c r="H143" s="317">
        <v>2305.7666666666664</v>
      </c>
      <c r="I143" s="317">
        <v>2385.4666666666662</v>
      </c>
      <c r="J143" s="317">
        <v>2405.083333333333</v>
      </c>
      <c r="K143" s="317">
        <v>2425.3166666666662</v>
      </c>
      <c r="L143" s="304">
        <v>2384.85</v>
      </c>
      <c r="M143" s="304">
        <v>2345</v>
      </c>
      <c r="N143" s="319">
        <v>1460500</v>
      </c>
      <c r="O143" s="320">
        <v>-2.111260053619303E-2</v>
      </c>
    </row>
    <row r="144" spans="1:15" ht="15">
      <c r="A144" s="277">
        <v>134</v>
      </c>
      <c r="B144" s="395" t="s">
        <v>42</v>
      </c>
      <c r="C144" s="277" t="s">
        <v>191</v>
      </c>
      <c r="D144" s="316">
        <v>330.05</v>
      </c>
      <c r="E144" s="316">
        <v>328.63333333333338</v>
      </c>
      <c r="F144" s="317">
        <v>325.86666666666679</v>
      </c>
      <c r="G144" s="317">
        <v>321.68333333333339</v>
      </c>
      <c r="H144" s="317">
        <v>318.9166666666668</v>
      </c>
      <c r="I144" s="317">
        <v>332.81666666666678</v>
      </c>
      <c r="J144" s="317">
        <v>335.58333333333331</v>
      </c>
      <c r="K144" s="317">
        <v>339.76666666666677</v>
      </c>
      <c r="L144" s="304">
        <v>331.4</v>
      </c>
      <c r="M144" s="304">
        <v>324.45</v>
      </c>
      <c r="N144" s="319">
        <v>1656000</v>
      </c>
      <c r="O144" s="320">
        <v>-6.4406779661016947E-2</v>
      </c>
    </row>
    <row r="145" spans="1:15" ht="15">
      <c r="A145" s="277">
        <v>135</v>
      </c>
      <c r="B145" s="395" t="s">
        <v>44</v>
      </c>
      <c r="C145" s="277" t="s">
        <v>192</v>
      </c>
      <c r="D145" s="316">
        <v>388.8</v>
      </c>
      <c r="E145" s="316">
        <v>387.41666666666669</v>
      </c>
      <c r="F145" s="317">
        <v>384.58333333333337</v>
      </c>
      <c r="G145" s="317">
        <v>380.36666666666667</v>
      </c>
      <c r="H145" s="317">
        <v>377.53333333333336</v>
      </c>
      <c r="I145" s="317">
        <v>391.63333333333338</v>
      </c>
      <c r="J145" s="317">
        <v>394.46666666666675</v>
      </c>
      <c r="K145" s="317">
        <v>398.68333333333339</v>
      </c>
      <c r="L145" s="304">
        <v>390.25</v>
      </c>
      <c r="M145" s="304">
        <v>383.2</v>
      </c>
      <c r="N145" s="319">
        <v>4704000</v>
      </c>
      <c r="O145" s="320">
        <v>1.3268998793727383E-2</v>
      </c>
    </row>
    <row r="146" spans="1:15" ht="15">
      <c r="A146" s="277">
        <v>136</v>
      </c>
      <c r="B146" s="395" t="s">
        <v>50</v>
      </c>
      <c r="C146" s="277" t="s">
        <v>193</v>
      </c>
      <c r="D146" s="316">
        <v>1011.85</v>
      </c>
      <c r="E146" s="316">
        <v>1020.9166666666666</v>
      </c>
      <c r="F146" s="317">
        <v>996.43333333333317</v>
      </c>
      <c r="G146" s="317">
        <v>981.01666666666654</v>
      </c>
      <c r="H146" s="317">
        <v>956.53333333333308</v>
      </c>
      <c r="I146" s="317">
        <v>1036.3333333333333</v>
      </c>
      <c r="J146" s="317">
        <v>1060.8166666666666</v>
      </c>
      <c r="K146" s="317">
        <v>1076.2333333333333</v>
      </c>
      <c r="L146" s="304">
        <v>1045.4000000000001</v>
      </c>
      <c r="M146" s="304">
        <v>1005.5</v>
      </c>
      <c r="N146" s="319">
        <v>1109500</v>
      </c>
      <c r="O146" s="320">
        <v>1.9948519948519948E-2</v>
      </c>
    </row>
    <row r="147" spans="1:15" ht="15">
      <c r="A147" s="277">
        <v>137</v>
      </c>
      <c r="B147" s="395" t="s">
        <v>57</v>
      </c>
      <c r="C147" s="277" t="s">
        <v>194</v>
      </c>
      <c r="D147" s="316">
        <v>254.6</v>
      </c>
      <c r="E147" s="316">
        <v>254.9</v>
      </c>
      <c r="F147" s="317">
        <v>250.25</v>
      </c>
      <c r="G147" s="317">
        <v>245.9</v>
      </c>
      <c r="H147" s="317">
        <v>241.25</v>
      </c>
      <c r="I147" s="317">
        <v>259.25</v>
      </c>
      <c r="J147" s="317">
        <v>263.90000000000003</v>
      </c>
      <c r="K147" s="317">
        <v>268.25</v>
      </c>
      <c r="L147" s="304">
        <v>259.55</v>
      </c>
      <c r="M147" s="304">
        <v>250.55</v>
      </c>
      <c r="N147" s="319">
        <v>3205400</v>
      </c>
      <c r="O147" s="320">
        <v>-3.8283828382838281E-2</v>
      </c>
    </row>
    <row r="148" spans="1:15" ht="15">
      <c r="A148" s="277">
        <v>138</v>
      </c>
      <c r="B148" s="395" t="s">
        <v>37</v>
      </c>
      <c r="C148" s="277" t="s">
        <v>195</v>
      </c>
      <c r="D148" s="316">
        <v>3802.6</v>
      </c>
      <c r="E148" s="316">
        <v>3805.9666666666667</v>
      </c>
      <c r="F148" s="317">
        <v>3774.8333333333335</v>
      </c>
      <c r="G148" s="317">
        <v>3747.0666666666666</v>
      </c>
      <c r="H148" s="317">
        <v>3715.9333333333334</v>
      </c>
      <c r="I148" s="317">
        <v>3833.7333333333336</v>
      </c>
      <c r="J148" s="317">
        <v>3864.8666666666668</v>
      </c>
      <c r="K148" s="317">
        <v>3892.6333333333337</v>
      </c>
      <c r="L148" s="304">
        <v>3837.1</v>
      </c>
      <c r="M148" s="304">
        <v>3778.2</v>
      </c>
      <c r="N148" s="319">
        <v>2428400</v>
      </c>
      <c r="O148" s="320">
        <v>2.4122807017543858E-2</v>
      </c>
    </row>
    <row r="149" spans="1:15" ht="15">
      <c r="A149" s="277">
        <v>139</v>
      </c>
      <c r="B149" s="395" t="s">
        <v>180</v>
      </c>
      <c r="C149" s="277" t="s">
        <v>197</v>
      </c>
      <c r="D149" s="316">
        <v>440.8</v>
      </c>
      <c r="E149" s="316">
        <v>440.86666666666662</v>
      </c>
      <c r="F149" s="317">
        <v>436.73333333333323</v>
      </c>
      <c r="G149" s="317">
        <v>432.66666666666663</v>
      </c>
      <c r="H149" s="317">
        <v>428.53333333333325</v>
      </c>
      <c r="I149" s="317">
        <v>444.93333333333322</v>
      </c>
      <c r="J149" s="317">
        <v>449.06666666666655</v>
      </c>
      <c r="K149" s="317">
        <v>453.13333333333321</v>
      </c>
      <c r="L149" s="304">
        <v>445</v>
      </c>
      <c r="M149" s="304">
        <v>436.8</v>
      </c>
      <c r="N149" s="319">
        <v>11350300</v>
      </c>
      <c r="O149" s="320">
        <v>1.6060571297464724E-3</v>
      </c>
    </row>
    <row r="150" spans="1:15" ht="15">
      <c r="A150" s="277">
        <v>140</v>
      </c>
      <c r="B150" s="395" t="s">
        <v>113</v>
      </c>
      <c r="C150" s="277" t="s">
        <v>198</v>
      </c>
      <c r="D150" s="316">
        <v>112.85</v>
      </c>
      <c r="E150" s="316">
        <v>112.98333333333333</v>
      </c>
      <c r="F150" s="317">
        <v>111.36666666666667</v>
      </c>
      <c r="G150" s="317">
        <v>109.88333333333334</v>
      </c>
      <c r="H150" s="317">
        <v>108.26666666666668</v>
      </c>
      <c r="I150" s="317">
        <v>114.46666666666667</v>
      </c>
      <c r="J150" s="317">
        <v>116.08333333333331</v>
      </c>
      <c r="K150" s="317">
        <v>117.56666666666666</v>
      </c>
      <c r="L150" s="304">
        <v>114.6</v>
      </c>
      <c r="M150" s="304">
        <v>111.5</v>
      </c>
      <c r="N150" s="319">
        <v>105152000</v>
      </c>
      <c r="O150" s="320">
        <v>2.6261648311751179E-2</v>
      </c>
    </row>
    <row r="151" spans="1:15" ht="15">
      <c r="A151" s="277">
        <v>141</v>
      </c>
      <c r="B151" s="395" t="s">
        <v>64</v>
      </c>
      <c r="C151" s="277" t="s">
        <v>199</v>
      </c>
      <c r="D151" s="316">
        <v>555.4</v>
      </c>
      <c r="E151" s="316">
        <v>558.38333333333333</v>
      </c>
      <c r="F151" s="317">
        <v>546.9666666666667</v>
      </c>
      <c r="G151" s="317">
        <v>538.53333333333342</v>
      </c>
      <c r="H151" s="317">
        <v>527.11666666666679</v>
      </c>
      <c r="I151" s="317">
        <v>566.81666666666661</v>
      </c>
      <c r="J151" s="317">
        <v>578.23333333333335</v>
      </c>
      <c r="K151" s="317">
        <v>586.66666666666652</v>
      </c>
      <c r="L151" s="304">
        <v>569.79999999999995</v>
      </c>
      <c r="M151" s="304">
        <v>549.95000000000005</v>
      </c>
      <c r="N151" s="319">
        <v>3350000</v>
      </c>
      <c r="O151" s="320">
        <v>-1.7878426698450535E-3</v>
      </c>
    </row>
    <row r="152" spans="1:15" ht="15">
      <c r="A152" s="277">
        <v>142</v>
      </c>
      <c r="B152" s="395" t="s">
        <v>107</v>
      </c>
      <c r="C152" s="277" t="s">
        <v>200</v>
      </c>
      <c r="D152" s="316">
        <v>228.55</v>
      </c>
      <c r="E152" s="316">
        <v>227.28333333333333</v>
      </c>
      <c r="F152" s="317">
        <v>224.66666666666666</v>
      </c>
      <c r="G152" s="317">
        <v>220.78333333333333</v>
      </c>
      <c r="H152" s="317">
        <v>218.16666666666666</v>
      </c>
      <c r="I152" s="317">
        <v>231.16666666666666</v>
      </c>
      <c r="J152" s="317">
        <v>233.78333333333333</v>
      </c>
      <c r="K152" s="317">
        <v>237.66666666666666</v>
      </c>
      <c r="L152" s="304">
        <v>229.9</v>
      </c>
      <c r="M152" s="304">
        <v>223.4</v>
      </c>
      <c r="N152" s="319">
        <v>27945600</v>
      </c>
      <c r="O152" s="320">
        <v>1.6292330967066216E-2</v>
      </c>
    </row>
    <row r="153" spans="1:15" ht="15">
      <c r="A153" s="277">
        <v>143</v>
      </c>
      <c r="B153" s="395" t="s">
        <v>89</v>
      </c>
      <c r="C153" s="277" t="s">
        <v>202</v>
      </c>
      <c r="D153" s="316">
        <v>173.85</v>
      </c>
      <c r="E153" s="316">
        <v>173.25</v>
      </c>
      <c r="F153" s="317">
        <v>171.35</v>
      </c>
      <c r="G153" s="317">
        <v>168.85</v>
      </c>
      <c r="H153" s="317">
        <v>166.95</v>
      </c>
      <c r="I153" s="317">
        <v>175.75</v>
      </c>
      <c r="J153" s="317">
        <v>177.64999999999998</v>
      </c>
      <c r="K153" s="317">
        <v>180.15</v>
      </c>
      <c r="L153" s="304">
        <v>175.15</v>
      </c>
      <c r="M153" s="304">
        <v>170.75</v>
      </c>
      <c r="N153" s="319">
        <v>18996000</v>
      </c>
      <c r="O153" s="320">
        <v>-5.829863176680547E-2</v>
      </c>
    </row>
    <row r="154" spans="1:15">
      <c r="A154" s="277">
        <v>144</v>
      </c>
      <c r="B154" s="296"/>
      <c r="C154" s="296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296"/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296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00"/>
      <c r="C160" s="292"/>
      <c r="D160" s="292"/>
      <c r="E160" s="292"/>
      <c r="F160" s="291"/>
      <c r="G160" s="291"/>
      <c r="H160" s="291"/>
      <c r="I160" s="291"/>
      <c r="J160" s="291"/>
      <c r="K160" s="291"/>
      <c r="L160" s="291"/>
      <c r="M160" s="291"/>
    </row>
    <row r="161" spans="1:13">
      <c r="A161" s="277"/>
      <c r="B161" s="321"/>
      <c r="C161" s="292"/>
      <c r="D161" s="292"/>
      <c r="E161" s="292"/>
      <c r="F161" s="291"/>
      <c r="G161" s="291"/>
      <c r="H161" s="291"/>
      <c r="I161" s="291"/>
      <c r="J161" s="291"/>
      <c r="K161" s="291"/>
      <c r="L161" s="291"/>
      <c r="M161" s="291"/>
    </row>
    <row r="162" spans="1:13">
      <c r="A162" s="277"/>
      <c r="B162" s="321"/>
      <c r="D162" s="321"/>
      <c r="E162" s="321"/>
      <c r="F162" s="323"/>
      <c r="G162" s="323"/>
      <c r="H162" s="291"/>
      <c r="I162" s="323"/>
      <c r="J162" s="323"/>
      <c r="K162" s="323"/>
      <c r="L162" s="323"/>
      <c r="M162" s="323"/>
    </row>
    <row r="163" spans="1:13">
      <c r="A163" s="277"/>
      <c r="B163" s="321"/>
      <c r="D163" s="321"/>
      <c r="E163" s="321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B168" s="322"/>
      <c r="D168" s="322"/>
      <c r="E168" s="322"/>
      <c r="F168" s="323"/>
      <c r="G168" s="323"/>
      <c r="H168" s="323"/>
      <c r="I168" s="323"/>
      <c r="J168" s="323"/>
      <c r="K168" s="323"/>
      <c r="L168" s="323"/>
      <c r="M168" s="323"/>
    </row>
    <row r="169" spans="1:13">
      <c r="B169" s="322"/>
      <c r="D169" s="322"/>
      <c r="E169" s="322"/>
      <c r="F169" s="323"/>
      <c r="G169" s="323"/>
      <c r="H169" s="323"/>
      <c r="I169" s="323"/>
      <c r="J169" s="323"/>
      <c r="K169" s="323"/>
      <c r="L169" s="323"/>
      <c r="M169" s="323"/>
    </row>
    <row r="170" spans="1:13">
      <c r="H170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44026</v>
      </c>
    </row>
    <row r="7" spans="1:15">
      <c r="A7"/>
    </row>
    <row r="8" spans="1:15" ht="28.5" customHeight="1">
      <c r="A8" s="549" t="s">
        <v>16</v>
      </c>
      <c r="B8" s="550" t="s">
        <v>18</v>
      </c>
      <c r="C8" s="548" t="s">
        <v>19</v>
      </c>
      <c r="D8" s="548" t="s">
        <v>20</v>
      </c>
      <c r="E8" s="548" t="s">
        <v>21</v>
      </c>
      <c r="F8" s="548"/>
      <c r="G8" s="548"/>
      <c r="H8" s="548" t="s">
        <v>22</v>
      </c>
      <c r="I8" s="548"/>
      <c r="J8" s="548"/>
      <c r="K8" s="274"/>
      <c r="L8" s="282"/>
      <c r="M8" s="282"/>
    </row>
    <row r="9" spans="1:15" ht="36" customHeight="1">
      <c r="A9" s="544"/>
      <c r="B9" s="546"/>
      <c r="C9" s="551" t="s">
        <v>23</v>
      </c>
      <c r="D9" s="551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10802.7</v>
      </c>
      <c r="D10" s="303">
        <v>10817.6</v>
      </c>
      <c r="E10" s="303">
        <v>10741.150000000001</v>
      </c>
      <c r="F10" s="303">
        <v>10679.6</v>
      </c>
      <c r="G10" s="303">
        <v>10603.150000000001</v>
      </c>
      <c r="H10" s="303">
        <v>10879.150000000001</v>
      </c>
      <c r="I10" s="303">
        <v>10955.600000000002</v>
      </c>
      <c r="J10" s="303">
        <v>11017.150000000001</v>
      </c>
      <c r="K10" s="302">
        <v>10894.05</v>
      </c>
      <c r="L10" s="302">
        <v>10756.05</v>
      </c>
      <c r="M10" s="307"/>
    </row>
    <row r="11" spans="1:15">
      <c r="A11" s="301">
        <v>2</v>
      </c>
      <c r="B11" s="277" t="s">
        <v>220</v>
      </c>
      <c r="C11" s="304">
        <v>22089.25</v>
      </c>
      <c r="D11" s="279">
        <v>22242.766666666666</v>
      </c>
      <c r="E11" s="279">
        <v>21828.133333333331</v>
      </c>
      <c r="F11" s="279">
        <v>21567.016666666666</v>
      </c>
      <c r="G11" s="279">
        <v>21152.383333333331</v>
      </c>
      <c r="H11" s="279">
        <v>22503.883333333331</v>
      </c>
      <c r="I11" s="279">
        <v>22918.51666666667</v>
      </c>
      <c r="J11" s="279">
        <v>23179.633333333331</v>
      </c>
      <c r="K11" s="304">
        <v>22657.4</v>
      </c>
      <c r="L11" s="304">
        <v>21981.65</v>
      </c>
      <c r="M11" s="307"/>
    </row>
    <row r="12" spans="1:15">
      <c r="A12" s="301">
        <v>3</v>
      </c>
      <c r="B12" s="285" t="s">
        <v>221</v>
      </c>
      <c r="C12" s="304">
        <v>1419.2</v>
      </c>
      <c r="D12" s="279">
        <v>1425.0333333333335</v>
      </c>
      <c r="E12" s="279">
        <v>1410.2666666666671</v>
      </c>
      <c r="F12" s="279">
        <v>1401.3333333333335</v>
      </c>
      <c r="G12" s="279">
        <v>1386.5666666666671</v>
      </c>
      <c r="H12" s="279">
        <v>1433.9666666666672</v>
      </c>
      <c r="I12" s="279">
        <v>1448.7333333333336</v>
      </c>
      <c r="J12" s="279">
        <v>1457.6666666666672</v>
      </c>
      <c r="K12" s="304">
        <v>1439.8</v>
      </c>
      <c r="L12" s="304">
        <v>1416.1</v>
      </c>
      <c r="M12" s="307"/>
    </row>
    <row r="13" spans="1:15">
      <c r="A13" s="301">
        <v>4</v>
      </c>
      <c r="B13" s="277" t="s">
        <v>222</v>
      </c>
      <c r="C13" s="304">
        <v>3111.95</v>
      </c>
      <c r="D13" s="279">
        <v>3109.6833333333329</v>
      </c>
      <c r="E13" s="279">
        <v>3095.516666666666</v>
      </c>
      <c r="F13" s="279">
        <v>3079.083333333333</v>
      </c>
      <c r="G13" s="279">
        <v>3064.9166666666661</v>
      </c>
      <c r="H13" s="279">
        <v>3126.1166666666659</v>
      </c>
      <c r="I13" s="279">
        <v>3140.2833333333328</v>
      </c>
      <c r="J13" s="279">
        <v>3156.7166666666658</v>
      </c>
      <c r="K13" s="304">
        <v>3123.85</v>
      </c>
      <c r="L13" s="304">
        <v>3093.25</v>
      </c>
      <c r="M13" s="307"/>
    </row>
    <row r="14" spans="1:15">
      <c r="A14" s="301">
        <v>5</v>
      </c>
      <c r="B14" s="277" t="s">
        <v>223</v>
      </c>
      <c r="C14" s="304">
        <v>15819.2</v>
      </c>
      <c r="D14" s="279">
        <v>15776.516666666668</v>
      </c>
      <c r="E14" s="279">
        <v>15667.483333333337</v>
      </c>
      <c r="F14" s="279">
        <v>15515.766666666668</v>
      </c>
      <c r="G14" s="279">
        <v>15406.733333333337</v>
      </c>
      <c r="H14" s="279">
        <v>15928.233333333337</v>
      </c>
      <c r="I14" s="279">
        <v>16037.266666666666</v>
      </c>
      <c r="J14" s="279">
        <v>16188.983333333337</v>
      </c>
      <c r="K14" s="304">
        <v>15885.55</v>
      </c>
      <c r="L14" s="304">
        <v>15624.8</v>
      </c>
      <c r="M14" s="307"/>
    </row>
    <row r="15" spans="1:15">
      <c r="A15" s="301">
        <v>6</v>
      </c>
      <c r="B15" s="277" t="s">
        <v>224</v>
      </c>
      <c r="C15" s="304">
        <v>2478.4</v>
      </c>
      <c r="D15" s="279">
        <v>2487.7833333333333</v>
      </c>
      <c r="E15" s="279">
        <v>2464.4666666666667</v>
      </c>
      <c r="F15" s="279">
        <v>2450.5333333333333</v>
      </c>
      <c r="G15" s="279">
        <v>2427.2166666666667</v>
      </c>
      <c r="H15" s="279">
        <v>2501.7166666666667</v>
      </c>
      <c r="I15" s="279">
        <v>2525.0333333333333</v>
      </c>
      <c r="J15" s="279">
        <v>2538.9666666666667</v>
      </c>
      <c r="K15" s="304">
        <v>2511.1</v>
      </c>
      <c r="L15" s="304">
        <v>2473.85</v>
      </c>
      <c r="M15" s="307"/>
    </row>
    <row r="16" spans="1:15">
      <c r="A16" s="301">
        <v>7</v>
      </c>
      <c r="B16" s="277" t="s">
        <v>225</v>
      </c>
      <c r="C16" s="304">
        <v>4256.3</v>
      </c>
      <c r="D16" s="279">
        <v>4271.55</v>
      </c>
      <c r="E16" s="279">
        <v>4224.8</v>
      </c>
      <c r="F16" s="279">
        <v>4193.3</v>
      </c>
      <c r="G16" s="279">
        <v>4146.55</v>
      </c>
      <c r="H16" s="279">
        <v>4303.05</v>
      </c>
      <c r="I16" s="279">
        <v>4349.8</v>
      </c>
      <c r="J16" s="279">
        <v>4381.3</v>
      </c>
      <c r="K16" s="304">
        <v>4318.3</v>
      </c>
      <c r="L16" s="304">
        <v>4240.05</v>
      </c>
      <c r="M16" s="307"/>
    </row>
    <row r="17" spans="1:13">
      <c r="A17" s="301">
        <v>8</v>
      </c>
      <c r="B17" s="277" t="s">
        <v>38</v>
      </c>
      <c r="C17" s="277">
        <v>1346</v>
      </c>
      <c r="D17" s="279">
        <v>1336.5833333333333</v>
      </c>
      <c r="E17" s="279">
        <v>1319.6666666666665</v>
      </c>
      <c r="F17" s="279">
        <v>1293.3333333333333</v>
      </c>
      <c r="G17" s="279">
        <v>1276.4166666666665</v>
      </c>
      <c r="H17" s="279">
        <v>1362.9166666666665</v>
      </c>
      <c r="I17" s="279">
        <v>1379.833333333333</v>
      </c>
      <c r="J17" s="279">
        <v>1406.1666666666665</v>
      </c>
      <c r="K17" s="277">
        <v>1353.5</v>
      </c>
      <c r="L17" s="277">
        <v>1310.25</v>
      </c>
      <c r="M17" s="277">
        <v>17.07292</v>
      </c>
    </row>
    <row r="18" spans="1:13">
      <c r="A18" s="301">
        <v>9</v>
      </c>
      <c r="B18" s="277" t="s">
        <v>226</v>
      </c>
      <c r="C18" s="277">
        <v>624.54999999999995</v>
      </c>
      <c r="D18" s="279">
        <v>629.18333333333328</v>
      </c>
      <c r="E18" s="279">
        <v>612.36666666666656</v>
      </c>
      <c r="F18" s="279">
        <v>600.18333333333328</v>
      </c>
      <c r="G18" s="279">
        <v>583.36666666666656</v>
      </c>
      <c r="H18" s="279">
        <v>641.36666666666656</v>
      </c>
      <c r="I18" s="279">
        <v>658.18333333333339</v>
      </c>
      <c r="J18" s="279">
        <v>670.36666666666656</v>
      </c>
      <c r="K18" s="277">
        <v>646</v>
      </c>
      <c r="L18" s="277">
        <v>617</v>
      </c>
      <c r="M18" s="277">
        <v>6.9627999999999997</v>
      </c>
    </row>
    <row r="19" spans="1:13">
      <c r="A19" s="301">
        <v>10</v>
      </c>
      <c r="B19" s="277" t="s">
        <v>41</v>
      </c>
      <c r="C19" s="277">
        <v>332.2</v>
      </c>
      <c r="D19" s="279">
        <v>334.45</v>
      </c>
      <c r="E19" s="279">
        <v>329.25</v>
      </c>
      <c r="F19" s="279">
        <v>326.3</v>
      </c>
      <c r="G19" s="279">
        <v>321.10000000000002</v>
      </c>
      <c r="H19" s="279">
        <v>337.4</v>
      </c>
      <c r="I19" s="279">
        <v>342.59999999999991</v>
      </c>
      <c r="J19" s="279">
        <v>345.54999999999995</v>
      </c>
      <c r="K19" s="277">
        <v>339.65</v>
      </c>
      <c r="L19" s="277">
        <v>331.5</v>
      </c>
      <c r="M19" s="277">
        <v>21.87706</v>
      </c>
    </row>
    <row r="20" spans="1:13">
      <c r="A20" s="301">
        <v>11</v>
      </c>
      <c r="B20" s="277" t="s">
        <v>43</v>
      </c>
      <c r="C20" s="277">
        <v>34.700000000000003</v>
      </c>
      <c r="D20" s="279">
        <v>34.683333333333337</v>
      </c>
      <c r="E20" s="279">
        <v>34.416666666666671</v>
      </c>
      <c r="F20" s="279">
        <v>34.133333333333333</v>
      </c>
      <c r="G20" s="279">
        <v>33.866666666666667</v>
      </c>
      <c r="H20" s="279">
        <v>34.966666666666676</v>
      </c>
      <c r="I20" s="279">
        <v>35.233333333333341</v>
      </c>
      <c r="J20" s="279">
        <v>35.51666666666668</v>
      </c>
      <c r="K20" s="277">
        <v>34.950000000000003</v>
      </c>
      <c r="L20" s="277">
        <v>34.4</v>
      </c>
      <c r="M20" s="277">
        <v>33.33128</v>
      </c>
    </row>
    <row r="21" spans="1:13">
      <c r="A21" s="301">
        <v>12</v>
      </c>
      <c r="B21" s="277" t="s">
        <v>227</v>
      </c>
      <c r="C21" s="277">
        <v>60.25</v>
      </c>
      <c r="D21" s="279">
        <v>60.883333333333333</v>
      </c>
      <c r="E21" s="279">
        <v>58.966666666666669</v>
      </c>
      <c r="F21" s="279">
        <v>57.683333333333337</v>
      </c>
      <c r="G21" s="279">
        <v>55.766666666666673</v>
      </c>
      <c r="H21" s="279">
        <v>62.166666666666664</v>
      </c>
      <c r="I21" s="279">
        <v>64.083333333333343</v>
      </c>
      <c r="J21" s="279">
        <v>65.36666666666666</v>
      </c>
      <c r="K21" s="277">
        <v>62.8</v>
      </c>
      <c r="L21" s="277">
        <v>59.6</v>
      </c>
      <c r="M21" s="277">
        <v>26.969339999999999</v>
      </c>
    </row>
    <row r="22" spans="1:13">
      <c r="A22" s="301">
        <v>13</v>
      </c>
      <c r="B22" s="277" t="s">
        <v>228</v>
      </c>
      <c r="C22" s="277">
        <v>120.2</v>
      </c>
      <c r="D22" s="279">
        <v>120.66666666666667</v>
      </c>
      <c r="E22" s="279">
        <v>118.83333333333334</v>
      </c>
      <c r="F22" s="279">
        <v>117.46666666666667</v>
      </c>
      <c r="G22" s="279">
        <v>115.63333333333334</v>
      </c>
      <c r="H22" s="279">
        <v>122.03333333333335</v>
      </c>
      <c r="I22" s="279">
        <v>123.86666666666669</v>
      </c>
      <c r="J22" s="279">
        <v>125.23333333333335</v>
      </c>
      <c r="K22" s="277">
        <v>122.5</v>
      </c>
      <c r="L22" s="277">
        <v>119.3</v>
      </c>
      <c r="M22" s="277">
        <v>14.051019999999999</v>
      </c>
    </row>
    <row r="23" spans="1:13">
      <c r="A23" s="301">
        <v>14</v>
      </c>
      <c r="B23" s="277" t="s">
        <v>229</v>
      </c>
      <c r="C23" s="277">
        <v>1388.2</v>
      </c>
      <c r="D23" s="279">
        <v>1398.7333333333333</v>
      </c>
      <c r="E23" s="279">
        <v>1371.4666666666667</v>
      </c>
      <c r="F23" s="279">
        <v>1354.7333333333333</v>
      </c>
      <c r="G23" s="279">
        <v>1327.4666666666667</v>
      </c>
      <c r="H23" s="279">
        <v>1415.4666666666667</v>
      </c>
      <c r="I23" s="279">
        <v>1442.7333333333336</v>
      </c>
      <c r="J23" s="279">
        <v>1459.4666666666667</v>
      </c>
      <c r="K23" s="277">
        <v>1426</v>
      </c>
      <c r="L23" s="277">
        <v>1382</v>
      </c>
      <c r="M23" s="277">
        <v>1.4436199999999999</v>
      </c>
    </row>
    <row r="24" spans="1:13">
      <c r="A24" s="301">
        <v>15</v>
      </c>
      <c r="B24" s="277" t="s">
        <v>230</v>
      </c>
      <c r="C24" s="277">
        <v>2407</v>
      </c>
      <c r="D24" s="279">
        <v>2400.9833333333331</v>
      </c>
      <c r="E24" s="279">
        <v>2357.0166666666664</v>
      </c>
      <c r="F24" s="279">
        <v>2307.0333333333333</v>
      </c>
      <c r="G24" s="279">
        <v>2263.0666666666666</v>
      </c>
      <c r="H24" s="279">
        <v>2450.9666666666662</v>
      </c>
      <c r="I24" s="279">
        <v>2494.9333333333325</v>
      </c>
      <c r="J24" s="279">
        <v>2544.9166666666661</v>
      </c>
      <c r="K24" s="277">
        <v>2444.9499999999998</v>
      </c>
      <c r="L24" s="277">
        <v>2351</v>
      </c>
      <c r="M24" s="277">
        <v>0.86902000000000001</v>
      </c>
    </row>
    <row r="25" spans="1:13">
      <c r="A25" s="301">
        <v>16</v>
      </c>
      <c r="B25" s="277" t="s">
        <v>45</v>
      </c>
      <c r="C25" s="277">
        <v>698.2</v>
      </c>
      <c r="D25" s="279">
        <v>701.56666666666661</v>
      </c>
      <c r="E25" s="279">
        <v>690.73333333333323</v>
      </c>
      <c r="F25" s="279">
        <v>683.26666666666665</v>
      </c>
      <c r="G25" s="279">
        <v>672.43333333333328</v>
      </c>
      <c r="H25" s="279">
        <v>709.03333333333319</v>
      </c>
      <c r="I25" s="279">
        <v>719.86666666666667</v>
      </c>
      <c r="J25" s="279">
        <v>727.33333333333314</v>
      </c>
      <c r="K25" s="277">
        <v>712.4</v>
      </c>
      <c r="L25" s="277">
        <v>694.1</v>
      </c>
      <c r="M25" s="277">
        <v>7.9298799999999998</v>
      </c>
    </row>
    <row r="26" spans="1:13">
      <c r="A26" s="301">
        <v>17</v>
      </c>
      <c r="B26" s="277" t="s">
        <v>46</v>
      </c>
      <c r="C26" s="277">
        <v>198.45</v>
      </c>
      <c r="D26" s="279">
        <v>197.29999999999998</v>
      </c>
      <c r="E26" s="279">
        <v>194.89999999999998</v>
      </c>
      <c r="F26" s="279">
        <v>191.35</v>
      </c>
      <c r="G26" s="279">
        <v>188.95</v>
      </c>
      <c r="H26" s="279">
        <v>200.84999999999997</v>
      </c>
      <c r="I26" s="279">
        <v>203.25</v>
      </c>
      <c r="J26" s="279">
        <v>206.79999999999995</v>
      </c>
      <c r="K26" s="277">
        <v>199.7</v>
      </c>
      <c r="L26" s="277">
        <v>193.75</v>
      </c>
      <c r="M26" s="277">
        <v>52.134459999999997</v>
      </c>
    </row>
    <row r="27" spans="1:13">
      <c r="A27" s="301">
        <v>18</v>
      </c>
      <c r="B27" s="277" t="s">
        <v>47</v>
      </c>
      <c r="C27" s="277">
        <v>1431.45</v>
      </c>
      <c r="D27" s="279">
        <v>1426.9666666666669</v>
      </c>
      <c r="E27" s="279">
        <v>1411.0333333333338</v>
      </c>
      <c r="F27" s="279">
        <v>1390.6166666666668</v>
      </c>
      <c r="G27" s="279">
        <v>1374.6833333333336</v>
      </c>
      <c r="H27" s="279">
        <v>1447.3833333333339</v>
      </c>
      <c r="I27" s="279">
        <v>1463.3166666666668</v>
      </c>
      <c r="J27" s="279">
        <v>1483.733333333334</v>
      </c>
      <c r="K27" s="277">
        <v>1442.9</v>
      </c>
      <c r="L27" s="277">
        <v>1406.55</v>
      </c>
      <c r="M27" s="277">
        <v>7.69109</v>
      </c>
    </row>
    <row r="28" spans="1:13">
      <c r="A28" s="301">
        <v>19</v>
      </c>
      <c r="B28" s="277" t="s">
        <v>48</v>
      </c>
      <c r="C28" s="277">
        <v>114.1</v>
      </c>
      <c r="D28" s="279">
        <v>113.86666666666667</v>
      </c>
      <c r="E28" s="279">
        <v>112.48333333333335</v>
      </c>
      <c r="F28" s="279">
        <v>110.86666666666667</v>
      </c>
      <c r="G28" s="279">
        <v>109.48333333333335</v>
      </c>
      <c r="H28" s="279">
        <v>115.48333333333335</v>
      </c>
      <c r="I28" s="279">
        <v>116.86666666666667</v>
      </c>
      <c r="J28" s="279">
        <v>118.48333333333335</v>
      </c>
      <c r="K28" s="277">
        <v>115.25</v>
      </c>
      <c r="L28" s="277">
        <v>112.25</v>
      </c>
      <c r="M28" s="277">
        <v>35.290419999999997</v>
      </c>
    </row>
    <row r="29" spans="1:13">
      <c r="A29" s="301">
        <v>20</v>
      </c>
      <c r="B29" s="277" t="s">
        <v>49</v>
      </c>
      <c r="C29" s="277">
        <v>50.8</v>
      </c>
      <c r="D29" s="279">
        <v>51.283333333333331</v>
      </c>
      <c r="E29" s="279">
        <v>50.11666666666666</v>
      </c>
      <c r="F29" s="279">
        <v>49.43333333333333</v>
      </c>
      <c r="G29" s="279">
        <v>48.266666666666659</v>
      </c>
      <c r="H29" s="279">
        <v>51.966666666666661</v>
      </c>
      <c r="I29" s="279">
        <v>53.133333333333333</v>
      </c>
      <c r="J29" s="279">
        <v>53.816666666666663</v>
      </c>
      <c r="K29" s="277">
        <v>52.45</v>
      </c>
      <c r="L29" s="277">
        <v>50.6</v>
      </c>
      <c r="M29" s="277">
        <v>229.19466</v>
      </c>
    </row>
    <row r="30" spans="1:13">
      <c r="A30" s="301">
        <v>21</v>
      </c>
      <c r="B30" s="277" t="s">
        <v>51</v>
      </c>
      <c r="C30" s="277">
        <v>1705.65</v>
      </c>
      <c r="D30" s="279">
        <v>1712.8500000000001</v>
      </c>
      <c r="E30" s="279">
        <v>1692.8000000000002</v>
      </c>
      <c r="F30" s="279">
        <v>1679.95</v>
      </c>
      <c r="G30" s="279">
        <v>1659.9</v>
      </c>
      <c r="H30" s="279">
        <v>1725.7000000000003</v>
      </c>
      <c r="I30" s="279">
        <v>1745.75</v>
      </c>
      <c r="J30" s="279">
        <v>1758.6000000000004</v>
      </c>
      <c r="K30" s="277">
        <v>1732.9</v>
      </c>
      <c r="L30" s="277">
        <v>1700</v>
      </c>
      <c r="M30" s="277">
        <v>12.89791</v>
      </c>
    </row>
    <row r="31" spans="1:13">
      <c r="A31" s="301">
        <v>22</v>
      </c>
      <c r="B31" s="277" t="s">
        <v>53</v>
      </c>
      <c r="C31" s="277">
        <v>809.5</v>
      </c>
      <c r="D31" s="279">
        <v>814.6</v>
      </c>
      <c r="E31" s="279">
        <v>801.5</v>
      </c>
      <c r="F31" s="279">
        <v>793.5</v>
      </c>
      <c r="G31" s="279">
        <v>780.4</v>
      </c>
      <c r="H31" s="279">
        <v>822.6</v>
      </c>
      <c r="I31" s="279">
        <v>835.70000000000016</v>
      </c>
      <c r="J31" s="279">
        <v>843.7</v>
      </c>
      <c r="K31" s="277">
        <v>827.7</v>
      </c>
      <c r="L31" s="277">
        <v>806.6</v>
      </c>
      <c r="M31" s="277">
        <v>30.764679999999998</v>
      </c>
    </row>
    <row r="32" spans="1:13">
      <c r="A32" s="301">
        <v>23</v>
      </c>
      <c r="B32" s="277" t="s">
        <v>231</v>
      </c>
      <c r="C32" s="277">
        <v>2233.9499999999998</v>
      </c>
      <c r="D32" s="279">
        <v>2239.6333333333332</v>
      </c>
      <c r="E32" s="279">
        <v>2174.3166666666666</v>
      </c>
      <c r="F32" s="279">
        <v>2114.6833333333334</v>
      </c>
      <c r="G32" s="279">
        <v>2049.3666666666668</v>
      </c>
      <c r="H32" s="279">
        <v>2299.2666666666664</v>
      </c>
      <c r="I32" s="279">
        <v>2364.583333333333</v>
      </c>
      <c r="J32" s="279">
        <v>2424.2166666666662</v>
      </c>
      <c r="K32" s="277">
        <v>2304.9499999999998</v>
      </c>
      <c r="L32" s="277">
        <v>2180</v>
      </c>
      <c r="M32" s="277">
        <v>17.543469999999999</v>
      </c>
    </row>
    <row r="33" spans="1:13">
      <c r="A33" s="301">
        <v>24</v>
      </c>
      <c r="B33" s="277" t="s">
        <v>55</v>
      </c>
      <c r="C33" s="277">
        <v>440.05</v>
      </c>
      <c r="D33" s="279">
        <v>439.73333333333335</v>
      </c>
      <c r="E33" s="279">
        <v>433.06666666666672</v>
      </c>
      <c r="F33" s="279">
        <v>426.08333333333337</v>
      </c>
      <c r="G33" s="279">
        <v>419.41666666666674</v>
      </c>
      <c r="H33" s="279">
        <v>446.7166666666667</v>
      </c>
      <c r="I33" s="279">
        <v>453.38333333333333</v>
      </c>
      <c r="J33" s="279">
        <v>460.36666666666667</v>
      </c>
      <c r="K33" s="277">
        <v>446.4</v>
      </c>
      <c r="L33" s="277">
        <v>432.75</v>
      </c>
      <c r="M33" s="277">
        <v>213.26996</v>
      </c>
    </row>
    <row r="34" spans="1:13">
      <c r="A34" s="301">
        <v>25</v>
      </c>
      <c r="B34" s="277" t="s">
        <v>56</v>
      </c>
      <c r="C34" s="277">
        <v>2900</v>
      </c>
      <c r="D34" s="279">
        <v>2895.6</v>
      </c>
      <c r="E34" s="279">
        <v>2881.2</v>
      </c>
      <c r="F34" s="279">
        <v>2862.4</v>
      </c>
      <c r="G34" s="279">
        <v>2848</v>
      </c>
      <c r="H34" s="279">
        <v>2914.3999999999996</v>
      </c>
      <c r="I34" s="279">
        <v>2928.8</v>
      </c>
      <c r="J34" s="279">
        <v>2947.5999999999995</v>
      </c>
      <c r="K34" s="277">
        <v>2910</v>
      </c>
      <c r="L34" s="277">
        <v>2876.8</v>
      </c>
      <c r="M34" s="277">
        <v>4.8161399999999999</v>
      </c>
    </row>
    <row r="35" spans="1:13">
      <c r="A35" s="301">
        <v>26</v>
      </c>
      <c r="B35" s="277" t="s">
        <v>59</v>
      </c>
      <c r="C35" s="277">
        <v>3234.6</v>
      </c>
      <c r="D35" s="279">
        <v>3276.2666666666664</v>
      </c>
      <c r="E35" s="279">
        <v>3174.5333333333328</v>
      </c>
      <c r="F35" s="279">
        <v>3114.4666666666662</v>
      </c>
      <c r="G35" s="279">
        <v>3012.7333333333327</v>
      </c>
      <c r="H35" s="279">
        <v>3336.333333333333</v>
      </c>
      <c r="I35" s="279">
        <v>3438.0666666666666</v>
      </c>
      <c r="J35" s="279">
        <v>3498.1333333333332</v>
      </c>
      <c r="K35" s="277">
        <v>3378</v>
      </c>
      <c r="L35" s="277">
        <v>3216.2</v>
      </c>
      <c r="M35" s="277">
        <v>131.36482000000001</v>
      </c>
    </row>
    <row r="36" spans="1:13">
      <c r="A36" s="301">
        <v>27</v>
      </c>
      <c r="B36" s="277" t="s">
        <v>58</v>
      </c>
      <c r="C36" s="277">
        <v>6461.45</v>
      </c>
      <c r="D36" s="279">
        <v>6484.6166666666659</v>
      </c>
      <c r="E36" s="279">
        <v>6376.8333333333321</v>
      </c>
      <c r="F36" s="279">
        <v>6292.2166666666662</v>
      </c>
      <c r="G36" s="279">
        <v>6184.4333333333325</v>
      </c>
      <c r="H36" s="279">
        <v>6569.2333333333318</v>
      </c>
      <c r="I36" s="279">
        <v>6677.0166666666664</v>
      </c>
      <c r="J36" s="279">
        <v>6761.6333333333314</v>
      </c>
      <c r="K36" s="277">
        <v>6592.4</v>
      </c>
      <c r="L36" s="277">
        <v>6400</v>
      </c>
      <c r="M36" s="277">
        <v>8.1072600000000001</v>
      </c>
    </row>
    <row r="37" spans="1:13">
      <c r="A37" s="301">
        <v>28</v>
      </c>
      <c r="B37" s="277" t="s">
        <v>232</v>
      </c>
      <c r="C37" s="277">
        <v>2723.25</v>
      </c>
      <c r="D37" s="279">
        <v>2723.15</v>
      </c>
      <c r="E37" s="279">
        <v>2681.3</v>
      </c>
      <c r="F37" s="279">
        <v>2639.35</v>
      </c>
      <c r="G37" s="279">
        <v>2597.5</v>
      </c>
      <c r="H37" s="279">
        <v>2765.1000000000004</v>
      </c>
      <c r="I37" s="279">
        <v>2806.95</v>
      </c>
      <c r="J37" s="279">
        <v>2848.9000000000005</v>
      </c>
      <c r="K37" s="277">
        <v>2765</v>
      </c>
      <c r="L37" s="277">
        <v>2681.2</v>
      </c>
      <c r="M37" s="277">
        <v>1.2851699999999999</v>
      </c>
    </row>
    <row r="38" spans="1:13">
      <c r="A38" s="301">
        <v>29</v>
      </c>
      <c r="B38" s="277" t="s">
        <v>60</v>
      </c>
      <c r="C38" s="277">
        <v>1277.45</v>
      </c>
      <c r="D38" s="279">
        <v>1278.1333333333334</v>
      </c>
      <c r="E38" s="279">
        <v>1260.3166666666668</v>
      </c>
      <c r="F38" s="279">
        <v>1243.1833333333334</v>
      </c>
      <c r="G38" s="279">
        <v>1225.3666666666668</v>
      </c>
      <c r="H38" s="279">
        <v>1295.2666666666669</v>
      </c>
      <c r="I38" s="279">
        <v>1313.0833333333335</v>
      </c>
      <c r="J38" s="279">
        <v>1330.2166666666669</v>
      </c>
      <c r="K38" s="277">
        <v>1295.95</v>
      </c>
      <c r="L38" s="277">
        <v>1261</v>
      </c>
      <c r="M38" s="277">
        <v>10.140459999999999</v>
      </c>
    </row>
    <row r="39" spans="1:13">
      <c r="A39" s="301">
        <v>30</v>
      </c>
      <c r="B39" s="277" t="s">
        <v>233</v>
      </c>
      <c r="C39" s="277">
        <v>370.1</v>
      </c>
      <c r="D39" s="279">
        <v>373.40000000000003</v>
      </c>
      <c r="E39" s="279">
        <v>364.05000000000007</v>
      </c>
      <c r="F39" s="279">
        <v>358.00000000000006</v>
      </c>
      <c r="G39" s="279">
        <v>348.65000000000009</v>
      </c>
      <c r="H39" s="279">
        <v>379.45000000000005</v>
      </c>
      <c r="I39" s="279">
        <v>388.80000000000007</v>
      </c>
      <c r="J39" s="279">
        <v>394.85</v>
      </c>
      <c r="K39" s="277">
        <v>382.75</v>
      </c>
      <c r="L39" s="277">
        <v>367.35</v>
      </c>
      <c r="M39" s="277">
        <v>101.49824</v>
      </c>
    </row>
    <row r="40" spans="1:13">
      <c r="A40" s="301">
        <v>31</v>
      </c>
      <c r="B40" s="277" t="s">
        <v>61</v>
      </c>
      <c r="C40" s="277">
        <v>50.55</v>
      </c>
      <c r="D40" s="279">
        <v>51.050000000000004</v>
      </c>
      <c r="E40" s="279">
        <v>49.650000000000006</v>
      </c>
      <c r="F40" s="279">
        <v>48.75</v>
      </c>
      <c r="G40" s="279">
        <v>47.35</v>
      </c>
      <c r="H40" s="279">
        <v>51.95000000000001</v>
      </c>
      <c r="I40" s="279">
        <v>53.35</v>
      </c>
      <c r="J40" s="279">
        <v>54.250000000000014</v>
      </c>
      <c r="K40" s="277">
        <v>52.45</v>
      </c>
      <c r="L40" s="277">
        <v>50.15</v>
      </c>
      <c r="M40" s="277">
        <v>313.68155000000002</v>
      </c>
    </row>
    <row r="41" spans="1:13">
      <c r="A41" s="301">
        <v>32</v>
      </c>
      <c r="B41" s="277" t="s">
        <v>62</v>
      </c>
      <c r="C41" s="277">
        <v>48.25</v>
      </c>
      <c r="D41" s="279">
        <v>48.716666666666669</v>
      </c>
      <c r="E41" s="279">
        <v>47.533333333333339</v>
      </c>
      <c r="F41" s="279">
        <v>46.81666666666667</v>
      </c>
      <c r="G41" s="279">
        <v>45.63333333333334</v>
      </c>
      <c r="H41" s="279">
        <v>49.433333333333337</v>
      </c>
      <c r="I41" s="279">
        <v>50.616666666666674</v>
      </c>
      <c r="J41" s="279">
        <v>51.333333333333336</v>
      </c>
      <c r="K41" s="277">
        <v>49.9</v>
      </c>
      <c r="L41" s="277">
        <v>48</v>
      </c>
      <c r="M41" s="277">
        <v>18.88289</v>
      </c>
    </row>
    <row r="42" spans="1:13">
      <c r="A42" s="301">
        <v>33</v>
      </c>
      <c r="B42" s="277" t="s">
        <v>63</v>
      </c>
      <c r="C42" s="277">
        <v>1251.8499999999999</v>
      </c>
      <c r="D42" s="279">
        <v>1259.3666666666668</v>
      </c>
      <c r="E42" s="279">
        <v>1237.7833333333335</v>
      </c>
      <c r="F42" s="279">
        <v>1223.7166666666667</v>
      </c>
      <c r="G42" s="279">
        <v>1202.1333333333334</v>
      </c>
      <c r="H42" s="279">
        <v>1273.4333333333336</v>
      </c>
      <c r="I42" s="279">
        <v>1295.0166666666667</v>
      </c>
      <c r="J42" s="279">
        <v>1309.0833333333337</v>
      </c>
      <c r="K42" s="277">
        <v>1280.95</v>
      </c>
      <c r="L42" s="277">
        <v>1245.3</v>
      </c>
      <c r="M42" s="277">
        <v>12.66076</v>
      </c>
    </row>
    <row r="43" spans="1:13">
      <c r="A43" s="301">
        <v>34</v>
      </c>
      <c r="B43" s="277" t="s">
        <v>66</v>
      </c>
      <c r="C43" s="277">
        <v>499.75</v>
      </c>
      <c r="D43" s="279">
        <v>501.73333333333335</v>
      </c>
      <c r="E43" s="279">
        <v>495.51666666666671</v>
      </c>
      <c r="F43" s="279">
        <v>491.28333333333336</v>
      </c>
      <c r="G43" s="279">
        <v>485.06666666666672</v>
      </c>
      <c r="H43" s="279">
        <v>505.9666666666667</v>
      </c>
      <c r="I43" s="279">
        <v>512.18333333333339</v>
      </c>
      <c r="J43" s="279">
        <v>516.41666666666674</v>
      </c>
      <c r="K43" s="277">
        <v>507.95</v>
      </c>
      <c r="L43" s="277">
        <v>497.5</v>
      </c>
      <c r="M43" s="277">
        <v>8.5832599999999992</v>
      </c>
    </row>
    <row r="44" spans="1:13">
      <c r="A44" s="301">
        <v>35</v>
      </c>
      <c r="B44" s="277" t="s">
        <v>65</v>
      </c>
      <c r="C44" s="277">
        <v>98.5</v>
      </c>
      <c r="D44" s="279">
        <v>99.183333333333337</v>
      </c>
      <c r="E44" s="279">
        <v>97.01666666666668</v>
      </c>
      <c r="F44" s="279">
        <v>95.533333333333346</v>
      </c>
      <c r="G44" s="279">
        <v>93.366666666666688</v>
      </c>
      <c r="H44" s="279">
        <v>100.66666666666667</v>
      </c>
      <c r="I44" s="279">
        <v>102.83333333333333</v>
      </c>
      <c r="J44" s="279">
        <v>104.31666666666666</v>
      </c>
      <c r="K44" s="277">
        <v>101.35</v>
      </c>
      <c r="L44" s="277">
        <v>97.7</v>
      </c>
      <c r="M44" s="277">
        <v>107.91094</v>
      </c>
    </row>
    <row r="45" spans="1:13">
      <c r="A45" s="301">
        <v>36</v>
      </c>
      <c r="B45" s="277" t="s">
        <v>67</v>
      </c>
      <c r="C45" s="277">
        <v>369.05</v>
      </c>
      <c r="D45" s="279">
        <v>368.41666666666669</v>
      </c>
      <c r="E45" s="279">
        <v>358.93333333333339</v>
      </c>
      <c r="F45" s="279">
        <v>348.81666666666672</v>
      </c>
      <c r="G45" s="279">
        <v>339.33333333333343</v>
      </c>
      <c r="H45" s="279">
        <v>378.53333333333336</v>
      </c>
      <c r="I45" s="279">
        <v>388.01666666666659</v>
      </c>
      <c r="J45" s="279">
        <v>398.13333333333333</v>
      </c>
      <c r="K45" s="277">
        <v>377.9</v>
      </c>
      <c r="L45" s="277">
        <v>358.3</v>
      </c>
      <c r="M45" s="277">
        <v>86.212559999999996</v>
      </c>
    </row>
    <row r="46" spans="1:13">
      <c r="A46" s="301">
        <v>37</v>
      </c>
      <c r="B46" s="277" t="s">
        <v>70</v>
      </c>
      <c r="C46" s="277">
        <v>42.6</v>
      </c>
      <c r="D46" s="279">
        <v>42.466666666666661</v>
      </c>
      <c r="E46" s="279">
        <v>41.933333333333323</v>
      </c>
      <c r="F46" s="279">
        <v>41.266666666666659</v>
      </c>
      <c r="G46" s="279">
        <v>40.73333333333332</v>
      </c>
      <c r="H46" s="279">
        <v>43.133333333333326</v>
      </c>
      <c r="I46" s="279">
        <v>43.666666666666671</v>
      </c>
      <c r="J46" s="279">
        <v>44.333333333333329</v>
      </c>
      <c r="K46" s="277">
        <v>43</v>
      </c>
      <c r="L46" s="277">
        <v>41.8</v>
      </c>
      <c r="M46" s="277">
        <v>448.13673999999997</v>
      </c>
    </row>
    <row r="47" spans="1:13">
      <c r="A47" s="301">
        <v>38</v>
      </c>
      <c r="B47" s="277" t="s">
        <v>74</v>
      </c>
      <c r="C47" s="277">
        <v>379.95</v>
      </c>
      <c r="D47" s="279">
        <v>379.86666666666662</v>
      </c>
      <c r="E47" s="279">
        <v>375.53333333333325</v>
      </c>
      <c r="F47" s="279">
        <v>371.11666666666662</v>
      </c>
      <c r="G47" s="279">
        <v>366.78333333333325</v>
      </c>
      <c r="H47" s="279">
        <v>384.28333333333325</v>
      </c>
      <c r="I47" s="279">
        <v>388.61666666666662</v>
      </c>
      <c r="J47" s="279">
        <v>393.03333333333325</v>
      </c>
      <c r="K47" s="277">
        <v>384.2</v>
      </c>
      <c r="L47" s="277">
        <v>375.45</v>
      </c>
      <c r="M47" s="277">
        <v>51.394280000000002</v>
      </c>
    </row>
    <row r="48" spans="1:13">
      <c r="A48" s="301">
        <v>39</v>
      </c>
      <c r="B48" s="277" t="s">
        <v>69</v>
      </c>
      <c r="C48" s="277">
        <v>586.79999999999995</v>
      </c>
      <c r="D48" s="279">
        <v>581.93333333333328</v>
      </c>
      <c r="E48" s="279">
        <v>574.86666666666656</v>
      </c>
      <c r="F48" s="279">
        <v>562.93333333333328</v>
      </c>
      <c r="G48" s="279">
        <v>555.86666666666656</v>
      </c>
      <c r="H48" s="279">
        <v>593.86666666666656</v>
      </c>
      <c r="I48" s="279">
        <v>600.93333333333339</v>
      </c>
      <c r="J48" s="279">
        <v>612.86666666666656</v>
      </c>
      <c r="K48" s="277">
        <v>589</v>
      </c>
      <c r="L48" s="277">
        <v>570</v>
      </c>
      <c r="M48" s="277">
        <v>163.53967</v>
      </c>
    </row>
    <row r="49" spans="1:13">
      <c r="A49" s="301">
        <v>40</v>
      </c>
      <c r="B49" s="277" t="s">
        <v>125</v>
      </c>
      <c r="C49" s="277">
        <v>211.7</v>
      </c>
      <c r="D49" s="279">
        <v>210.83333333333334</v>
      </c>
      <c r="E49" s="279">
        <v>208.91666666666669</v>
      </c>
      <c r="F49" s="279">
        <v>206.13333333333335</v>
      </c>
      <c r="G49" s="279">
        <v>204.2166666666667</v>
      </c>
      <c r="H49" s="279">
        <v>213.61666666666667</v>
      </c>
      <c r="I49" s="279">
        <v>215.53333333333336</v>
      </c>
      <c r="J49" s="279">
        <v>218.31666666666666</v>
      </c>
      <c r="K49" s="277">
        <v>212.75</v>
      </c>
      <c r="L49" s="277">
        <v>208.05</v>
      </c>
      <c r="M49" s="277">
        <v>50.919029999999999</v>
      </c>
    </row>
    <row r="50" spans="1:13">
      <c r="A50" s="301">
        <v>41</v>
      </c>
      <c r="B50" s="277" t="s">
        <v>71</v>
      </c>
      <c r="C50" s="277">
        <v>414.85</v>
      </c>
      <c r="D50" s="279">
        <v>424.84999999999997</v>
      </c>
      <c r="E50" s="279">
        <v>402.74999999999994</v>
      </c>
      <c r="F50" s="279">
        <v>390.65</v>
      </c>
      <c r="G50" s="279">
        <v>368.54999999999995</v>
      </c>
      <c r="H50" s="279">
        <v>436.94999999999993</v>
      </c>
      <c r="I50" s="279">
        <v>459.04999999999995</v>
      </c>
      <c r="J50" s="279">
        <v>471.14999999999992</v>
      </c>
      <c r="K50" s="277">
        <v>446.95</v>
      </c>
      <c r="L50" s="277">
        <v>412.75</v>
      </c>
      <c r="M50" s="277">
        <v>201.81220999999999</v>
      </c>
    </row>
    <row r="51" spans="1:13">
      <c r="A51" s="301">
        <v>42</v>
      </c>
      <c r="B51" s="277" t="s">
        <v>234</v>
      </c>
      <c r="C51" s="277">
        <v>1231.0999999999999</v>
      </c>
      <c r="D51" s="279">
        <v>1240.7</v>
      </c>
      <c r="E51" s="279">
        <v>1211.4000000000001</v>
      </c>
      <c r="F51" s="279">
        <v>1191.7</v>
      </c>
      <c r="G51" s="279">
        <v>1162.4000000000001</v>
      </c>
      <c r="H51" s="279">
        <v>1260.4000000000001</v>
      </c>
      <c r="I51" s="279">
        <v>1289.6999999999998</v>
      </c>
      <c r="J51" s="279">
        <v>1309.4000000000001</v>
      </c>
      <c r="K51" s="277">
        <v>1270</v>
      </c>
      <c r="L51" s="277">
        <v>1221</v>
      </c>
      <c r="M51" s="277">
        <v>5.9613300000000002</v>
      </c>
    </row>
    <row r="52" spans="1:13">
      <c r="A52" s="301">
        <v>43</v>
      </c>
      <c r="B52" s="277" t="s">
        <v>72</v>
      </c>
      <c r="C52" s="277">
        <v>13858.9</v>
      </c>
      <c r="D52" s="279">
        <v>13717.966666666667</v>
      </c>
      <c r="E52" s="279">
        <v>13475.933333333334</v>
      </c>
      <c r="F52" s="279">
        <v>13092.966666666667</v>
      </c>
      <c r="G52" s="279">
        <v>12850.933333333334</v>
      </c>
      <c r="H52" s="279">
        <v>14100.933333333334</v>
      </c>
      <c r="I52" s="279">
        <v>14342.966666666667</v>
      </c>
      <c r="J52" s="279">
        <v>14725.933333333334</v>
      </c>
      <c r="K52" s="277">
        <v>13960</v>
      </c>
      <c r="L52" s="277">
        <v>13335</v>
      </c>
      <c r="M52" s="277">
        <v>0.6139</v>
      </c>
    </row>
    <row r="53" spans="1:13">
      <c r="A53" s="301">
        <v>44</v>
      </c>
      <c r="B53" s="277" t="s">
        <v>75</v>
      </c>
      <c r="C53" s="277">
        <v>3796.8</v>
      </c>
      <c r="D53" s="279">
        <v>3794.0166666666664</v>
      </c>
      <c r="E53" s="279">
        <v>3753.0333333333328</v>
      </c>
      <c r="F53" s="279">
        <v>3709.2666666666664</v>
      </c>
      <c r="G53" s="279">
        <v>3668.2833333333328</v>
      </c>
      <c r="H53" s="279">
        <v>3837.7833333333328</v>
      </c>
      <c r="I53" s="279">
        <v>3878.7666666666664</v>
      </c>
      <c r="J53" s="279">
        <v>3922.5333333333328</v>
      </c>
      <c r="K53" s="277">
        <v>3835</v>
      </c>
      <c r="L53" s="277">
        <v>3750.25</v>
      </c>
      <c r="M53" s="277">
        <v>11.08644</v>
      </c>
    </row>
    <row r="54" spans="1:13">
      <c r="A54" s="301">
        <v>45</v>
      </c>
      <c r="B54" s="277" t="s">
        <v>81</v>
      </c>
      <c r="C54" s="277">
        <v>655.15</v>
      </c>
      <c r="D54" s="279">
        <v>648.43333333333339</v>
      </c>
      <c r="E54" s="279">
        <v>634.86666666666679</v>
      </c>
      <c r="F54" s="279">
        <v>614.58333333333337</v>
      </c>
      <c r="G54" s="279">
        <v>601.01666666666677</v>
      </c>
      <c r="H54" s="279">
        <v>668.71666666666681</v>
      </c>
      <c r="I54" s="279">
        <v>682.28333333333342</v>
      </c>
      <c r="J54" s="279">
        <v>702.56666666666683</v>
      </c>
      <c r="K54" s="277">
        <v>662</v>
      </c>
      <c r="L54" s="277">
        <v>628.15</v>
      </c>
      <c r="M54" s="277">
        <v>3.9607000000000001</v>
      </c>
    </row>
    <row r="55" spans="1:13">
      <c r="A55" s="301">
        <v>46</v>
      </c>
      <c r="B55" s="277" t="s">
        <v>76</v>
      </c>
      <c r="C55" s="277">
        <v>358.1</v>
      </c>
      <c r="D55" s="279">
        <v>358.08333333333331</v>
      </c>
      <c r="E55" s="279">
        <v>356.01666666666665</v>
      </c>
      <c r="F55" s="279">
        <v>353.93333333333334</v>
      </c>
      <c r="G55" s="279">
        <v>351.86666666666667</v>
      </c>
      <c r="H55" s="279">
        <v>360.16666666666663</v>
      </c>
      <c r="I55" s="279">
        <v>362.23333333333335</v>
      </c>
      <c r="J55" s="279">
        <v>364.31666666666661</v>
      </c>
      <c r="K55" s="277">
        <v>360.15</v>
      </c>
      <c r="L55" s="277">
        <v>356</v>
      </c>
      <c r="M55" s="277">
        <v>18.69088</v>
      </c>
    </row>
    <row r="56" spans="1:13">
      <c r="A56" s="301">
        <v>47</v>
      </c>
      <c r="B56" s="277" t="s">
        <v>77</v>
      </c>
      <c r="C56" s="277">
        <v>103.4</v>
      </c>
      <c r="D56" s="279">
        <v>104.10000000000001</v>
      </c>
      <c r="E56" s="279">
        <v>102.05000000000001</v>
      </c>
      <c r="F56" s="279">
        <v>100.7</v>
      </c>
      <c r="G56" s="279">
        <v>98.65</v>
      </c>
      <c r="H56" s="279">
        <v>105.45000000000002</v>
      </c>
      <c r="I56" s="279">
        <v>107.5</v>
      </c>
      <c r="J56" s="279">
        <v>108.85000000000002</v>
      </c>
      <c r="K56" s="277">
        <v>106.15</v>
      </c>
      <c r="L56" s="277">
        <v>102.75</v>
      </c>
      <c r="M56" s="277">
        <v>156.07691</v>
      </c>
    </row>
    <row r="57" spans="1:13">
      <c r="A57" s="301">
        <v>48</v>
      </c>
      <c r="B57" s="277" t="s">
        <v>78</v>
      </c>
      <c r="C57" s="277">
        <v>121.95</v>
      </c>
      <c r="D57" s="279">
        <v>122.55</v>
      </c>
      <c r="E57" s="279">
        <v>121.1</v>
      </c>
      <c r="F57" s="279">
        <v>120.25</v>
      </c>
      <c r="G57" s="279">
        <v>118.8</v>
      </c>
      <c r="H57" s="279">
        <v>123.39999999999999</v>
      </c>
      <c r="I57" s="279">
        <v>124.85000000000001</v>
      </c>
      <c r="J57" s="279">
        <v>125.69999999999999</v>
      </c>
      <c r="K57" s="277">
        <v>124</v>
      </c>
      <c r="L57" s="277">
        <v>121.7</v>
      </c>
      <c r="M57" s="277">
        <v>6.7879699999999996</v>
      </c>
    </row>
    <row r="58" spans="1:13">
      <c r="A58" s="301">
        <v>49</v>
      </c>
      <c r="B58" s="277" t="s">
        <v>82</v>
      </c>
      <c r="C58" s="277">
        <v>205.25</v>
      </c>
      <c r="D58" s="279">
        <v>207.5</v>
      </c>
      <c r="E58" s="279">
        <v>202.1</v>
      </c>
      <c r="F58" s="279">
        <v>198.95</v>
      </c>
      <c r="G58" s="279">
        <v>193.54999999999998</v>
      </c>
      <c r="H58" s="279">
        <v>210.65</v>
      </c>
      <c r="I58" s="279">
        <v>216.04999999999998</v>
      </c>
      <c r="J58" s="279">
        <v>219.20000000000002</v>
      </c>
      <c r="K58" s="277">
        <v>212.9</v>
      </c>
      <c r="L58" s="277">
        <v>204.35</v>
      </c>
      <c r="M58" s="277">
        <v>56.810139999999997</v>
      </c>
    </row>
    <row r="59" spans="1:13">
      <c r="A59" s="301">
        <v>50</v>
      </c>
      <c r="B59" s="277" t="s">
        <v>83</v>
      </c>
      <c r="C59" s="277">
        <v>638.35</v>
      </c>
      <c r="D59" s="279">
        <v>640.31666666666661</v>
      </c>
      <c r="E59" s="279">
        <v>634.63333333333321</v>
      </c>
      <c r="F59" s="279">
        <v>630.91666666666663</v>
      </c>
      <c r="G59" s="279">
        <v>625.23333333333323</v>
      </c>
      <c r="H59" s="279">
        <v>644.03333333333319</v>
      </c>
      <c r="I59" s="279">
        <v>649.71666666666658</v>
      </c>
      <c r="J59" s="279">
        <v>653.43333333333317</v>
      </c>
      <c r="K59" s="277">
        <v>646</v>
      </c>
      <c r="L59" s="277">
        <v>636.6</v>
      </c>
      <c r="M59" s="277">
        <v>34.50074</v>
      </c>
    </row>
    <row r="60" spans="1:13">
      <c r="A60" s="301">
        <v>51</v>
      </c>
      <c r="B60" s="277" t="s">
        <v>235</v>
      </c>
      <c r="C60" s="277">
        <v>127.75</v>
      </c>
      <c r="D60" s="279">
        <v>129.70000000000002</v>
      </c>
      <c r="E60" s="279">
        <v>125.40000000000003</v>
      </c>
      <c r="F60" s="279">
        <v>123.05000000000001</v>
      </c>
      <c r="G60" s="279">
        <v>118.75000000000003</v>
      </c>
      <c r="H60" s="279">
        <v>132.05000000000004</v>
      </c>
      <c r="I60" s="279">
        <v>136.35000000000005</v>
      </c>
      <c r="J60" s="279">
        <v>138.70000000000005</v>
      </c>
      <c r="K60" s="277">
        <v>134</v>
      </c>
      <c r="L60" s="277">
        <v>127.35</v>
      </c>
      <c r="M60" s="277">
        <v>20.937850000000001</v>
      </c>
    </row>
    <row r="61" spans="1:13">
      <c r="A61" s="301">
        <v>52</v>
      </c>
      <c r="B61" s="277" t="s">
        <v>84</v>
      </c>
      <c r="C61" s="277">
        <v>130.5</v>
      </c>
      <c r="D61" s="279">
        <v>131.08333333333334</v>
      </c>
      <c r="E61" s="279">
        <v>129.7166666666667</v>
      </c>
      <c r="F61" s="279">
        <v>128.93333333333337</v>
      </c>
      <c r="G61" s="279">
        <v>127.56666666666672</v>
      </c>
      <c r="H61" s="279">
        <v>131.86666666666667</v>
      </c>
      <c r="I61" s="279">
        <v>133.23333333333329</v>
      </c>
      <c r="J61" s="279">
        <v>134.01666666666665</v>
      </c>
      <c r="K61" s="277">
        <v>132.44999999999999</v>
      </c>
      <c r="L61" s="277">
        <v>130.30000000000001</v>
      </c>
      <c r="M61" s="277">
        <v>77.486159999999998</v>
      </c>
    </row>
    <row r="62" spans="1:13">
      <c r="A62" s="301">
        <v>53</v>
      </c>
      <c r="B62" s="277" t="s">
        <v>85</v>
      </c>
      <c r="C62" s="277">
        <v>1432.15</v>
      </c>
      <c r="D62" s="279">
        <v>1421.3333333333333</v>
      </c>
      <c r="E62" s="279">
        <v>1405.8166666666666</v>
      </c>
      <c r="F62" s="279">
        <v>1379.4833333333333</v>
      </c>
      <c r="G62" s="279">
        <v>1363.9666666666667</v>
      </c>
      <c r="H62" s="279">
        <v>1447.6666666666665</v>
      </c>
      <c r="I62" s="279">
        <v>1463.1833333333334</v>
      </c>
      <c r="J62" s="279">
        <v>1489.5166666666664</v>
      </c>
      <c r="K62" s="277">
        <v>1436.85</v>
      </c>
      <c r="L62" s="277">
        <v>1395</v>
      </c>
      <c r="M62" s="277">
        <v>16.128579999999999</v>
      </c>
    </row>
    <row r="63" spans="1:13">
      <c r="A63" s="301">
        <v>54</v>
      </c>
      <c r="B63" s="277" t="s">
        <v>86</v>
      </c>
      <c r="C63" s="277">
        <v>425.45</v>
      </c>
      <c r="D63" s="279">
        <v>428.56666666666661</v>
      </c>
      <c r="E63" s="279">
        <v>419.28333333333319</v>
      </c>
      <c r="F63" s="279">
        <v>413.11666666666656</v>
      </c>
      <c r="G63" s="279">
        <v>403.83333333333314</v>
      </c>
      <c r="H63" s="279">
        <v>434.73333333333323</v>
      </c>
      <c r="I63" s="279">
        <v>444.01666666666665</v>
      </c>
      <c r="J63" s="279">
        <v>450.18333333333328</v>
      </c>
      <c r="K63" s="277">
        <v>437.85</v>
      </c>
      <c r="L63" s="277">
        <v>422.4</v>
      </c>
      <c r="M63" s="277">
        <v>12.757770000000001</v>
      </c>
    </row>
    <row r="64" spans="1:13">
      <c r="A64" s="301">
        <v>55</v>
      </c>
      <c r="B64" s="277" t="s">
        <v>236</v>
      </c>
      <c r="C64" s="277">
        <v>750.75</v>
      </c>
      <c r="D64" s="279">
        <v>757.08333333333337</v>
      </c>
      <c r="E64" s="279">
        <v>739.66666666666674</v>
      </c>
      <c r="F64" s="279">
        <v>728.58333333333337</v>
      </c>
      <c r="G64" s="279">
        <v>711.16666666666674</v>
      </c>
      <c r="H64" s="279">
        <v>768.16666666666674</v>
      </c>
      <c r="I64" s="279">
        <v>785.58333333333348</v>
      </c>
      <c r="J64" s="279">
        <v>796.66666666666674</v>
      </c>
      <c r="K64" s="277">
        <v>774.5</v>
      </c>
      <c r="L64" s="277">
        <v>746</v>
      </c>
      <c r="M64" s="277">
        <v>6.2812299999999999</v>
      </c>
    </row>
    <row r="65" spans="1:13">
      <c r="A65" s="301">
        <v>56</v>
      </c>
      <c r="B65" s="277" t="s">
        <v>237</v>
      </c>
      <c r="C65" s="277">
        <v>245.8</v>
      </c>
      <c r="D65" s="279">
        <v>246.23333333333335</v>
      </c>
      <c r="E65" s="279">
        <v>238.4666666666667</v>
      </c>
      <c r="F65" s="279">
        <v>231.13333333333335</v>
      </c>
      <c r="G65" s="279">
        <v>223.3666666666667</v>
      </c>
      <c r="H65" s="279">
        <v>253.56666666666669</v>
      </c>
      <c r="I65" s="279">
        <v>261.33333333333337</v>
      </c>
      <c r="J65" s="279">
        <v>268.66666666666669</v>
      </c>
      <c r="K65" s="277">
        <v>254</v>
      </c>
      <c r="L65" s="277">
        <v>238.9</v>
      </c>
      <c r="M65" s="277">
        <v>9.7980599999999995</v>
      </c>
    </row>
    <row r="66" spans="1:13">
      <c r="A66" s="301">
        <v>57</v>
      </c>
      <c r="B66" s="277" t="s">
        <v>87</v>
      </c>
      <c r="C66" s="277">
        <v>388.4</v>
      </c>
      <c r="D66" s="279">
        <v>391.75</v>
      </c>
      <c r="E66" s="279">
        <v>383.65</v>
      </c>
      <c r="F66" s="279">
        <v>378.9</v>
      </c>
      <c r="G66" s="279">
        <v>370.79999999999995</v>
      </c>
      <c r="H66" s="279">
        <v>396.5</v>
      </c>
      <c r="I66" s="279">
        <v>404.6</v>
      </c>
      <c r="J66" s="279">
        <v>409.35</v>
      </c>
      <c r="K66" s="277">
        <v>399.85</v>
      </c>
      <c r="L66" s="277">
        <v>387</v>
      </c>
      <c r="M66" s="277">
        <v>15.22264</v>
      </c>
    </row>
    <row r="67" spans="1:13">
      <c r="A67" s="301">
        <v>58</v>
      </c>
      <c r="B67" s="277" t="s">
        <v>93</v>
      </c>
      <c r="C67" s="277">
        <v>142.9</v>
      </c>
      <c r="D67" s="279">
        <v>144.58333333333334</v>
      </c>
      <c r="E67" s="279">
        <v>139.9666666666667</v>
      </c>
      <c r="F67" s="279">
        <v>137.03333333333336</v>
      </c>
      <c r="G67" s="279">
        <v>132.41666666666671</v>
      </c>
      <c r="H67" s="279">
        <v>147.51666666666668</v>
      </c>
      <c r="I67" s="279">
        <v>152.1333333333333</v>
      </c>
      <c r="J67" s="279">
        <v>155.06666666666666</v>
      </c>
      <c r="K67" s="277">
        <v>149.19999999999999</v>
      </c>
      <c r="L67" s="277">
        <v>141.65</v>
      </c>
      <c r="M67" s="277">
        <v>136.87808000000001</v>
      </c>
    </row>
    <row r="68" spans="1:13">
      <c r="A68" s="301">
        <v>59</v>
      </c>
      <c r="B68" s="277" t="s">
        <v>88</v>
      </c>
      <c r="C68" s="277">
        <v>484.5</v>
      </c>
      <c r="D68" s="279">
        <v>481.7</v>
      </c>
      <c r="E68" s="279">
        <v>477.4</v>
      </c>
      <c r="F68" s="279">
        <v>470.3</v>
      </c>
      <c r="G68" s="279">
        <v>466</v>
      </c>
      <c r="H68" s="279">
        <v>488.79999999999995</v>
      </c>
      <c r="I68" s="279">
        <v>493.1</v>
      </c>
      <c r="J68" s="279">
        <v>500.19999999999993</v>
      </c>
      <c r="K68" s="277">
        <v>486</v>
      </c>
      <c r="L68" s="277">
        <v>474.6</v>
      </c>
      <c r="M68" s="277">
        <v>31.083570000000002</v>
      </c>
    </row>
    <row r="69" spans="1:13">
      <c r="A69" s="301">
        <v>60</v>
      </c>
      <c r="B69" s="277" t="s">
        <v>238</v>
      </c>
      <c r="C69" s="277">
        <v>697.45</v>
      </c>
      <c r="D69" s="279">
        <v>698.94999999999993</v>
      </c>
      <c r="E69" s="279">
        <v>689.89999999999986</v>
      </c>
      <c r="F69" s="279">
        <v>682.34999999999991</v>
      </c>
      <c r="G69" s="279">
        <v>673.29999999999984</v>
      </c>
      <c r="H69" s="279">
        <v>706.49999999999989</v>
      </c>
      <c r="I69" s="279">
        <v>715.54999999999984</v>
      </c>
      <c r="J69" s="279">
        <v>723.09999999999991</v>
      </c>
      <c r="K69" s="277">
        <v>708</v>
      </c>
      <c r="L69" s="277">
        <v>691.4</v>
      </c>
      <c r="M69" s="277">
        <v>2.19503</v>
      </c>
    </row>
    <row r="70" spans="1:13">
      <c r="A70" s="301">
        <v>61</v>
      </c>
      <c r="B70" s="277" t="s">
        <v>91</v>
      </c>
      <c r="C70" s="277">
        <v>2235.15</v>
      </c>
      <c r="D70" s="279">
        <v>2224.1166666666663</v>
      </c>
      <c r="E70" s="279">
        <v>2208.2333333333327</v>
      </c>
      <c r="F70" s="279">
        <v>2181.3166666666662</v>
      </c>
      <c r="G70" s="279">
        <v>2165.4333333333325</v>
      </c>
      <c r="H70" s="279">
        <v>2251.0333333333328</v>
      </c>
      <c r="I70" s="279">
        <v>2266.916666666667</v>
      </c>
      <c r="J70" s="279">
        <v>2293.833333333333</v>
      </c>
      <c r="K70" s="277">
        <v>2240</v>
      </c>
      <c r="L70" s="277">
        <v>2197.1999999999998</v>
      </c>
      <c r="M70" s="277">
        <v>6.0058499999999997</v>
      </c>
    </row>
    <row r="71" spans="1:13">
      <c r="A71" s="301">
        <v>62</v>
      </c>
      <c r="B71" s="277" t="s">
        <v>94</v>
      </c>
      <c r="C71" s="277">
        <v>3899.55</v>
      </c>
      <c r="D71" s="279">
        <v>3900.8333333333335</v>
      </c>
      <c r="E71" s="279">
        <v>3872.7166666666672</v>
      </c>
      <c r="F71" s="279">
        <v>3845.8833333333337</v>
      </c>
      <c r="G71" s="279">
        <v>3817.7666666666673</v>
      </c>
      <c r="H71" s="279">
        <v>3927.666666666667</v>
      </c>
      <c r="I71" s="279">
        <v>3955.7833333333328</v>
      </c>
      <c r="J71" s="279">
        <v>3982.6166666666668</v>
      </c>
      <c r="K71" s="277">
        <v>3928.95</v>
      </c>
      <c r="L71" s="277">
        <v>3874</v>
      </c>
      <c r="M71" s="277">
        <v>5.3569000000000004</v>
      </c>
    </row>
    <row r="72" spans="1:13">
      <c r="A72" s="301">
        <v>63</v>
      </c>
      <c r="B72" s="277" t="s">
        <v>239</v>
      </c>
      <c r="C72" s="277">
        <v>56.8</v>
      </c>
      <c r="D72" s="279">
        <v>56.666666666666664</v>
      </c>
      <c r="E72" s="279">
        <v>55.733333333333327</v>
      </c>
      <c r="F72" s="279">
        <v>54.666666666666664</v>
      </c>
      <c r="G72" s="279">
        <v>53.733333333333327</v>
      </c>
      <c r="H72" s="279">
        <v>57.733333333333327</v>
      </c>
      <c r="I72" s="279">
        <v>58.666666666666664</v>
      </c>
      <c r="J72" s="279">
        <v>59.733333333333327</v>
      </c>
      <c r="K72" s="277">
        <v>57.6</v>
      </c>
      <c r="L72" s="277">
        <v>55.6</v>
      </c>
      <c r="M72" s="277">
        <v>18.362839999999998</v>
      </c>
    </row>
    <row r="73" spans="1:13">
      <c r="A73" s="301">
        <v>64</v>
      </c>
      <c r="B73" s="277" t="s">
        <v>95</v>
      </c>
      <c r="C73" s="277">
        <v>19655</v>
      </c>
      <c r="D73" s="279">
        <v>19611.333333333332</v>
      </c>
      <c r="E73" s="279">
        <v>19493.666666666664</v>
      </c>
      <c r="F73" s="279">
        <v>19332.333333333332</v>
      </c>
      <c r="G73" s="279">
        <v>19214.666666666664</v>
      </c>
      <c r="H73" s="279">
        <v>19772.666666666664</v>
      </c>
      <c r="I73" s="279">
        <v>19890.333333333328</v>
      </c>
      <c r="J73" s="279">
        <v>20051.666666666664</v>
      </c>
      <c r="K73" s="277">
        <v>19729</v>
      </c>
      <c r="L73" s="277">
        <v>19450</v>
      </c>
      <c r="M73" s="277">
        <v>1.3318300000000001</v>
      </c>
    </row>
    <row r="74" spans="1:13">
      <c r="A74" s="301">
        <v>65</v>
      </c>
      <c r="B74" s="277" t="s">
        <v>240</v>
      </c>
      <c r="C74" s="277">
        <v>245.2</v>
      </c>
      <c r="D74" s="279">
        <v>240.41666666666666</v>
      </c>
      <c r="E74" s="279">
        <v>232.33333333333331</v>
      </c>
      <c r="F74" s="279">
        <v>219.46666666666667</v>
      </c>
      <c r="G74" s="279">
        <v>211.38333333333333</v>
      </c>
      <c r="H74" s="279">
        <v>253.2833333333333</v>
      </c>
      <c r="I74" s="279">
        <v>261.36666666666662</v>
      </c>
      <c r="J74" s="279">
        <v>274.23333333333329</v>
      </c>
      <c r="K74" s="277">
        <v>248.5</v>
      </c>
      <c r="L74" s="277">
        <v>227.55</v>
      </c>
      <c r="M74" s="277">
        <v>17.589320000000001</v>
      </c>
    </row>
    <row r="75" spans="1:13">
      <c r="A75" s="301">
        <v>66</v>
      </c>
      <c r="B75" s="277" t="s">
        <v>241</v>
      </c>
      <c r="C75" s="277">
        <v>913.25</v>
      </c>
      <c r="D75" s="279">
        <v>920.5333333333333</v>
      </c>
      <c r="E75" s="279">
        <v>895.76666666666665</v>
      </c>
      <c r="F75" s="279">
        <v>878.2833333333333</v>
      </c>
      <c r="G75" s="279">
        <v>853.51666666666665</v>
      </c>
      <c r="H75" s="279">
        <v>938.01666666666665</v>
      </c>
      <c r="I75" s="279">
        <v>962.7833333333333</v>
      </c>
      <c r="J75" s="279">
        <v>980.26666666666665</v>
      </c>
      <c r="K75" s="277">
        <v>945.3</v>
      </c>
      <c r="L75" s="277">
        <v>903.05</v>
      </c>
      <c r="M75" s="277">
        <v>0.86856999999999995</v>
      </c>
    </row>
    <row r="76" spans="1:13">
      <c r="A76" s="301">
        <v>67</v>
      </c>
      <c r="B76" s="277" t="s">
        <v>242</v>
      </c>
      <c r="C76" s="277">
        <v>72.2</v>
      </c>
      <c r="D76" s="279">
        <v>72.533333333333346</v>
      </c>
      <c r="E76" s="279">
        <v>71.666666666666686</v>
      </c>
      <c r="F76" s="279">
        <v>71.13333333333334</v>
      </c>
      <c r="G76" s="279">
        <v>70.26666666666668</v>
      </c>
      <c r="H76" s="279">
        <v>73.066666666666691</v>
      </c>
      <c r="I76" s="279">
        <v>73.933333333333337</v>
      </c>
      <c r="J76" s="279">
        <v>74.466666666666697</v>
      </c>
      <c r="K76" s="277">
        <v>73.400000000000006</v>
      </c>
      <c r="L76" s="277">
        <v>72</v>
      </c>
      <c r="M76" s="277">
        <v>12.08625</v>
      </c>
    </row>
    <row r="77" spans="1:13">
      <c r="A77" s="301">
        <v>68</v>
      </c>
      <c r="B77" s="277" t="s">
        <v>97</v>
      </c>
      <c r="C77" s="277">
        <v>1129.1500000000001</v>
      </c>
      <c r="D77" s="279">
        <v>1136.0833333333333</v>
      </c>
      <c r="E77" s="279">
        <v>1117.3666666666666</v>
      </c>
      <c r="F77" s="279">
        <v>1105.5833333333333</v>
      </c>
      <c r="G77" s="279">
        <v>1086.8666666666666</v>
      </c>
      <c r="H77" s="279">
        <v>1147.8666666666666</v>
      </c>
      <c r="I77" s="279">
        <v>1166.5833333333333</v>
      </c>
      <c r="J77" s="279">
        <v>1178.3666666666666</v>
      </c>
      <c r="K77" s="277">
        <v>1154.8</v>
      </c>
      <c r="L77" s="277">
        <v>1124.3</v>
      </c>
      <c r="M77" s="277">
        <v>19.42503</v>
      </c>
    </row>
    <row r="78" spans="1:13">
      <c r="A78" s="301">
        <v>69</v>
      </c>
      <c r="B78" s="277" t="s">
        <v>98</v>
      </c>
      <c r="C78" s="277">
        <v>156.19999999999999</v>
      </c>
      <c r="D78" s="279">
        <v>155.58333333333334</v>
      </c>
      <c r="E78" s="279">
        <v>154.4666666666667</v>
      </c>
      <c r="F78" s="279">
        <v>152.73333333333335</v>
      </c>
      <c r="G78" s="279">
        <v>151.6166666666667</v>
      </c>
      <c r="H78" s="279">
        <v>157.31666666666669</v>
      </c>
      <c r="I78" s="279">
        <v>158.43333333333331</v>
      </c>
      <c r="J78" s="279">
        <v>160.16666666666669</v>
      </c>
      <c r="K78" s="277">
        <v>156.69999999999999</v>
      </c>
      <c r="L78" s="277">
        <v>153.85</v>
      </c>
      <c r="M78" s="277">
        <v>17.9955</v>
      </c>
    </row>
    <row r="79" spans="1:13">
      <c r="A79" s="301">
        <v>70</v>
      </c>
      <c r="B79" s="277" t="s">
        <v>99</v>
      </c>
      <c r="C79" s="277">
        <v>53.05</v>
      </c>
      <c r="D79" s="279">
        <v>53.566666666666663</v>
      </c>
      <c r="E79" s="279">
        <v>52.233333333333327</v>
      </c>
      <c r="F79" s="279">
        <v>51.416666666666664</v>
      </c>
      <c r="G79" s="279">
        <v>50.083333333333329</v>
      </c>
      <c r="H79" s="279">
        <v>54.383333333333326</v>
      </c>
      <c r="I79" s="279">
        <v>55.716666666666669</v>
      </c>
      <c r="J79" s="279">
        <v>56.533333333333324</v>
      </c>
      <c r="K79" s="277">
        <v>54.9</v>
      </c>
      <c r="L79" s="277">
        <v>52.75</v>
      </c>
      <c r="M79" s="277">
        <v>209.19443999999999</v>
      </c>
    </row>
    <row r="80" spans="1:13">
      <c r="A80" s="301">
        <v>71</v>
      </c>
      <c r="B80" s="277" t="s">
        <v>370</v>
      </c>
      <c r="C80" s="277">
        <v>123.15</v>
      </c>
      <c r="D80" s="279">
        <v>123.11666666666667</v>
      </c>
      <c r="E80" s="279">
        <v>121.83333333333334</v>
      </c>
      <c r="F80" s="279">
        <v>120.51666666666667</v>
      </c>
      <c r="G80" s="279">
        <v>119.23333333333333</v>
      </c>
      <c r="H80" s="279">
        <v>124.43333333333335</v>
      </c>
      <c r="I80" s="279">
        <v>125.71666666666668</v>
      </c>
      <c r="J80" s="279">
        <v>127.03333333333336</v>
      </c>
      <c r="K80" s="277">
        <v>124.4</v>
      </c>
      <c r="L80" s="277">
        <v>121.8</v>
      </c>
      <c r="M80" s="277">
        <v>14.357239999999999</v>
      </c>
    </row>
    <row r="81" spans="1:13">
      <c r="A81" s="301">
        <v>72</v>
      </c>
      <c r="B81" s="277" t="s">
        <v>243</v>
      </c>
      <c r="C81" s="277">
        <v>11.75</v>
      </c>
      <c r="D81" s="279">
        <v>11.416666666666666</v>
      </c>
      <c r="E81" s="279">
        <v>11.083333333333332</v>
      </c>
      <c r="F81" s="279">
        <v>10.416666666666666</v>
      </c>
      <c r="G81" s="279">
        <v>10.083333333333332</v>
      </c>
      <c r="H81" s="279">
        <v>12.083333333333332</v>
      </c>
      <c r="I81" s="279">
        <v>12.416666666666664</v>
      </c>
      <c r="J81" s="279">
        <v>13.083333333333332</v>
      </c>
      <c r="K81" s="277">
        <v>11.75</v>
      </c>
      <c r="L81" s="277">
        <v>10.75</v>
      </c>
      <c r="M81" s="277">
        <v>998.05157999999994</v>
      </c>
    </row>
    <row r="82" spans="1:13">
      <c r="A82" s="301">
        <v>73</v>
      </c>
      <c r="B82" s="277" t="s">
        <v>244</v>
      </c>
      <c r="C82" s="277">
        <v>111.05</v>
      </c>
      <c r="D82" s="279">
        <v>109.03333333333335</v>
      </c>
      <c r="E82" s="279">
        <v>107.01666666666669</v>
      </c>
      <c r="F82" s="279">
        <v>102.98333333333335</v>
      </c>
      <c r="G82" s="279">
        <v>100.9666666666667</v>
      </c>
      <c r="H82" s="279">
        <v>113.06666666666669</v>
      </c>
      <c r="I82" s="279">
        <v>115.08333333333334</v>
      </c>
      <c r="J82" s="279">
        <v>119.11666666666669</v>
      </c>
      <c r="K82" s="277">
        <v>111.05</v>
      </c>
      <c r="L82" s="277">
        <v>105</v>
      </c>
      <c r="M82" s="277">
        <v>82.951300000000003</v>
      </c>
    </row>
    <row r="83" spans="1:13">
      <c r="A83" s="301">
        <v>74</v>
      </c>
      <c r="B83" s="277" t="s">
        <v>100</v>
      </c>
      <c r="C83" s="277">
        <v>101.1</v>
      </c>
      <c r="D83" s="279">
        <v>101.78333333333335</v>
      </c>
      <c r="E83" s="279">
        <v>99.616666666666688</v>
      </c>
      <c r="F83" s="279">
        <v>98.13333333333334</v>
      </c>
      <c r="G83" s="279">
        <v>95.966666666666683</v>
      </c>
      <c r="H83" s="279">
        <v>103.26666666666669</v>
      </c>
      <c r="I83" s="279">
        <v>105.43333333333335</v>
      </c>
      <c r="J83" s="279">
        <v>106.9166666666667</v>
      </c>
      <c r="K83" s="277">
        <v>103.95</v>
      </c>
      <c r="L83" s="277">
        <v>100.3</v>
      </c>
      <c r="M83" s="277">
        <v>103.92495</v>
      </c>
    </row>
    <row r="84" spans="1:13">
      <c r="A84" s="301">
        <v>75</v>
      </c>
      <c r="B84" s="277" t="s">
        <v>103</v>
      </c>
      <c r="C84" s="277">
        <v>19.95</v>
      </c>
      <c r="D84" s="279">
        <v>20.099999999999998</v>
      </c>
      <c r="E84" s="279">
        <v>19.749999999999996</v>
      </c>
      <c r="F84" s="279">
        <v>19.549999999999997</v>
      </c>
      <c r="G84" s="279">
        <v>19.199999999999996</v>
      </c>
      <c r="H84" s="279">
        <v>20.299999999999997</v>
      </c>
      <c r="I84" s="279">
        <v>20.65</v>
      </c>
      <c r="J84" s="279">
        <v>20.849999999999998</v>
      </c>
      <c r="K84" s="277">
        <v>20.45</v>
      </c>
      <c r="L84" s="277">
        <v>19.899999999999999</v>
      </c>
      <c r="M84" s="277">
        <v>75.805359999999993</v>
      </c>
    </row>
    <row r="85" spans="1:13">
      <c r="A85" s="301">
        <v>76</v>
      </c>
      <c r="B85" s="277" t="s">
        <v>245</v>
      </c>
      <c r="C85" s="277">
        <v>153.15</v>
      </c>
      <c r="D85" s="279">
        <v>154.4</v>
      </c>
      <c r="E85" s="279">
        <v>151.25</v>
      </c>
      <c r="F85" s="279">
        <v>149.35</v>
      </c>
      <c r="G85" s="279">
        <v>146.19999999999999</v>
      </c>
      <c r="H85" s="279">
        <v>156.30000000000001</v>
      </c>
      <c r="I85" s="279">
        <v>159.45000000000005</v>
      </c>
      <c r="J85" s="279">
        <v>161.35000000000002</v>
      </c>
      <c r="K85" s="277">
        <v>157.55000000000001</v>
      </c>
      <c r="L85" s="277">
        <v>152.5</v>
      </c>
      <c r="M85" s="277">
        <v>2.2031100000000001</v>
      </c>
    </row>
    <row r="86" spans="1:13">
      <c r="A86" s="301">
        <v>77</v>
      </c>
      <c r="B86" s="277" t="s">
        <v>101</v>
      </c>
      <c r="C86" s="277">
        <v>415.5</v>
      </c>
      <c r="D86" s="279">
        <v>420.33333333333331</v>
      </c>
      <c r="E86" s="279">
        <v>408.66666666666663</v>
      </c>
      <c r="F86" s="279">
        <v>401.83333333333331</v>
      </c>
      <c r="G86" s="279">
        <v>390.16666666666663</v>
      </c>
      <c r="H86" s="279">
        <v>427.16666666666663</v>
      </c>
      <c r="I86" s="279">
        <v>438.83333333333326</v>
      </c>
      <c r="J86" s="279">
        <v>445.66666666666663</v>
      </c>
      <c r="K86" s="277">
        <v>432</v>
      </c>
      <c r="L86" s="277">
        <v>413.5</v>
      </c>
      <c r="M86" s="277">
        <v>31.099609999999998</v>
      </c>
    </row>
    <row r="87" spans="1:13">
      <c r="A87" s="301">
        <v>78</v>
      </c>
      <c r="B87" s="277" t="s">
        <v>246</v>
      </c>
      <c r="C87" s="277">
        <v>451.45</v>
      </c>
      <c r="D87" s="279">
        <v>453.65000000000003</v>
      </c>
      <c r="E87" s="279">
        <v>445.30000000000007</v>
      </c>
      <c r="F87" s="279">
        <v>439.15000000000003</v>
      </c>
      <c r="G87" s="279">
        <v>430.80000000000007</v>
      </c>
      <c r="H87" s="279">
        <v>459.80000000000007</v>
      </c>
      <c r="I87" s="279">
        <v>468.15000000000009</v>
      </c>
      <c r="J87" s="279">
        <v>474.30000000000007</v>
      </c>
      <c r="K87" s="277">
        <v>462</v>
      </c>
      <c r="L87" s="277">
        <v>447.5</v>
      </c>
      <c r="M87" s="277">
        <v>1.7778400000000001</v>
      </c>
    </row>
    <row r="88" spans="1:13">
      <c r="A88" s="301">
        <v>79</v>
      </c>
      <c r="B88" s="277" t="s">
        <v>104</v>
      </c>
      <c r="C88" s="277">
        <v>695.1</v>
      </c>
      <c r="D88" s="279">
        <v>696.68333333333339</v>
      </c>
      <c r="E88" s="279">
        <v>688.41666666666674</v>
      </c>
      <c r="F88" s="279">
        <v>681.73333333333335</v>
      </c>
      <c r="G88" s="279">
        <v>673.4666666666667</v>
      </c>
      <c r="H88" s="279">
        <v>703.36666666666679</v>
      </c>
      <c r="I88" s="279">
        <v>711.63333333333344</v>
      </c>
      <c r="J88" s="279">
        <v>718.31666666666683</v>
      </c>
      <c r="K88" s="277">
        <v>704.95</v>
      </c>
      <c r="L88" s="277">
        <v>690</v>
      </c>
      <c r="M88" s="277">
        <v>14.86087</v>
      </c>
    </row>
    <row r="89" spans="1:13">
      <c r="A89" s="301">
        <v>80</v>
      </c>
      <c r="B89" s="277" t="s">
        <v>247</v>
      </c>
      <c r="C89" s="277">
        <v>364.65</v>
      </c>
      <c r="D89" s="279">
        <v>369.01666666666665</v>
      </c>
      <c r="E89" s="279">
        <v>356.58333333333331</v>
      </c>
      <c r="F89" s="279">
        <v>348.51666666666665</v>
      </c>
      <c r="G89" s="279">
        <v>336.08333333333331</v>
      </c>
      <c r="H89" s="279">
        <v>377.08333333333331</v>
      </c>
      <c r="I89" s="279">
        <v>389.51666666666671</v>
      </c>
      <c r="J89" s="279">
        <v>397.58333333333331</v>
      </c>
      <c r="K89" s="277">
        <v>381.45</v>
      </c>
      <c r="L89" s="277">
        <v>360.95</v>
      </c>
      <c r="M89" s="277">
        <v>1.8537999999999999</v>
      </c>
    </row>
    <row r="90" spans="1:13">
      <c r="A90" s="301">
        <v>81</v>
      </c>
      <c r="B90" s="277" t="s">
        <v>248</v>
      </c>
      <c r="C90" s="277">
        <v>894.2</v>
      </c>
      <c r="D90" s="279">
        <v>895.85</v>
      </c>
      <c r="E90" s="279">
        <v>883.75</v>
      </c>
      <c r="F90" s="279">
        <v>873.3</v>
      </c>
      <c r="G90" s="279">
        <v>861.19999999999993</v>
      </c>
      <c r="H90" s="279">
        <v>906.30000000000007</v>
      </c>
      <c r="I90" s="279">
        <v>918.4000000000002</v>
      </c>
      <c r="J90" s="279">
        <v>928.85000000000014</v>
      </c>
      <c r="K90" s="277">
        <v>907.95</v>
      </c>
      <c r="L90" s="277">
        <v>885.4</v>
      </c>
      <c r="M90" s="277">
        <v>5.7785099999999998</v>
      </c>
    </row>
    <row r="91" spans="1:13">
      <c r="A91" s="301">
        <v>82</v>
      </c>
      <c r="B91" s="277" t="s">
        <v>249</v>
      </c>
      <c r="C91" s="277">
        <v>177.75</v>
      </c>
      <c r="D91" s="279">
        <v>179.06666666666669</v>
      </c>
      <c r="E91" s="279">
        <v>175.68333333333339</v>
      </c>
      <c r="F91" s="279">
        <v>173.6166666666667</v>
      </c>
      <c r="G91" s="279">
        <v>170.23333333333341</v>
      </c>
      <c r="H91" s="279">
        <v>181.13333333333338</v>
      </c>
      <c r="I91" s="279">
        <v>184.51666666666665</v>
      </c>
      <c r="J91" s="279">
        <v>186.58333333333337</v>
      </c>
      <c r="K91" s="277">
        <v>182.45</v>
      </c>
      <c r="L91" s="277">
        <v>177</v>
      </c>
      <c r="M91" s="277">
        <v>3.2915199999999998</v>
      </c>
    </row>
    <row r="92" spans="1:13">
      <c r="A92" s="301">
        <v>83</v>
      </c>
      <c r="B92" s="277" t="s">
        <v>105</v>
      </c>
      <c r="C92" s="277">
        <v>611.75</v>
      </c>
      <c r="D92" s="279">
        <v>612.41666666666663</v>
      </c>
      <c r="E92" s="279">
        <v>606.88333333333321</v>
      </c>
      <c r="F92" s="279">
        <v>602.01666666666654</v>
      </c>
      <c r="G92" s="279">
        <v>596.48333333333312</v>
      </c>
      <c r="H92" s="279">
        <v>617.2833333333333</v>
      </c>
      <c r="I92" s="279">
        <v>622.81666666666683</v>
      </c>
      <c r="J92" s="279">
        <v>627.68333333333339</v>
      </c>
      <c r="K92" s="277">
        <v>617.95000000000005</v>
      </c>
      <c r="L92" s="277">
        <v>607.54999999999995</v>
      </c>
      <c r="M92" s="277">
        <v>17.15549</v>
      </c>
    </row>
    <row r="93" spans="1:13">
      <c r="A93" s="301">
        <v>84</v>
      </c>
      <c r="B93" s="277" t="s">
        <v>250</v>
      </c>
      <c r="C93" s="277">
        <v>207.5</v>
      </c>
      <c r="D93" s="279">
        <v>210.15</v>
      </c>
      <c r="E93" s="279">
        <v>203.35000000000002</v>
      </c>
      <c r="F93" s="279">
        <v>199.20000000000002</v>
      </c>
      <c r="G93" s="279">
        <v>192.40000000000003</v>
      </c>
      <c r="H93" s="279">
        <v>214.3</v>
      </c>
      <c r="I93" s="279">
        <v>221.10000000000002</v>
      </c>
      <c r="J93" s="279">
        <v>225.25</v>
      </c>
      <c r="K93" s="277">
        <v>216.95</v>
      </c>
      <c r="L93" s="277">
        <v>206</v>
      </c>
      <c r="M93" s="277">
        <v>5.2450099999999997</v>
      </c>
    </row>
    <row r="94" spans="1:13">
      <c r="A94" s="301">
        <v>85</v>
      </c>
      <c r="B94" s="277" t="s">
        <v>251</v>
      </c>
      <c r="C94" s="277">
        <v>774.4</v>
      </c>
      <c r="D94" s="279">
        <v>783.4</v>
      </c>
      <c r="E94" s="279">
        <v>761.34999999999991</v>
      </c>
      <c r="F94" s="279">
        <v>748.3</v>
      </c>
      <c r="G94" s="279">
        <v>726.24999999999989</v>
      </c>
      <c r="H94" s="279">
        <v>796.44999999999993</v>
      </c>
      <c r="I94" s="279">
        <v>818.49999999999989</v>
      </c>
      <c r="J94" s="279">
        <v>831.55</v>
      </c>
      <c r="K94" s="277">
        <v>805.45</v>
      </c>
      <c r="L94" s="277">
        <v>770.35</v>
      </c>
      <c r="M94" s="277">
        <v>2.2455599999999998</v>
      </c>
    </row>
    <row r="95" spans="1:13">
      <c r="A95" s="301">
        <v>86</v>
      </c>
      <c r="B95" s="277" t="s">
        <v>108</v>
      </c>
      <c r="C95" s="277">
        <v>602.6</v>
      </c>
      <c r="D95" s="279">
        <v>596.98333333333323</v>
      </c>
      <c r="E95" s="279">
        <v>588.96666666666647</v>
      </c>
      <c r="F95" s="279">
        <v>575.33333333333326</v>
      </c>
      <c r="G95" s="279">
        <v>567.31666666666649</v>
      </c>
      <c r="H95" s="279">
        <v>610.61666666666645</v>
      </c>
      <c r="I95" s="279">
        <v>618.6333333333331</v>
      </c>
      <c r="J95" s="279">
        <v>632.26666666666642</v>
      </c>
      <c r="K95" s="277">
        <v>605</v>
      </c>
      <c r="L95" s="277">
        <v>583.35</v>
      </c>
      <c r="M95" s="277">
        <v>54.439950000000003</v>
      </c>
    </row>
    <row r="96" spans="1:13">
      <c r="A96" s="301">
        <v>87</v>
      </c>
      <c r="B96" s="277" t="s">
        <v>252</v>
      </c>
      <c r="C96" s="277">
        <v>2445.6999999999998</v>
      </c>
      <c r="D96" s="279">
        <v>2447.5833333333335</v>
      </c>
      <c r="E96" s="279">
        <v>2416.416666666667</v>
      </c>
      <c r="F96" s="279">
        <v>2387.1333333333337</v>
      </c>
      <c r="G96" s="279">
        <v>2355.9666666666672</v>
      </c>
      <c r="H96" s="279">
        <v>2476.8666666666668</v>
      </c>
      <c r="I96" s="279">
        <v>2508.0333333333338</v>
      </c>
      <c r="J96" s="279">
        <v>2537.3166666666666</v>
      </c>
      <c r="K96" s="277">
        <v>2478.75</v>
      </c>
      <c r="L96" s="277">
        <v>2418.3000000000002</v>
      </c>
      <c r="M96" s="277">
        <v>2.9912100000000001</v>
      </c>
    </row>
    <row r="97" spans="1:13">
      <c r="A97" s="301">
        <v>88</v>
      </c>
      <c r="B97" s="277" t="s">
        <v>110</v>
      </c>
      <c r="C97" s="277">
        <v>1080.25</v>
      </c>
      <c r="D97" s="279">
        <v>1088.1833333333334</v>
      </c>
      <c r="E97" s="279">
        <v>1063.3666666666668</v>
      </c>
      <c r="F97" s="279">
        <v>1046.4833333333333</v>
      </c>
      <c r="G97" s="279">
        <v>1021.6666666666667</v>
      </c>
      <c r="H97" s="279">
        <v>1105.0666666666668</v>
      </c>
      <c r="I97" s="279">
        <v>1129.8833333333334</v>
      </c>
      <c r="J97" s="279">
        <v>1146.7666666666669</v>
      </c>
      <c r="K97" s="277">
        <v>1113</v>
      </c>
      <c r="L97" s="277">
        <v>1071.3</v>
      </c>
      <c r="M97" s="277">
        <v>149.61695</v>
      </c>
    </row>
    <row r="98" spans="1:13">
      <c r="A98" s="301">
        <v>89</v>
      </c>
      <c r="B98" s="277" t="s">
        <v>253</v>
      </c>
      <c r="C98" s="277">
        <v>600.29999999999995</v>
      </c>
      <c r="D98" s="279">
        <v>596.01666666666665</v>
      </c>
      <c r="E98" s="279">
        <v>588.2833333333333</v>
      </c>
      <c r="F98" s="279">
        <v>576.26666666666665</v>
      </c>
      <c r="G98" s="279">
        <v>568.5333333333333</v>
      </c>
      <c r="H98" s="279">
        <v>608.0333333333333</v>
      </c>
      <c r="I98" s="279">
        <v>615.76666666666665</v>
      </c>
      <c r="J98" s="279">
        <v>627.7833333333333</v>
      </c>
      <c r="K98" s="277">
        <v>603.75</v>
      </c>
      <c r="L98" s="277">
        <v>584</v>
      </c>
      <c r="M98" s="277">
        <v>28.54269</v>
      </c>
    </row>
    <row r="99" spans="1:13">
      <c r="A99" s="301">
        <v>90</v>
      </c>
      <c r="B99" s="277" t="s">
        <v>106</v>
      </c>
      <c r="C99" s="277">
        <v>587.1</v>
      </c>
      <c r="D99" s="279">
        <v>584.44999999999993</v>
      </c>
      <c r="E99" s="279">
        <v>579.64999999999986</v>
      </c>
      <c r="F99" s="279">
        <v>572.19999999999993</v>
      </c>
      <c r="G99" s="279">
        <v>567.39999999999986</v>
      </c>
      <c r="H99" s="279">
        <v>591.89999999999986</v>
      </c>
      <c r="I99" s="279">
        <v>596.69999999999982</v>
      </c>
      <c r="J99" s="279">
        <v>604.14999999999986</v>
      </c>
      <c r="K99" s="277">
        <v>589.25</v>
      </c>
      <c r="L99" s="277">
        <v>577</v>
      </c>
      <c r="M99" s="277">
        <v>9.3964800000000004</v>
      </c>
    </row>
    <row r="100" spans="1:13">
      <c r="A100" s="301">
        <v>91</v>
      </c>
      <c r="B100" s="277" t="s">
        <v>111</v>
      </c>
      <c r="C100" s="277">
        <v>2689.7</v>
      </c>
      <c r="D100" s="279">
        <v>2691.4666666666667</v>
      </c>
      <c r="E100" s="279">
        <v>2668.5833333333335</v>
      </c>
      <c r="F100" s="279">
        <v>2647.4666666666667</v>
      </c>
      <c r="G100" s="279">
        <v>2624.5833333333335</v>
      </c>
      <c r="H100" s="279">
        <v>2712.5833333333335</v>
      </c>
      <c r="I100" s="279">
        <v>2735.4666666666667</v>
      </c>
      <c r="J100" s="279">
        <v>2756.5833333333335</v>
      </c>
      <c r="K100" s="277">
        <v>2714.35</v>
      </c>
      <c r="L100" s="277">
        <v>2670.35</v>
      </c>
      <c r="M100" s="277">
        <v>7.1359000000000004</v>
      </c>
    </row>
    <row r="101" spans="1:13">
      <c r="A101" s="301">
        <v>92</v>
      </c>
      <c r="B101" s="277" t="s">
        <v>112</v>
      </c>
      <c r="C101" s="277">
        <v>346.1</v>
      </c>
      <c r="D101" s="279">
        <v>345.84999999999997</v>
      </c>
      <c r="E101" s="279">
        <v>343.29999999999995</v>
      </c>
      <c r="F101" s="279">
        <v>340.5</v>
      </c>
      <c r="G101" s="279">
        <v>337.95</v>
      </c>
      <c r="H101" s="279">
        <v>348.64999999999992</v>
      </c>
      <c r="I101" s="279">
        <v>351.2</v>
      </c>
      <c r="J101" s="279">
        <v>353.99999999999989</v>
      </c>
      <c r="K101" s="277">
        <v>348.4</v>
      </c>
      <c r="L101" s="277">
        <v>343.05</v>
      </c>
      <c r="M101" s="277">
        <v>9.1278199999999998</v>
      </c>
    </row>
    <row r="102" spans="1:13">
      <c r="A102" s="301">
        <v>93</v>
      </c>
      <c r="B102" s="277" t="s">
        <v>114</v>
      </c>
      <c r="C102" s="277">
        <v>169.25</v>
      </c>
      <c r="D102" s="279">
        <v>167.95000000000002</v>
      </c>
      <c r="E102" s="279">
        <v>165.40000000000003</v>
      </c>
      <c r="F102" s="279">
        <v>161.55000000000001</v>
      </c>
      <c r="G102" s="279">
        <v>159.00000000000003</v>
      </c>
      <c r="H102" s="279">
        <v>171.80000000000004</v>
      </c>
      <c r="I102" s="279">
        <v>174.35000000000005</v>
      </c>
      <c r="J102" s="279">
        <v>178.20000000000005</v>
      </c>
      <c r="K102" s="277">
        <v>170.5</v>
      </c>
      <c r="L102" s="277">
        <v>164.1</v>
      </c>
      <c r="M102" s="277">
        <v>218.94781</v>
      </c>
    </row>
    <row r="103" spans="1:13">
      <c r="A103" s="301">
        <v>94</v>
      </c>
      <c r="B103" s="277" t="s">
        <v>115</v>
      </c>
      <c r="C103" s="277">
        <v>210.8</v>
      </c>
      <c r="D103" s="279">
        <v>211.65</v>
      </c>
      <c r="E103" s="279">
        <v>208.35000000000002</v>
      </c>
      <c r="F103" s="279">
        <v>205.9</v>
      </c>
      <c r="G103" s="279">
        <v>202.60000000000002</v>
      </c>
      <c r="H103" s="279">
        <v>214.10000000000002</v>
      </c>
      <c r="I103" s="279">
        <v>217.40000000000003</v>
      </c>
      <c r="J103" s="279">
        <v>219.85000000000002</v>
      </c>
      <c r="K103" s="277">
        <v>214.95</v>
      </c>
      <c r="L103" s="277">
        <v>209.2</v>
      </c>
      <c r="M103" s="277">
        <v>65.098150000000004</v>
      </c>
    </row>
    <row r="104" spans="1:13">
      <c r="A104" s="301">
        <v>95</v>
      </c>
      <c r="B104" s="277" t="s">
        <v>116</v>
      </c>
      <c r="C104" s="277">
        <v>2265.25</v>
      </c>
      <c r="D104" s="279">
        <v>2258.4166666666665</v>
      </c>
      <c r="E104" s="279">
        <v>2241.833333333333</v>
      </c>
      <c r="F104" s="279">
        <v>2218.4166666666665</v>
      </c>
      <c r="G104" s="279">
        <v>2201.833333333333</v>
      </c>
      <c r="H104" s="279">
        <v>2281.833333333333</v>
      </c>
      <c r="I104" s="279">
        <v>2298.4166666666661</v>
      </c>
      <c r="J104" s="279">
        <v>2321.833333333333</v>
      </c>
      <c r="K104" s="277">
        <v>2275</v>
      </c>
      <c r="L104" s="277">
        <v>2235</v>
      </c>
      <c r="M104" s="277">
        <v>45.566879999999998</v>
      </c>
    </row>
    <row r="105" spans="1:13">
      <c r="A105" s="301">
        <v>96</v>
      </c>
      <c r="B105" s="277" t="s">
        <v>254</v>
      </c>
      <c r="C105" s="277">
        <v>195.05</v>
      </c>
      <c r="D105" s="279">
        <v>193.85000000000002</v>
      </c>
      <c r="E105" s="279">
        <v>191.30000000000004</v>
      </c>
      <c r="F105" s="279">
        <v>187.55</v>
      </c>
      <c r="G105" s="279">
        <v>185.00000000000003</v>
      </c>
      <c r="H105" s="279">
        <v>197.60000000000005</v>
      </c>
      <c r="I105" s="279">
        <v>200.15</v>
      </c>
      <c r="J105" s="279">
        <v>203.90000000000006</v>
      </c>
      <c r="K105" s="277">
        <v>196.4</v>
      </c>
      <c r="L105" s="277">
        <v>190.1</v>
      </c>
      <c r="M105" s="277">
        <v>21.872630000000001</v>
      </c>
    </row>
    <row r="106" spans="1:13">
      <c r="A106" s="301">
        <v>97</v>
      </c>
      <c r="B106" s="277" t="s">
        <v>255</v>
      </c>
      <c r="C106" s="277">
        <v>36.450000000000003</v>
      </c>
      <c r="D106" s="279">
        <v>36.683333333333337</v>
      </c>
      <c r="E106" s="279">
        <v>35.916666666666671</v>
      </c>
      <c r="F106" s="279">
        <v>35.383333333333333</v>
      </c>
      <c r="G106" s="279">
        <v>34.616666666666667</v>
      </c>
      <c r="H106" s="279">
        <v>37.216666666666676</v>
      </c>
      <c r="I106" s="279">
        <v>37.983333333333341</v>
      </c>
      <c r="J106" s="279">
        <v>38.51666666666668</v>
      </c>
      <c r="K106" s="277">
        <v>37.450000000000003</v>
      </c>
      <c r="L106" s="277">
        <v>36.15</v>
      </c>
      <c r="M106" s="277">
        <v>19.570869999999999</v>
      </c>
    </row>
    <row r="107" spans="1:13">
      <c r="A107" s="301">
        <v>98</v>
      </c>
      <c r="B107" s="277" t="s">
        <v>109</v>
      </c>
      <c r="C107" s="277">
        <v>1845.55</v>
      </c>
      <c r="D107" s="279">
        <v>1864.25</v>
      </c>
      <c r="E107" s="279">
        <v>1821.3</v>
      </c>
      <c r="F107" s="279">
        <v>1797.05</v>
      </c>
      <c r="G107" s="279">
        <v>1754.1</v>
      </c>
      <c r="H107" s="279">
        <v>1888.5</v>
      </c>
      <c r="I107" s="279">
        <v>1931.4499999999998</v>
      </c>
      <c r="J107" s="279">
        <v>1955.7</v>
      </c>
      <c r="K107" s="277">
        <v>1907.2</v>
      </c>
      <c r="L107" s="277">
        <v>1840</v>
      </c>
      <c r="M107" s="277">
        <v>34.03604</v>
      </c>
    </row>
    <row r="108" spans="1:13">
      <c r="A108" s="301">
        <v>99</v>
      </c>
      <c r="B108" s="277" t="s">
        <v>118</v>
      </c>
      <c r="C108" s="277">
        <v>353.6</v>
      </c>
      <c r="D108" s="279">
        <v>357.7</v>
      </c>
      <c r="E108" s="279">
        <v>348.4</v>
      </c>
      <c r="F108" s="279">
        <v>343.2</v>
      </c>
      <c r="G108" s="279">
        <v>333.9</v>
      </c>
      <c r="H108" s="279">
        <v>362.9</v>
      </c>
      <c r="I108" s="279">
        <v>372.20000000000005</v>
      </c>
      <c r="J108" s="279">
        <v>377.4</v>
      </c>
      <c r="K108" s="277">
        <v>367</v>
      </c>
      <c r="L108" s="277">
        <v>352.5</v>
      </c>
      <c r="M108" s="277">
        <v>323.79950000000002</v>
      </c>
    </row>
    <row r="109" spans="1:13">
      <c r="A109" s="301">
        <v>100</v>
      </c>
      <c r="B109" s="277" t="s">
        <v>256</v>
      </c>
      <c r="C109" s="277">
        <v>1273.8499999999999</v>
      </c>
      <c r="D109" s="279">
        <v>1270.9666666666665</v>
      </c>
      <c r="E109" s="279">
        <v>1253.9333333333329</v>
      </c>
      <c r="F109" s="279">
        <v>1234.0166666666664</v>
      </c>
      <c r="G109" s="279">
        <v>1216.9833333333329</v>
      </c>
      <c r="H109" s="279">
        <v>1290.883333333333</v>
      </c>
      <c r="I109" s="279">
        <v>1307.9166666666663</v>
      </c>
      <c r="J109" s="279">
        <v>1327.833333333333</v>
      </c>
      <c r="K109" s="277">
        <v>1288</v>
      </c>
      <c r="L109" s="277">
        <v>1251.05</v>
      </c>
      <c r="M109" s="277">
        <v>3.3423400000000001</v>
      </c>
    </row>
    <row r="110" spans="1:13">
      <c r="A110" s="301">
        <v>101</v>
      </c>
      <c r="B110" s="277" t="s">
        <v>119</v>
      </c>
      <c r="C110" s="277">
        <v>423.75</v>
      </c>
      <c r="D110" s="279">
        <v>422.66666666666669</v>
      </c>
      <c r="E110" s="279">
        <v>420.08333333333337</v>
      </c>
      <c r="F110" s="279">
        <v>416.41666666666669</v>
      </c>
      <c r="G110" s="279">
        <v>413.83333333333337</v>
      </c>
      <c r="H110" s="279">
        <v>426.33333333333337</v>
      </c>
      <c r="I110" s="279">
        <v>428.91666666666674</v>
      </c>
      <c r="J110" s="279">
        <v>432.58333333333337</v>
      </c>
      <c r="K110" s="277">
        <v>425.25</v>
      </c>
      <c r="L110" s="277">
        <v>419</v>
      </c>
      <c r="M110" s="277">
        <v>15.72733</v>
      </c>
    </row>
    <row r="111" spans="1:13">
      <c r="A111" s="301">
        <v>102</v>
      </c>
      <c r="B111" s="277" t="s">
        <v>257</v>
      </c>
      <c r="C111" s="277">
        <v>41.55</v>
      </c>
      <c r="D111" s="279">
        <v>42.15</v>
      </c>
      <c r="E111" s="279">
        <v>40.949999999999996</v>
      </c>
      <c r="F111" s="279">
        <v>40.349999999999994</v>
      </c>
      <c r="G111" s="279">
        <v>39.149999999999991</v>
      </c>
      <c r="H111" s="279">
        <v>42.75</v>
      </c>
      <c r="I111" s="279">
        <v>43.95</v>
      </c>
      <c r="J111" s="279">
        <v>44.550000000000004</v>
      </c>
      <c r="K111" s="277">
        <v>43.35</v>
      </c>
      <c r="L111" s="277">
        <v>41.55</v>
      </c>
      <c r="M111" s="277">
        <v>81.147189999999995</v>
      </c>
    </row>
    <row r="112" spans="1:13">
      <c r="A112" s="301">
        <v>103</v>
      </c>
      <c r="B112" s="277" t="s">
        <v>121</v>
      </c>
      <c r="C112" s="277">
        <v>26.9</v>
      </c>
      <c r="D112" s="279">
        <v>27.05</v>
      </c>
      <c r="E112" s="279">
        <v>26.5</v>
      </c>
      <c r="F112" s="279">
        <v>26.099999999999998</v>
      </c>
      <c r="G112" s="279">
        <v>25.549999999999997</v>
      </c>
      <c r="H112" s="279">
        <v>27.450000000000003</v>
      </c>
      <c r="I112" s="279">
        <v>28.000000000000007</v>
      </c>
      <c r="J112" s="279">
        <v>28.400000000000006</v>
      </c>
      <c r="K112" s="277">
        <v>27.6</v>
      </c>
      <c r="L112" s="277">
        <v>26.65</v>
      </c>
      <c r="M112" s="277">
        <v>287.1121</v>
      </c>
    </row>
    <row r="113" spans="1:13">
      <c r="A113" s="301">
        <v>104</v>
      </c>
      <c r="B113" s="277" t="s">
        <v>128</v>
      </c>
      <c r="C113" s="277">
        <v>197.55</v>
      </c>
      <c r="D113" s="279">
        <v>197.13333333333333</v>
      </c>
      <c r="E113" s="279">
        <v>195.51666666666665</v>
      </c>
      <c r="F113" s="279">
        <v>193.48333333333332</v>
      </c>
      <c r="G113" s="279">
        <v>191.86666666666665</v>
      </c>
      <c r="H113" s="279">
        <v>199.16666666666666</v>
      </c>
      <c r="I113" s="279">
        <v>200.78333333333333</v>
      </c>
      <c r="J113" s="279">
        <v>202.81666666666666</v>
      </c>
      <c r="K113" s="277">
        <v>198.75</v>
      </c>
      <c r="L113" s="277">
        <v>195.1</v>
      </c>
      <c r="M113" s="277">
        <v>202.98006000000001</v>
      </c>
    </row>
    <row r="114" spans="1:13">
      <c r="A114" s="301">
        <v>105</v>
      </c>
      <c r="B114" s="277" t="s">
        <v>117</v>
      </c>
      <c r="C114" s="277">
        <v>238.4</v>
      </c>
      <c r="D114" s="279">
        <v>241.60000000000002</v>
      </c>
      <c r="E114" s="279">
        <v>232.40000000000003</v>
      </c>
      <c r="F114" s="279">
        <v>226.4</v>
      </c>
      <c r="G114" s="279">
        <v>217.20000000000002</v>
      </c>
      <c r="H114" s="279">
        <v>247.60000000000005</v>
      </c>
      <c r="I114" s="279">
        <v>256.80000000000007</v>
      </c>
      <c r="J114" s="279">
        <v>262.80000000000007</v>
      </c>
      <c r="K114" s="277">
        <v>250.8</v>
      </c>
      <c r="L114" s="277">
        <v>235.6</v>
      </c>
      <c r="M114" s="277">
        <v>544.42280000000005</v>
      </c>
    </row>
    <row r="115" spans="1:13">
      <c r="A115" s="301">
        <v>106</v>
      </c>
      <c r="B115" s="277" t="s">
        <v>258</v>
      </c>
      <c r="C115" s="277">
        <v>128.19999999999999</v>
      </c>
      <c r="D115" s="279">
        <v>129.45000000000002</v>
      </c>
      <c r="E115" s="279">
        <v>124.90000000000003</v>
      </c>
      <c r="F115" s="279">
        <v>121.60000000000002</v>
      </c>
      <c r="G115" s="279">
        <v>117.05000000000004</v>
      </c>
      <c r="H115" s="279">
        <v>132.75000000000003</v>
      </c>
      <c r="I115" s="279">
        <v>137.30000000000004</v>
      </c>
      <c r="J115" s="279">
        <v>140.60000000000002</v>
      </c>
      <c r="K115" s="277">
        <v>134</v>
      </c>
      <c r="L115" s="277">
        <v>126.15</v>
      </c>
      <c r="M115" s="277">
        <v>17.126950000000001</v>
      </c>
    </row>
    <row r="116" spans="1:13">
      <c r="A116" s="301">
        <v>107</v>
      </c>
      <c r="B116" s="277" t="s">
        <v>259</v>
      </c>
      <c r="C116" s="277">
        <v>62.75</v>
      </c>
      <c r="D116" s="279">
        <v>63.283333333333331</v>
      </c>
      <c r="E116" s="279">
        <v>61.966666666666669</v>
      </c>
      <c r="F116" s="279">
        <v>61.183333333333337</v>
      </c>
      <c r="G116" s="279">
        <v>59.866666666666674</v>
      </c>
      <c r="H116" s="279">
        <v>64.066666666666663</v>
      </c>
      <c r="I116" s="279">
        <v>65.383333333333326</v>
      </c>
      <c r="J116" s="279">
        <v>66.166666666666657</v>
      </c>
      <c r="K116" s="277">
        <v>64.599999999999994</v>
      </c>
      <c r="L116" s="277">
        <v>62.5</v>
      </c>
      <c r="M116" s="277">
        <v>19.365939999999998</v>
      </c>
    </row>
    <row r="117" spans="1:13">
      <c r="A117" s="301">
        <v>108</v>
      </c>
      <c r="B117" s="277" t="s">
        <v>260</v>
      </c>
      <c r="C117" s="277">
        <v>80.05</v>
      </c>
      <c r="D117" s="279">
        <v>80.533333333333331</v>
      </c>
      <c r="E117" s="279">
        <v>79.11666666666666</v>
      </c>
      <c r="F117" s="279">
        <v>78.183333333333323</v>
      </c>
      <c r="G117" s="279">
        <v>76.766666666666652</v>
      </c>
      <c r="H117" s="279">
        <v>81.466666666666669</v>
      </c>
      <c r="I117" s="279">
        <v>82.883333333333354</v>
      </c>
      <c r="J117" s="279">
        <v>83.816666666666677</v>
      </c>
      <c r="K117" s="277">
        <v>81.95</v>
      </c>
      <c r="L117" s="277">
        <v>79.599999999999994</v>
      </c>
      <c r="M117" s="277">
        <v>10.51905</v>
      </c>
    </row>
    <row r="118" spans="1:13">
      <c r="A118" s="301">
        <v>109</v>
      </c>
      <c r="B118" s="277" t="s">
        <v>127</v>
      </c>
      <c r="C118" s="277">
        <v>87.4</v>
      </c>
      <c r="D118" s="279">
        <v>87.116666666666674</v>
      </c>
      <c r="E118" s="279">
        <v>86.483333333333348</v>
      </c>
      <c r="F118" s="279">
        <v>85.566666666666677</v>
      </c>
      <c r="G118" s="279">
        <v>84.933333333333351</v>
      </c>
      <c r="H118" s="279">
        <v>88.033333333333346</v>
      </c>
      <c r="I118" s="279">
        <v>88.666666666666671</v>
      </c>
      <c r="J118" s="279">
        <v>89.583333333333343</v>
      </c>
      <c r="K118" s="277">
        <v>87.75</v>
      </c>
      <c r="L118" s="277">
        <v>86.2</v>
      </c>
      <c r="M118" s="277">
        <v>166.59178</v>
      </c>
    </row>
    <row r="119" spans="1:13">
      <c r="A119" s="301">
        <v>110</v>
      </c>
      <c r="B119" s="277" t="s">
        <v>122</v>
      </c>
      <c r="C119" s="277">
        <v>405.85</v>
      </c>
      <c r="D119" s="279">
        <v>406.56666666666666</v>
      </c>
      <c r="E119" s="279">
        <v>401.2833333333333</v>
      </c>
      <c r="F119" s="279">
        <v>396.71666666666664</v>
      </c>
      <c r="G119" s="279">
        <v>391.43333333333328</v>
      </c>
      <c r="H119" s="279">
        <v>411.13333333333333</v>
      </c>
      <c r="I119" s="279">
        <v>416.41666666666674</v>
      </c>
      <c r="J119" s="279">
        <v>420.98333333333335</v>
      </c>
      <c r="K119" s="277">
        <v>411.85</v>
      </c>
      <c r="L119" s="277">
        <v>402</v>
      </c>
      <c r="M119" s="277">
        <v>35.270400000000002</v>
      </c>
    </row>
    <row r="120" spans="1:13">
      <c r="A120" s="301">
        <v>111</v>
      </c>
      <c r="B120" s="277" t="s">
        <v>124</v>
      </c>
      <c r="C120" s="277">
        <v>539.65</v>
      </c>
      <c r="D120" s="279">
        <v>543.05000000000007</v>
      </c>
      <c r="E120" s="279">
        <v>531.10000000000014</v>
      </c>
      <c r="F120" s="279">
        <v>522.55000000000007</v>
      </c>
      <c r="G120" s="279">
        <v>510.60000000000014</v>
      </c>
      <c r="H120" s="279">
        <v>551.60000000000014</v>
      </c>
      <c r="I120" s="279">
        <v>563.55000000000018</v>
      </c>
      <c r="J120" s="279">
        <v>572.10000000000014</v>
      </c>
      <c r="K120" s="277">
        <v>555</v>
      </c>
      <c r="L120" s="277">
        <v>534.5</v>
      </c>
      <c r="M120" s="277">
        <v>165.08011999999999</v>
      </c>
    </row>
    <row r="121" spans="1:13">
      <c r="A121" s="301">
        <v>112</v>
      </c>
      <c r="B121" s="277" t="s">
        <v>261</v>
      </c>
      <c r="C121" s="277">
        <v>2834.2</v>
      </c>
      <c r="D121" s="279">
        <v>2860.65</v>
      </c>
      <c r="E121" s="279">
        <v>2796.3</v>
      </c>
      <c r="F121" s="279">
        <v>2758.4</v>
      </c>
      <c r="G121" s="279">
        <v>2694.05</v>
      </c>
      <c r="H121" s="279">
        <v>2898.55</v>
      </c>
      <c r="I121" s="279">
        <v>2962.8999999999996</v>
      </c>
      <c r="J121" s="279">
        <v>3000.8</v>
      </c>
      <c r="K121" s="277">
        <v>2925</v>
      </c>
      <c r="L121" s="277">
        <v>2822.75</v>
      </c>
      <c r="M121" s="277">
        <v>1.6029599999999999</v>
      </c>
    </row>
    <row r="122" spans="1:13">
      <c r="A122" s="301">
        <v>113</v>
      </c>
      <c r="B122" s="277" t="s">
        <v>126</v>
      </c>
      <c r="C122" s="277">
        <v>797.05</v>
      </c>
      <c r="D122" s="279">
        <v>796.15</v>
      </c>
      <c r="E122" s="279">
        <v>786.94999999999993</v>
      </c>
      <c r="F122" s="279">
        <v>776.84999999999991</v>
      </c>
      <c r="G122" s="279">
        <v>767.64999999999986</v>
      </c>
      <c r="H122" s="279">
        <v>806.25</v>
      </c>
      <c r="I122" s="279">
        <v>815.45</v>
      </c>
      <c r="J122" s="279">
        <v>825.55000000000007</v>
      </c>
      <c r="K122" s="277">
        <v>805.35</v>
      </c>
      <c r="L122" s="277">
        <v>786.05</v>
      </c>
      <c r="M122" s="277">
        <v>108.04911</v>
      </c>
    </row>
    <row r="123" spans="1:13">
      <c r="A123" s="301">
        <v>114</v>
      </c>
      <c r="B123" s="277" t="s">
        <v>123</v>
      </c>
      <c r="C123" s="277">
        <v>1014.85</v>
      </c>
      <c r="D123" s="279">
        <v>1017.5500000000001</v>
      </c>
      <c r="E123" s="279">
        <v>1005.4000000000001</v>
      </c>
      <c r="F123" s="279">
        <v>995.95</v>
      </c>
      <c r="G123" s="279">
        <v>983.80000000000007</v>
      </c>
      <c r="H123" s="279">
        <v>1027</v>
      </c>
      <c r="I123" s="279">
        <v>1039.1500000000001</v>
      </c>
      <c r="J123" s="279">
        <v>1048.6000000000001</v>
      </c>
      <c r="K123" s="277">
        <v>1029.7</v>
      </c>
      <c r="L123" s="277">
        <v>1008.1</v>
      </c>
      <c r="M123" s="277">
        <v>6.7779100000000003</v>
      </c>
    </row>
    <row r="124" spans="1:13">
      <c r="A124" s="301">
        <v>115</v>
      </c>
      <c r="B124" s="277" t="s">
        <v>262</v>
      </c>
      <c r="C124" s="277">
        <v>1643.05</v>
      </c>
      <c r="D124" s="279">
        <v>1651.8999999999999</v>
      </c>
      <c r="E124" s="279">
        <v>1626.1999999999998</v>
      </c>
      <c r="F124" s="279">
        <v>1609.35</v>
      </c>
      <c r="G124" s="279">
        <v>1583.6499999999999</v>
      </c>
      <c r="H124" s="279">
        <v>1668.7499999999998</v>
      </c>
      <c r="I124" s="279">
        <v>1694.45</v>
      </c>
      <c r="J124" s="279">
        <v>1711.2999999999997</v>
      </c>
      <c r="K124" s="277">
        <v>1677.6</v>
      </c>
      <c r="L124" s="277">
        <v>1635.05</v>
      </c>
      <c r="M124" s="277">
        <v>1.18279</v>
      </c>
    </row>
    <row r="125" spans="1:13">
      <c r="A125" s="301">
        <v>116</v>
      </c>
      <c r="B125" s="277" t="s">
        <v>263</v>
      </c>
      <c r="C125" s="277">
        <v>45.75</v>
      </c>
      <c r="D125" s="279">
        <v>45.800000000000004</v>
      </c>
      <c r="E125" s="279">
        <v>44.95000000000001</v>
      </c>
      <c r="F125" s="279">
        <v>44.150000000000006</v>
      </c>
      <c r="G125" s="279">
        <v>43.300000000000011</v>
      </c>
      <c r="H125" s="279">
        <v>46.600000000000009</v>
      </c>
      <c r="I125" s="279">
        <v>47.45</v>
      </c>
      <c r="J125" s="279">
        <v>48.250000000000007</v>
      </c>
      <c r="K125" s="277">
        <v>46.65</v>
      </c>
      <c r="L125" s="277">
        <v>45</v>
      </c>
      <c r="M125" s="277">
        <v>8.8994900000000001</v>
      </c>
    </row>
    <row r="126" spans="1:13">
      <c r="A126" s="301">
        <v>117</v>
      </c>
      <c r="B126" s="277" t="s">
        <v>130</v>
      </c>
      <c r="C126" s="277">
        <v>198.4</v>
      </c>
      <c r="D126" s="279">
        <v>197.81666666666669</v>
      </c>
      <c r="E126" s="279">
        <v>195.83333333333337</v>
      </c>
      <c r="F126" s="279">
        <v>193.26666666666668</v>
      </c>
      <c r="G126" s="279">
        <v>191.28333333333336</v>
      </c>
      <c r="H126" s="279">
        <v>200.38333333333338</v>
      </c>
      <c r="I126" s="279">
        <v>202.36666666666667</v>
      </c>
      <c r="J126" s="279">
        <v>204.93333333333339</v>
      </c>
      <c r="K126" s="277">
        <v>199.8</v>
      </c>
      <c r="L126" s="277">
        <v>195.25</v>
      </c>
      <c r="M126" s="277">
        <v>110.50735</v>
      </c>
    </row>
    <row r="127" spans="1:13">
      <c r="A127" s="301">
        <v>118</v>
      </c>
      <c r="B127" s="277" t="s">
        <v>129</v>
      </c>
      <c r="C127" s="277">
        <v>170.1</v>
      </c>
      <c r="D127" s="279">
        <v>170.38333333333333</v>
      </c>
      <c r="E127" s="279">
        <v>167.96666666666664</v>
      </c>
      <c r="F127" s="279">
        <v>165.83333333333331</v>
      </c>
      <c r="G127" s="279">
        <v>163.41666666666663</v>
      </c>
      <c r="H127" s="279">
        <v>172.51666666666665</v>
      </c>
      <c r="I127" s="279">
        <v>174.93333333333334</v>
      </c>
      <c r="J127" s="279">
        <v>177.06666666666666</v>
      </c>
      <c r="K127" s="277">
        <v>172.8</v>
      </c>
      <c r="L127" s="277">
        <v>168.25</v>
      </c>
      <c r="M127" s="277">
        <v>166.63165000000001</v>
      </c>
    </row>
    <row r="128" spans="1:13">
      <c r="A128" s="301">
        <v>119</v>
      </c>
      <c r="B128" s="277" t="s">
        <v>131</v>
      </c>
      <c r="C128" s="277">
        <v>1634.65</v>
      </c>
      <c r="D128" s="279">
        <v>1626.5666666666666</v>
      </c>
      <c r="E128" s="279">
        <v>1604.1333333333332</v>
      </c>
      <c r="F128" s="279">
        <v>1573.6166666666666</v>
      </c>
      <c r="G128" s="279">
        <v>1551.1833333333332</v>
      </c>
      <c r="H128" s="279">
        <v>1657.0833333333333</v>
      </c>
      <c r="I128" s="279">
        <v>1679.5166666666667</v>
      </c>
      <c r="J128" s="279">
        <v>1710.0333333333333</v>
      </c>
      <c r="K128" s="277">
        <v>1649</v>
      </c>
      <c r="L128" s="277">
        <v>1596.05</v>
      </c>
      <c r="M128" s="277">
        <v>9.8726299999999991</v>
      </c>
    </row>
    <row r="129" spans="1:13">
      <c r="A129" s="301">
        <v>120</v>
      </c>
      <c r="B129" s="277" t="s">
        <v>264</v>
      </c>
      <c r="C129" s="277">
        <v>697.35</v>
      </c>
      <c r="D129" s="279">
        <v>703.1</v>
      </c>
      <c r="E129" s="279">
        <v>689.30000000000007</v>
      </c>
      <c r="F129" s="279">
        <v>681.25</v>
      </c>
      <c r="G129" s="279">
        <v>667.45</v>
      </c>
      <c r="H129" s="279">
        <v>711.15000000000009</v>
      </c>
      <c r="I129" s="279">
        <v>724.95</v>
      </c>
      <c r="J129" s="279">
        <v>733.00000000000011</v>
      </c>
      <c r="K129" s="277">
        <v>716.9</v>
      </c>
      <c r="L129" s="277">
        <v>695.05</v>
      </c>
      <c r="M129" s="277">
        <v>2.5585900000000001</v>
      </c>
    </row>
    <row r="130" spans="1:13">
      <c r="A130" s="301">
        <v>121</v>
      </c>
      <c r="B130" s="277" t="s">
        <v>133</v>
      </c>
      <c r="C130" s="277">
        <v>1335.55</v>
      </c>
      <c r="D130" s="279">
        <v>1341.5166666666667</v>
      </c>
      <c r="E130" s="279">
        <v>1318.1333333333332</v>
      </c>
      <c r="F130" s="279">
        <v>1300.7166666666665</v>
      </c>
      <c r="G130" s="279">
        <v>1277.333333333333</v>
      </c>
      <c r="H130" s="279">
        <v>1358.9333333333334</v>
      </c>
      <c r="I130" s="279">
        <v>1382.3166666666671</v>
      </c>
      <c r="J130" s="279">
        <v>1399.7333333333336</v>
      </c>
      <c r="K130" s="277">
        <v>1364.9</v>
      </c>
      <c r="L130" s="277">
        <v>1324.1</v>
      </c>
      <c r="M130" s="277">
        <v>33.567030000000003</v>
      </c>
    </row>
    <row r="131" spans="1:13">
      <c r="A131" s="301">
        <v>122</v>
      </c>
      <c r="B131" s="277" t="s">
        <v>134</v>
      </c>
      <c r="C131" s="277">
        <v>68.25</v>
      </c>
      <c r="D131" s="279">
        <v>68.783333333333346</v>
      </c>
      <c r="E131" s="279">
        <v>67.266666666666694</v>
      </c>
      <c r="F131" s="279">
        <v>66.283333333333346</v>
      </c>
      <c r="G131" s="279">
        <v>64.766666666666694</v>
      </c>
      <c r="H131" s="279">
        <v>69.766666666666694</v>
      </c>
      <c r="I131" s="279">
        <v>71.283333333333346</v>
      </c>
      <c r="J131" s="279">
        <v>72.266666666666694</v>
      </c>
      <c r="K131" s="277">
        <v>70.3</v>
      </c>
      <c r="L131" s="277">
        <v>67.8</v>
      </c>
      <c r="M131" s="277">
        <v>146.20312999999999</v>
      </c>
    </row>
    <row r="132" spans="1:13">
      <c r="A132" s="301">
        <v>123</v>
      </c>
      <c r="B132" s="277" t="s">
        <v>265</v>
      </c>
      <c r="C132" s="277">
        <v>1439</v>
      </c>
      <c r="D132" s="279">
        <v>1438.7166666666665</v>
      </c>
      <c r="E132" s="279">
        <v>1420.333333333333</v>
      </c>
      <c r="F132" s="279">
        <v>1401.6666666666665</v>
      </c>
      <c r="G132" s="279">
        <v>1383.2833333333331</v>
      </c>
      <c r="H132" s="279">
        <v>1457.383333333333</v>
      </c>
      <c r="I132" s="279">
        <v>1475.7666666666667</v>
      </c>
      <c r="J132" s="279">
        <v>1494.4333333333329</v>
      </c>
      <c r="K132" s="277">
        <v>1457.1</v>
      </c>
      <c r="L132" s="277">
        <v>1420.05</v>
      </c>
      <c r="M132" s="277">
        <v>1.53471</v>
      </c>
    </row>
    <row r="133" spans="1:13">
      <c r="A133" s="301">
        <v>124</v>
      </c>
      <c r="B133" s="277" t="s">
        <v>135</v>
      </c>
      <c r="C133" s="277">
        <v>274.85000000000002</v>
      </c>
      <c r="D133" s="279">
        <v>276.75</v>
      </c>
      <c r="E133" s="279">
        <v>271.60000000000002</v>
      </c>
      <c r="F133" s="279">
        <v>268.35000000000002</v>
      </c>
      <c r="G133" s="279">
        <v>263.20000000000005</v>
      </c>
      <c r="H133" s="279">
        <v>280</v>
      </c>
      <c r="I133" s="279">
        <v>285.14999999999998</v>
      </c>
      <c r="J133" s="279">
        <v>288.39999999999998</v>
      </c>
      <c r="K133" s="277">
        <v>281.89999999999998</v>
      </c>
      <c r="L133" s="277">
        <v>273.5</v>
      </c>
      <c r="M133" s="277">
        <v>26.306699999999999</v>
      </c>
    </row>
    <row r="134" spans="1:13">
      <c r="A134" s="301">
        <v>125</v>
      </c>
      <c r="B134" s="277" t="s">
        <v>266</v>
      </c>
      <c r="C134" s="277">
        <v>2196.0500000000002</v>
      </c>
      <c r="D134" s="279">
        <v>2180.85</v>
      </c>
      <c r="E134" s="279">
        <v>2131.6999999999998</v>
      </c>
      <c r="F134" s="279">
        <v>2067.35</v>
      </c>
      <c r="G134" s="279">
        <v>2018.1999999999998</v>
      </c>
      <c r="H134" s="279">
        <v>2245.1999999999998</v>
      </c>
      <c r="I134" s="279">
        <v>2294.3500000000004</v>
      </c>
      <c r="J134" s="279">
        <v>2358.6999999999998</v>
      </c>
      <c r="K134" s="277">
        <v>2230</v>
      </c>
      <c r="L134" s="277">
        <v>2116.5</v>
      </c>
      <c r="M134" s="277">
        <v>4.7857399999999997</v>
      </c>
    </row>
    <row r="135" spans="1:13">
      <c r="A135" s="301">
        <v>126</v>
      </c>
      <c r="B135" s="277" t="s">
        <v>136</v>
      </c>
      <c r="C135" s="277">
        <v>928.15</v>
      </c>
      <c r="D135" s="279">
        <v>932.65</v>
      </c>
      <c r="E135" s="279">
        <v>920.5</v>
      </c>
      <c r="F135" s="279">
        <v>912.85</v>
      </c>
      <c r="G135" s="279">
        <v>900.7</v>
      </c>
      <c r="H135" s="279">
        <v>940.3</v>
      </c>
      <c r="I135" s="279">
        <v>952.44999999999982</v>
      </c>
      <c r="J135" s="279">
        <v>960.09999999999991</v>
      </c>
      <c r="K135" s="277">
        <v>944.8</v>
      </c>
      <c r="L135" s="277">
        <v>925</v>
      </c>
      <c r="M135" s="277">
        <v>38.213430000000002</v>
      </c>
    </row>
    <row r="136" spans="1:13">
      <c r="A136" s="301">
        <v>127</v>
      </c>
      <c r="B136" s="277" t="s">
        <v>137</v>
      </c>
      <c r="C136" s="277">
        <v>869.8</v>
      </c>
      <c r="D136" s="279">
        <v>868.38333333333333</v>
      </c>
      <c r="E136" s="279">
        <v>859.76666666666665</v>
      </c>
      <c r="F136" s="279">
        <v>849.73333333333335</v>
      </c>
      <c r="G136" s="279">
        <v>841.11666666666667</v>
      </c>
      <c r="H136" s="279">
        <v>878.41666666666663</v>
      </c>
      <c r="I136" s="279">
        <v>887.03333333333319</v>
      </c>
      <c r="J136" s="279">
        <v>897.06666666666661</v>
      </c>
      <c r="K136" s="277">
        <v>877</v>
      </c>
      <c r="L136" s="277">
        <v>858.35</v>
      </c>
      <c r="M136" s="277">
        <v>19.101030000000002</v>
      </c>
    </row>
    <row r="137" spans="1:13">
      <c r="A137" s="301">
        <v>128</v>
      </c>
      <c r="B137" s="277" t="s">
        <v>148</v>
      </c>
      <c r="C137" s="277">
        <v>64673.45</v>
      </c>
      <c r="D137" s="279">
        <v>64907.44999999999</v>
      </c>
      <c r="E137" s="279">
        <v>64115.999999999985</v>
      </c>
      <c r="F137" s="279">
        <v>63558.549999999996</v>
      </c>
      <c r="G137" s="279">
        <v>62767.099999999991</v>
      </c>
      <c r="H137" s="279">
        <v>65464.89999999998</v>
      </c>
      <c r="I137" s="279">
        <v>66256.349999999977</v>
      </c>
      <c r="J137" s="279">
        <v>66813.799999999974</v>
      </c>
      <c r="K137" s="277">
        <v>65698.899999999994</v>
      </c>
      <c r="L137" s="277">
        <v>64350</v>
      </c>
      <c r="M137" s="277">
        <v>8.4430000000000005E-2</v>
      </c>
    </row>
    <row r="138" spans="1:13">
      <c r="A138" s="301">
        <v>129</v>
      </c>
      <c r="B138" s="277" t="s">
        <v>145</v>
      </c>
      <c r="C138" s="277">
        <v>969.95</v>
      </c>
      <c r="D138" s="279">
        <v>972.08333333333337</v>
      </c>
      <c r="E138" s="279">
        <v>960.76666666666677</v>
      </c>
      <c r="F138" s="279">
        <v>951.58333333333337</v>
      </c>
      <c r="G138" s="279">
        <v>940.26666666666677</v>
      </c>
      <c r="H138" s="279">
        <v>981.26666666666677</v>
      </c>
      <c r="I138" s="279">
        <v>992.58333333333337</v>
      </c>
      <c r="J138" s="279">
        <v>1001.7666666666668</v>
      </c>
      <c r="K138" s="277">
        <v>983.4</v>
      </c>
      <c r="L138" s="277">
        <v>962.9</v>
      </c>
      <c r="M138" s="277">
        <v>6.8539899999999996</v>
      </c>
    </row>
    <row r="139" spans="1:13">
      <c r="A139" s="301">
        <v>130</v>
      </c>
      <c r="B139" s="277" t="s">
        <v>139</v>
      </c>
      <c r="C139" s="277">
        <v>204</v>
      </c>
      <c r="D139" s="279">
        <v>205.2166666666667</v>
      </c>
      <c r="E139" s="279">
        <v>201.8333333333334</v>
      </c>
      <c r="F139" s="279">
        <v>199.66666666666671</v>
      </c>
      <c r="G139" s="279">
        <v>196.28333333333342</v>
      </c>
      <c r="H139" s="279">
        <v>207.38333333333338</v>
      </c>
      <c r="I139" s="279">
        <v>210.76666666666671</v>
      </c>
      <c r="J139" s="279">
        <v>212.93333333333337</v>
      </c>
      <c r="K139" s="277">
        <v>208.6</v>
      </c>
      <c r="L139" s="277">
        <v>203.05</v>
      </c>
      <c r="M139" s="277">
        <v>94.939790000000002</v>
      </c>
    </row>
    <row r="140" spans="1:13">
      <c r="A140" s="301">
        <v>131</v>
      </c>
      <c r="B140" s="277" t="s">
        <v>138</v>
      </c>
      <c r="C140" s="277">
        <v>555.85</v>
      </c>
      <c r="D140" s="279">
        <v>555.18333333333328</v>
      </c>
      <c r="E140" s="279">
        <v>549.86666666666656</v>
      </c>
      <c r="F140" s="279">
        <v>543.88333333333333</v>
      </c>
      <c r="G140" s="279">
        <v>538.56666666666661</v>
      </c>
      <c r="H140" s="279">
        <v>561.16666666666652</v>
      </c>
      <c r="I140" s="279">
        <v>566.48333333333335</v>
      </c>
      <c r="J140" s="279">
        <v>572.46666666666647</v>
      </c>
      <c r="K140" s="277">
        <v>560.5</v>
      </c>
      <c r="L140" s="277">
        <v>549.20000000000005</v>
      </c>
      <c r="M140" s="277">
        <v>31.673929999999999</v>
      </c>
    </row>
    <row r="141" spans="1:13">
      <c r="A141" s="301">
        <v>132</v>
      </c>
      <c r="B141" s="277" t="s">
        <v>140</v>
      </c>
      <c r="C141" s="277">
        <v>157.80000000000001</v>
      </c>
      <c r="D141" s="279">
        <v>159.03333333333333</v>
      </c>
      <c r="E141" s="279">
        <v>155.41666666666666</v>
      </c>
      <c r="F141" s="279">
        <v>153.03333333333333</v>
      </c>
      <c r="G141" s="279">
        <v>149.41666666666666</v>
      </c>
      <c r="H141" s="279">
        <v>161.41666666666666</v>
      </c>
      <c r="I141" s="279">
        <v>165.03333333333333</v>
      </c>
      <c r="J141" s="279">
        <v>167.41666666666666</v>
      </c>
      <c r="K141" s="277">
        <v>162.65</v>
      </c>
      <c r="L141" s="277">
        <v>156.65</v>
      </c>
      <c r="M141" s="277">
        <v>49.28754</v>
      </c>
    </row>
    <row r="142" spans="1:13">
      <c r="A142" s="301">
        <v>133</v>
      </c>
      <c r="B142" s="277" t="s">
        <v>267</v>
      </c>
      <c r="C142" s="277">
        <v>35.85</v>
      </c>
      <c r="D142" s="279">
        <v>36.1</v>
      </c>
      <c r="E142" s="279">
        <v>35.25</v>
      </c>
      <c r="F142" s="279">
        <v>34.65</v>
      </c>
      <c r="G142" s="279">
        <v>33.799999999999997</v>
      </c>
      <c r="H142" s="279">
        <v>36.700000000000003</v>
      </c>
      <c r="I142" s="279">
        <v>37.550000000000011</v>
      </c>
      <c r="J142" s="279">
        <v>38.150000000000006</v>
      </c>
      <c r="K142" s="277">
        <v>36.950000000000003</v>
      </c>
      <c r="L142" s="277">
        <v>35.5</v>
      </c>
      <c r="M142" s="277">
        <v>6.4521699999999997</v>
      </c>
    </row>
    <row r="143" spans="1:13">
      <c r="A143" s="301">
        <v>134</v>
      </c>
      <c r="B143" s="277" t="s">
        <v>141</v>
      </c>
      <c r="C143" s="277">
        <v>347.2</v>
      </c>
      <c r="D143" s="279">
        <v>345.76666666666671</v>
      </c>
      <c r="E143" s="279">
        <v>343.53333333333342</v>
      </c>
      <c r="F143" s="279">
        <v>339.86666666666673</v>
      </c>
      <c r="G143" s="279">
        <v>337.63333333333344</v>
      </c>
      <c r="H143" s="279">
        <v>349.43333333333339</v>
      </c>
      <c r="I143" s="279">
        <v>351.66666666666663</v>
      </c>
      <c r="J143" s="279">
        <v>355.33333333333337</v>
      </c>
      <c r="K143" s="277">
        <v>348</v>
      </c>
      <c r="L143" s="277">
        <v>342.1</v>
      </c>
      <c r="M143" s="277">
        <v>13.01824</v>
      </c>
    </row>
    <row r="144" spans="1:13">
      <c r="A144" s="301">
        <v>135</v>
      </c>
      <c r="B144" s="277" t="s">
        <v>142</v>
      </c>
      <c r="C144" s="277">
        <v>5988.85</v>
      </c>
      <c r="D144" s="279">
        <v>5991.9666666666672</v>
      </c>
      <c r="E144" s="279">
        <v>5924.6833333333343</v>
      </c>
      <c r="F144" s="279">
        <v>5860.5166666666673</v>
      </c>
      <c r="G144" s="279">
        <v>5793.2333333333345</v>
      </c>
      <c r="H144" s="279">
        <v>6056.1333333333341</v>
      </c>
      <c r="I144" s="279">
        <v>6123.416666666667</v>
      </c>
      <c r="J144" s="279">
        <v>6187.5833333333339</v>
      </c>
      <c r="K144" s="277">
        <v>6059.25</v>
      </c>
      <c r="L144" s="277">
        <v>5927.8</v>
      </c>
      <c r="M144" s="277">
        <v>10.351240000000001</v>
      </c>
    </row>
    <row r="145" spans="1:13">
      <c r="A145" s="301">
        <v>136</v>
      </c>
      <c r="B145" s="277" t="s">
        <v>144</v>
      </c>
      <c r="C145" s="277">
        <v>560.5</v>
      </c>
      <c r="D145" s="279">
        <v>558.93333333333328</v>
      </c>
      <c r="E145" s="279">
        <v>552.06666666666661</v>
      </c>
      <c r="F145" s="279">
        <v>543.63333333333333</v>
      </c>
      <c r="G145" s="279">
        <v>536.76666666666665</v>
      </c>
      <c r="H145" s="279">
        <v>567.36666666666656</v>
      </c>
      <c r="I145" s="279">
        <v>574.23333333333312</v>
      </c>
      <c r="J145" s="279">
        <v>582.66666666666652</v>
      </c>
      <c r="K145" s="277">
        <v>565.79999999999995</v>
      </c>
      <c r="L145" s="277">
        <v>550.5</v>
      </c>
      <c r="M145" s="277">
        <v>6.8402500000000002</v>
      </c>
    </row>
    <row r="146" spans="1:13">
      <c r="A146" s="301">
        <v>137</v>
      </c>
      <c r="B146" s="277" t="s">
        <v>146</v>
      </c>
      <c r="C146" s="277">
        <v>1007.8</v>
      </c>
      <c r="D146" s="279">
        <v>1011.9833333333332</v>
      </c>
      <c r="E146" s="279">
        <v>997.41666666666652</v>
      </c>
      <c r="F146" s="279">
        <v>987.0333333333333</v>
      </c>
      <c r="G146" s="279">
        <v>972.46666666666658</v>
      </c>
      <c r="H146" s="279">
        <v>1022.3666666666664</v>
      </c>
      <c r="I146" s="279">
        <v>1036.9333333333334</v>
      </c>
      <c r="J146" s="279">
        <v>1047.3166666666664</v>
      </c>
      <c r="K146" s="277">
        <v>1026.55</v>
      </c>
      <c r="L146" s="277">
        <v>1001.6</v>
      </c>
      <c r="M146" s="277">
        <v>7.9400700000000004</v>
      </c>
    </row>
    <row r="147" spans="1:13">
      <c r="A147" s="301">
        <v>138</v>
      </c>
      <c r="B147" s="277" t="s">
        <v>147</v>
      </c>
      <c r="C147" s="277">
        <v>96.1</v>
      </c>
      <c r="D147" s="279">
        <v>96.616666666666674</v>
      </c>
      <c r="E147" s="279">
        <v>94.983333333333348</v>
      </c>
      <c r="F147" s="279">
        <v>93.866666666666674</v>
      </c>
      <c r="G147" s="279">
        <v>92.233333333333348</v>
      </c>
      <c r="H147" s="279">
        <v>97.733333333333348</v>
      </c>
      <c r="I147" s="279">
        <v>99.366666666666674</v>
      </c>
      <c r="J147" s="279">
        <v>100.48333333333335</v>
      </c>
      <c r="K147" s="277">
        <v>98.25</v>
      </c>
      <c r="L147" s="277">
        <v>95.5</v>
      </c>
      <c r="M147" s="277">
        <v>101.95902</v>
      </c>
    </row>
    <row r="148" spans="1:13">
      <c r="A148" s="301">
        <v>139</v>
      </c>
      <c r="B148" s="277" t="s">
        <v>268</v>
      </c>
      <c r="C148" s="277">
        <v>923.65</v>
      </c>
      <c r="D148" s="279">
        <v>922.55000000000007</v>
      </c>
      <c r="E148" s="279">
        <v>911.10000000000014</v>
      </c>
      <c r="F148" s="279">
        <v>898.55000000000007</v>
      </c>
      <c r="G148" s="279">
        <v>887.10000000000014</v>
      </c>
      <c r="H148" s="279">
        <v>935.10000000000014</v>
      </c>
      <c r="I148" s="279">
        <v>946.55000000000018</v>
      </c>
      <c r="J148" s="279">
        <v>959.10000000000014</v>
      </c>
      <c r="K148" s="277">
        <v>934</v>
      </c>
      <c r="L148" s="277">
        <v>910</v>
      </c>
      <c r="M148" s="277">
        <v>1.1882600000000001</v>
      </c>
    </row>
    <row r="149" spans="1:13">
      <c r="A149" s="301">
        <v>140</v>
      </c>
      <c r="B149" s="277" t="s">
        <v>149</v>
      </c>
      <c r="C149" s="277">
        <v>1110.75</v>
      </c>
      <c r="D149" s="279">
        <v>1104.0166666666667</v>
      </c>
      <c r="E149" s="279">
        <v>1087.0333333333333</v>
      </c>
      <c r="F149" s="279">
        <v>1063.3166666666666</v>
      </c>
      <c r="G149" s="279">
        <v>1046.3333333333333</v>
      </c>
      <c r="H149" s="279">
        <v>1127.7333333333333</v>
      </c>
      <c r="I149" s="279">
        <v>1144.7166666666665</v>
      </c>
      <c r="J149" s="279">
        <v>1168.4333333333334</v>
      </c>
      <c r="K149" s="277">
        <v>1121</v>
      </c>
      <c r="L149" s="277">
        <v>1080.3</v>
      </c>
      <c r="M149" s="277">
        <v>20.18309</v>
      </c>
    </row>
    <row r="150" spans="1:13">
      <c r="A150" s="301">
        <v>141</v>
      </c>
      <c r="B150" s="277" t="s">
        <v>269</v>
      </c>
      <c r="C150" s="277">
        <v>679.05</v>
      </c>
      <c r="D150" s="279">
        <v>679.05000000000007</v>
      </c>
      <c r="E150" s="279">
        <v>673.10000000000014</v>
      </c>
      <c r="F150" s="279">
        <v>667.15000000000009</v>
      </c>
      <c r="G150" s="279">
        <v>661.20000000000016</v>
      </c>
      <c r="H150" s="279">
        <v>685.00000000000011</v>
      </c>
      <c r="I150" s="279">
        <v>690.95000000000016</v>
      </c>
      <c r="J150" s="279">
        <v>696.90000000000009</v>
      </c>
      <c r="K150" s="277">
        <v>685</v>
      </c>
      <c r="L150" s="277">
        <v>673.1</v>
      </c>
      <c r="M150" s="277">
        <v>2.41228</v>
      </c>
    </row>
    <row r="151" spans="1:13">
      <c r="A151" s="301">
        <v>142</v>
      </c>
      <c r="B151" s="277" t="s">
        <v>151</v>
      </c>
      <c r="C151" s="277">
        <v>25.15</v>
      </c>
      <c r="D151" s="279">
        <v>25.516666666666666</v>
      </c>
      <c r="E151" s="279">
        <v>24.68333333333333</v>
      </c>
      <c r="F151" s="279">
        <v>24.216666666666665</v>
      </c>
      <c r="G151" s="279">
        <v>23.383333333333329</v>
      </c>
      <c r="H151" s="279">
        <v>25.983333333333331</v>
      </c>
      <c r="I151" s="279">
        <v>26.816666666666666</v>
      </c>
      <c r="J151" s="279">
        <v>27.283333333333331</v>
      </c>
      <c r="K151" s="277">
        <v>26.35</v>
      </c>
      <c r="L151" s="277">
        <v>25.05</v>
      </c>
      <c r="M151" s="277">
        <v>94.410690000000002</v>
      </c>
    </row>
    <row r="152" spans="1:13">
      <c r="A152" s="301">
        <v>143</v>
      </c>
      <c r="B152" s="277" t="s">
        <v>270</v>
      </c>
      <c r="C152" s="277">
        <v>20.3</v>
      </c>
      <c r="D152" s="279">
        <v>20.333333333333332</v>
      </c>
      <c r="E152" s="279">
        <v>20.166666666666664</v>
      </c>
      <c r="F152" s="279">
        <v>20.033333333333331</v>
      </c>
      <c r="G152" s="279">
        <v>19.866666666666664</v>
      </c>
      <c r="H152" s="279">
        <v>20.466666666666665</v>
      </c>
      <c r="I152" s="279">
        <v>20.633333333333329</v>
      </c>
      <c r="J152" s="279">
        <v>20.766666666666666</v>
      </c>
      <c r="K152" s="277">
        <v>20.5</v>
      </c>
      <c r="L152" s="277">
        <v>20.2</v>
      </c>
      <c r="M152" s="277">
        <v>26.72625</v>
      </c>
    </row>
    <row r="153" spans="1:13">
      <c r="A153" s="301">
        <v>144</v>
      </c>
      <c r="B153" s="277" t="s">
        <v>155</v>
      </c>
      <c r="C153" s="277">
        <v>85.65</v>
      </c>
      <c r="D153" s="279">
        <v>85.333333333333329</v>
      </c>
      <c r="E153" s="279">
        <v>84.316666666666663</v>
      </c>
      <c r="F153" s="279">
        <v>82.983333333333334</v>
      </c>
      <c r="G153" s="279">
        <v>81.966666666666669</v>
      </c>
      <c r="H153" s="279">
        <v>86.666666666666657</v>
      </c>
      <c r="I153" s="279">
        <v>87.683333333333337</v>
      </c>
      <c r="J153" s="279">
        <v>89.016666666666652</v>
      </c>
      <c r="K153" s="277">
        <v>86.35</v>
      </c>
      <c r="L153" s="277">
        <v>84</v>
      </c>
      <c r="M153" s="277">
        <v>61.733519999999999</v>
      </c>
    </row>
    <row r="154" spans="1:13">
      <c r="A154" s="301">
        <v>145</v>
      </c>
      <c r="B154" s="277" t="s">
        <v>156</v>
      </c>
      <c r="C154" s="277">
        <v>89.9</v>
      </c>
      <c r="D154" s="279">
        <v>90.75</v>
      </c>
      <c r="E154" s="279">
        <v>88.65</v>
      </c>
      <c r="F154" s="279">
        <v>87.4</v>
      </c>
      <c r="G154" s="279">
        <v>85.300000000000011</v>
      </c>
      <c r="H154" s="279">
        <v>92</v>
      </c>
      <c r="I154" s="279">
        <v>94.1</v>
      </c>
      <c r="J154" s="279">
        <v>95.35</v>
      </c>
      <c r="K154" s="277">
        <v>92.85</v>
      </c>
      <c r="L154" s="277">
        <v>89.5</v>
      </c>
      <c r="M154" s="277">
        <v>175.12895</v>
      </c>
    </row>
    <row r="155" spans="1:13">
      <c r="A155" s="301">
        <v>146</v>
      </c>
      <c r="B155" s="277" t="s">
        <v>150</v>
      </c>
      <c r="C155" s="277">
        <v>35.700000000000003</v>
      </c>
      <c r="D155" s="279">
        <v>36.049999999999997</v>
      </c>
      <c r="E155" s="279">
        <v>34.949999999999996</v>
      </c>
      <c r="F155" s="279">
        <v>34.199999999999996</v>
      </c>
      <c r="G155" s="279">
        <v>33.099999999999994</v>
      </c>
      <c r="H155" s="279">
        <v>36.799999999999997</v>
      </c>
      <c r="I155" s="279">
        <v>37.899999999999991</v>
      </c>
      <c r="J155" s="279">
        <v>38.65</v>
      </c>
      <c r="K155" s="277">
        <v>37.15</v>
      </c>
      <c r="L155" s="277">
        <v>35.299999999999997</v>
      </c>
      <c r="M155" s="277">
        <v>160.16794999999999</v>
      </c>
    </row>
    <row r="156" spans="1:13">
      <c r="A156" s="301">
        <v>147</v>
      </c>
      <c r="B156" s="277" t="s">
        <v>153</v>
      </c>
      <c r="C156" s="277">
        <v>16956.849999999999</v>
      </c>
      <c r="D156" s="279">
        <v>16976.633333333331</v>
      </c>
      <c r="E156" s="279">
        <v>16855.266666666663</v>
      </c>
      <c r="F156" s="279">
        <v>16753.683333333331</v>
      </c>
      <c r="G156" s="279">
        <v>16632.316666666662</v>
      </c>
      <c r="H156" s="279">
        <v>17078.216666666664</v>
      </c>
      <c r="I156" s="279">
        <v>17199.583333333332</v>
      </c>
      <c r="J156" s="279">
        <v>17301.166666666664</v>
      </c>
      <c r="K156" s="277">
        <v>17098</v>
      </c>
      <c r="L156" s="277">
        <v>16875.05</v>
      </c>
      <c r="M156" s="277">
        <v>1.14029</v>
      </c>
    </row>
    <row r="157" spans="1:13">
      <c r="A157" s="301">
        <v>148</v>
      </c>
      <c r="B157" s="277" t="s">
        <v>3162</v>
      </c>
      <c r="C157" s="277">
        <v>286.55</v>
      </c>
      <c r="D157" s="279">
        <v>289.7166666666667</v>
      </c>
      <c r="E157" s="279">
        <v>281.03333333333342</v>
      </c>
      <c r="F157" s="279">
        <v>275.51666666666671</v>
      </c>
      <c r="G157" s="279">
        <v>266.83333333333343</v>
      </c>
      <c r="H157" s="279">
        <v>295.23333333333341</v>
      </c>
      <c r="I157" s="279">
        <v>303.91666666666669</v>
      </c>
      <c r="J157" s="279">
        <v>309.43333333333339</v>
      </c>
      <c r="K157" s="277">
        <v>298.39999999999998</v>
      </c>
      <c r="L157" s="277">
        <v>284.2</v>
      </c>
      <c r="M157" s="277">
        <v>8.0664400000000001</v>
      </c>
    </row>
    <row r="158" spans="1:13">
      <c r="A158" s="301">
        <v>149</v>
      </c>
      <c r="B158" s="277" t="s">
        <v>271</v>
      </c>
      <c r="C158" s="277">
        <v>367.1</v>
      </c>
      <c r="D158" s="279">
        <v>367.56666666666666</v>
      </c>
      <c r="E158" s="279">
        <v>359.63333333333333</v>
      </c>
      <c r="F158" s="279">
        <v>352.16666666666669</v>
      </c>
      <c r="G158" s="279">
        <v>344.23333333333335</v>
      </c>
      <c r="H158" s="279">
        <v>375.0333333333333</v>
      </c>
      <c r="I158" s="279">
        <v>382.96666666666658</v>
      </c>
      <c r="J158" s="279">
        <v>390.43333333333328</v>
      </c>
      <c r="K158" s="277">
        <v>375.5</v>
      </c>
      <c r="L158" s="277">
        <v>360.1</v>
      </c>
      <c r="M158" s="277">
        <v>7.7679999999999998</v>
      </c>
    </row>
    <row r="159" spans="1:13">
      <c r="A159" s="301">
        <v>150</v>
      </c>
      <c r="B159" s="277" t="s">
        <v>158</v>
      </c>
      <c r="C159" s="277">
        <v>78.900000000000006</v>
      </c>
      <c r="D159" s="279">
        <v>78.95</v>
      </c>
      <c r="E159" s="279">
        <v>78.350000000000009</v>
      </c>
      <c r="F159" s="279">
        <v>77.800000000000011</v>
      </c>
      <c r="G159" s="279">
        <v>77.200000000000017</v>
      </c>
      <c r="H159" s="279">
        <v>79.5</v>
      </c>
      <c r="I159" s="279">
        <v>80.099999999999994</v>
      </c>
      <c r="J159" s="279">
        <v>80.649999999999991</v>
      </c>
      <c r="K159" s="277">
        <v>79.55</v>
      </c>
      <c r="L159" s="277">
        <v>78.400000000000006</v>
      </c>
      <c r="M159" s="277">
        <v>93.610060000000004</v>
      </c>
    </row>
    <row r="160" spans="1:13">
      <c r="A160" s="301">
        <v>151</v>
      </c>
      <c r="B160" s="277" t="s">
        <v>157</v>
      </c>
      <c r="C160" s="277">
        <v>97.6</v>
      </c>
      <c r="D160" s="279">
        <v>98.433333333333323</v>
      </c>
      <c r="E160" s="279">
        <v>96.266666666666652</v>
      </c>
      <c r="F160" s="279">
        <v>94.933333333333323</v>
      </c>
      <c r="G160" s="279">
        <v>92.766666666666652</v>
      </c>
      <c r="H160" s="279">
        <v>99.766666666666652</v>
      </c>
      <c r="I160" s="279">
        <v>101.93333333333331</v>
      </c>
      <c r="J160" s="279">
        <v>103.26666666666665</v>
      </c>
      <c r="K160" s="277">
        <v>100.6</v>
      </c>
      <c r="L160" s="277">
        <v>97.1</v>
      </c>
      <c r="M160" s="277">
        <v>8.29739</v>
      </c>
    </row>
    <row r="161" spans="1:13">
      <c r="A161" s="301">
        <v>152</v>
      </c>
      <c r="B161" s="277" t="s">
        <v>272</v>
      </c>
      <c r="C161" s="277">
        <v>2818.15</v>
      </c>
      <c r="D161" s="279">
        <v>2798.5</v>
      </c>
      <c r="E161" s="279">
        <v>2752</v>
      </c>
      <c r="F161" s="279">
        <v>2685.85</v>
      </c>
      <c r="G161" s="279">
        <v>2639.35</v>
      </c>
      <c r="H161" s="279">
        <v>2864.65</v>
      </c>
      <c r="I161" s="279">
        <v>2911.15</v>
      </c>
      <c r="J161" s="279">
        <v>2977.3</v>
      </c>
      <c r="K161" s="277">
        <v>2845</v>
      </c>
      <c r="L161" s="277">
        <v>2732.35</v>
      </c>
      <c r="M161" s="277">
        <v>0.40064</v>
      </c>
    </row>
    <row r="162" spans="1:13">
      <c r="A162" s="301">
        <v>153</v>
      </c>
      <c r="B162" s="277" t="s">
        <v>273</v>
      </c>
      <c r="C162" s="277">
        <v>1695.65</v>
      </c>
      <c r="D162" s="279">
        <v>1717.7833333333335</v>
      </c>
      <c r="E162" s="279">
        <v>1650.616666666667</v>
      </c>
      <c r="F162" s="279">
        <v>1605.5833333333335</v>
      </c>
      <c r="G162" s="279">
        <v>1538.416666666667</v>
      </c>
      <c r="H162" s="279">
        <v>1762.8166666666671</v>
      </c>
      <c r="I162" s="279">
        <v>1829.9833333333336</v>
      </c>
      <c r="J162" s="279">
        <v>1875.0166666666671</v>
      </c>
      <c r="K162" s="277">
        <v>1784.95</v>
      </c>
      <c r="L162" s="277">
        <v>1672.75</v>
      </c>
      <c r="M162" s="277">
        <v>2.9598</v>
      </c>
    </row>
    <row r="163" spans="1:13">
      <c r="A163" s="301">
        <v>154</v>
      </c>
      <c r="B163" s="277" t="s">
        <v>274</v>
      </c>
      <c r="C163" s="277">
        <v>209.55</v>
      </c>
      <c r="D163" s="279">
        <v>210.85</v>
      </c>
      <c r="E163" s="279">
        <v>206.7</v>
      </c>
      <c r="F163" s="279">
        <v>203.85</v>
      </c>
      <c r="G163" s="279">
        <v>199.7</v>
      </c>
      <c r="H163" s="279">
        <v>213.7</v>
      </c>
      <c r="I163" s="279">
        <v>217.85000000000002</v>
      </c>
      <c r="J163" s="279">
        <v>220.7</v>
      </c>
      <c r="K163" s="277">
        <v>215</v>
      </c>
      <c r="L163" s="277">
        <v>208</v>
      </c>
      <c r="M163" s="277">
        <v>2.7821099999999999</v>
      </c>
    </row>
    <row r="164" spans="1:13">
      <c r="A164" s="301">
        <v>155</v>
      </c>
      <c r="B164" s="277" t="s">
        <v>159</v>
      </c>
      <c r="C164" s="277">
        <v>19910.349999999999</v>
      </c>
      <c r="D164" s="279">
        <v>19903.45</v>
      </c>
      <c r="E164" s="279">
        <v>19681.95</v>
      </c>
      <c r="F164" s="279">
        <v>19453.55</v>
      </c>
      <c r="G164" s="279">
        <v>19232.05</v>
      </c>
      <c r="H164" s="279">
        <v>20131.850000000002</v>
      </c>
      <c r="I164" s="279">
        <v>20353.350000000002</v>
      </c>
      <c r="J164" s="279">
        <v>20581.750000000004</v>
      </c>
      <c r="K164" s="277">
        <v>20124.95</v>
      </c>
      <c r="L164" s="277">
        <v>19675.05</v>
      </c>
      <c r="M164" s="277">
        <v>0.15098</v>
      </c>
    </row>
    <row r="165" spans="1:13">
      <c r="A165" s="301">
        <v>156</v>
      </c>
      <c r="B165" s="277" t="s">
        <v>161</v>
      </c>
      <c r="C165" s="277">
        <v>265.35000000000002</v>
      </c>
      <c r="D165" s="279">
        <v>265.41666666666669</v>
      </c>
      <c r="E165" s="279">
        <v>262.53333333333336</v>
      </c>
      <c r="F165" s="279">
        <v>259.7166666666667</v>
      </c>
      <c r="G165" s="279">
        <v>256.83333333333337</v>
      </c>
      <c r="H165" s="279">
        <v>268.23333333333335</v>
      </c>
      <c r="I165" s="279">
        <v>271.11666666666667</v>
      </c>
      <c r="J165" s="279">
        <v>273.93333333333334</v>
      </c>
      <c r="K165" s="277">
        <v>268.3</v>
      </c>
      <c r="L165" s="277">
        <v>262.60000000000002</v>
      </c>
      <c r="M165" s="277">
        <v>23.64528</v>
      </c>
    </row>
    <row r="166" spans="1:13">
      <c r="A166" s="301">
        <v>157</v>
      </c>
      <c r="B166" s="277" t="s">
        <v>275</v>
      </c>
      <c r="C166" s="277">
        <v>4126.6000000000004</v>
      </c>
      <c r="D166" s="279">
        <v>4118.5666666666666</v>
      </c>
      <c r="E166" s="279">
        <v>4088.1333333333332</v>
      </c>
      <c r="F166" s="279">
        <v>4049.6666666666665</v>
      </c>
      <c r="G166" s="279">
        <v>4019.2333333333331</v>
      </c>
      <c r="H166" s="279">
        <v>4157.0333333333328</v>
      </c>
      <c r="I166" s="279">
        <v>4187.4666666666653</v>
      </c>
      <c r="J166" s="279">
        <v>4225.9333333333334</v>
      </c>
      <c r="K166" s="277">
        <v>4149</v>
      </c>
      <c r="L166" s="277">
        <v>4080.1</v>
      </c>
      <c r="M166" s="277">
        <v>0.63782000000000005</v>
      </c>
    </row>
    <row r="167" spans="1:13">
      <c r="A167" s="301">
        <v>158</v>
      </c>
      <c r="B167" s="277" t="s">
        <v>163</v>
      </c>
      <c r="C167" s="277">
        <v>1395.35</v>
      </c>
      <c r="D167" s="279">
        <v>1394.45</v>
      </c>
      <c r="E167" s="279">
        <v>1383.9</v>
      </c>
      <c r="F167" s="279">
        <v>1372.45</v>
      </c>
      <c r="G167" s="279">
        <v>1361.9</v>
      </c>
      <c r="H167" s="279">
        <v>1405.9</v>
      </c>
      <c r="I167" s="279">
        <v>1416.4499999999998</v>
      </c>
      <c r="J167" s="279">
        <v>1427.9</v>
      </c>
      <c r="K167" s="277">
        <v>1405</v>
      </c>
      <c r="L167" s="277">
        <v>1383</v>
      </c>
      <c r="M167" s="277">
        <v>5.4209100000000001</v>
      </c>
    </row>
    <row r="168" spans="1:13">
      <c r="A168" s="301">
        <v>159</v>
      </c>
      <c r="B168" s="277" t="s">
        <v>160</v>
      </c>
      <c r="C168" s="277">
        <v>1431.35</v>
      </c>
      <c r="D168" s="279">
        <v>1444.4166666666667</v>
      </c>
      <c r="E168" s="279">
        <v>1406.9333333333334</v>
      </c>
      <c r="F168" s="279">
        <v>1382.5166666666667</v>
      </c>
      <c r="G168" s="279">
        <v>1345.0333333333333</v>
      </c>
      <c r="H168" s="279">
        <v>1468.8333333333335</v>
      </c>
      <c r="I168" s="279">
        <v>1506.3166666666666</v>
      </c>
      <c r="J168" s="279">
        <v>1530.7333333333336</v>
      </c>
      <c r="K168" s="277">
        <v>1481.9</v>
      </c>
      <c r="L168" s="277">
        <v>1420</v>
      </c>
      <c r="M168" s="277">
        <v>14.20063</v>
      </c>
    </row>
    <row r="169" spans="1:13">
      <c r="A169" s="301">
        <v>160</v>
      </c>
      <c r="B169" s="277" t="s">
        <v>162</v>
      </c>
      <c r="C169" s="277">
        <v>83.4</v>
      </c>
      <c r="D169" s="279">
        <v>83.433333333333323</v>
      </c>
      <c r="E169" s="279">
        <v>82.316666666666649</v>
      </c>
      <c r="F169" s="279">
        <v>81.23333333333332</v>
      </c>
      <c r="G169" s="279">
        <v>80.116666666666646</v>
      </c>
      <c r="H169" s="279">
        <v>84.516666666666652</v>
      </c>
      <c r="I169" s="279">
        <v>85.633333333333326</v>
      </c>
      <c r="J169" s="279">
        <v>86.716666666666654</v>
      </c>
      <c r="K169" s="277">
        <v>84.55</v>
      </c>
      <c r="L169" s="277">
        <v>82.35</v>
      </c>
      <c r="M169" s="277">
        <v>46.300490000000003</v>
      </c>
    </row>
    <row r="170" spans="1:13">
      <c r="A170" s="301">
        <v>161</v>
      </c>
      <c r="B170" s="277" t="s">
        <v>165</v>
      </c>
      <c r="C170" s="277">
        <v>169.1</v>
      </c>
      <c r="D170" s="279">
        <v>170.49999999999997</v>
      </c>
      <c r="E170" s="279">
        <v>166.79999999999995</v>
      </c>
      <c r="F170" s="279">
        <v>164.49999999999997</v>
      </c>
      <c r="G170" s="279">
        <v>160.79999999999995</v>
      </c>
      <c r="H170" s="279">
        <v>172.79999999999995</v>
      </c>
      <c r="I170" s="279">
        <v>176.49999999999994</v>
      </c>
      <c r="J170" s="279">
        <v>178.79999999999995</v>
      </c>
      <c r="K170" s="277">
        <v>174.2</v>
      </c>
      <c r="L170" s="277">
        <v>168.2</v>
      </c>
      <c r="M170" s="277">
        <v>60.771630000000002</v>
      </c>
    </row>
    <row r="171" spans="1:13">
      <c r="A171" s="301">
        <v>162</v>
      </c>
      <c r="B171" s="277" t="s">
        <v>276</v>
      </c>
      <c r="C171" s="277">
        <v>189.15</v>
      </c>
      <c r="D171" s="279">
        <v>191.21666666666667</v>
      </c>
      <c r="E171" s="279">
        <v>185.43333333333334</v>
      </c>
      <c r="F171" s="279">
        <v>181.71666666666667</v>
      </c>
      <c r="G171" s="279">
        <v>175.93333333333334</v>
      </c>
      <c r="H171" s="279">
        <v>194.93333333333334</v>
      </c>
      <c r="I171" s="279">
        <v>200.7166666666667</v>
      </c>
      <c r="J171" s="279">
        <v>204.43333333333334</v>
      </c>
      <c r="K171" s="277">
        <v>197</v>
      </c>
      <c r="L171" s="277">
        <v>187.5</v>
      </c>
      <c r="M171" s="277">
        <v>3.8098399999999999</v>
      </c>
    </row>
    <row r="172" spans="1:13">
      <c r="A172" s="301">
        <v>163</v>
      </c>
      <c r="B172" s="277" t="s">
        <v>277</v>
      </c>
      <c r="C172" s="277">
        <v>10339.700000000001</v>
      </c>
      <c r="D172" s="279">
        <v>10411.966666666667</v>
      </c>
      <c r="E172" s="279">
        <v>10177.933333333334</v>
      </c>
      <c r="F172" s="279">
        <v>10016.166666666668</v>
      </c>
      <c r="G172" s="279">
        <v>9782.133333333335</v>
      </c>
      <c r="H172" s="279">
        <v>10573.733333333334</v>
      </c>
      <c r="I172" s="279">
        <v>10807.766666666666</v>
      </c>
      <c r="J172" s="279">
        <v>10969.533333333333</v>
      </c>
      <c r="K172" s="277">
        <v>10646</v>
      </c>
      <c r="L172" s="277">
        <v>10250.200000000001</v>
      </c>
      <c r="M172" s="277">
        <v>5.5550000000000002E-2</v>
      </c>
    </row>
    <row r="173" spans="1:13">
      <c r="A173" s="301">
        <v>164</v>
      </c>
      <c r="B173" s="277" t="s">
        <v>164</v>
      </c>
      <c r="C173" s="277">
        <v>34.549999999999997</v>
      </c>
      <c r="D173" s="279">
        <v>34.766666666666666</v>
      </c>
      <c r="E173" s="279">
        <v>34.083333333333329</v>
      </c>
      <c r="F173" s="279">
        <v>33.61666666666666</v>
      </c>
      <c r="G173" s="279">
        <v>32.933333333333323</v>
      </c>
      <c r="H173" s="279">
        <v>35.233333333333334</v>
      </c>
      <c r="I173" s="279">
        <v>35.916666666666671</v>
      </c>
      <c r="J173" s="279">
        <v>36.38333333333334</v>
      </c>
      <c r="K173" s="277">
        <v>35.450000000000003</v>
      </c>
      <c r="L173" s="277">
        <v>34.299999999999997</v>
      </c>
      <c r="M173" s="277">
        <v>288.23773999999997</v>
      </c>
    </row>
    <row r="174" spans="1:13">
      <c r="A174" s="301">
        <v>165</v>
      </c>
      <c r="B174" s="277" t="s">
        <v>278</v>
      </c>
      <c r="C174" s="277">
        <v>333.05</v>
      </c>
      <c r="D174" s="279">
        <v>336.68333333333334</v>
      </c>
      <c r="E174" s="279">
        <v>327.36666666666667</v>
      </c>
      <c r="F174" s="279">
        <v>321.68333333333334</v>
      </c>
      <c r="G174" s="279">
        <v>312.36666666666667</v>
      </c>
      <c r="H174" s="279">
        <v>342.36666666666667</v>
      </c>
      <c r="I174" s="279">
        <v>351.68333333333339</v>
      </c>
      <c r="J174" s="279">
        <v>357.36666666666667</v>
      </c>
      <c r="K174" s="277">
        <v>346</v>
      </c>
      <c r="L174" s="277">
        <v>331</v>
      </c>
      <c r="M174" s="277">
        <v>2.12012</v>
      </c>
    </row>
    <row r="175" spans="1:13">
      <c r="A175" s="301">
        <v>166</v>
      </c>
      <c r="B175" s="277" t="s">
        <v>168</v>
      </c>
      <c r="C175" s="277">
        <v>177.9</v>
      </c>
      <c r="D175" s="279">
        <v>180.29999999999998</v>
      </c>
      <c r="E175" s="279">
        <v>174.69999999999996</v>
      </c>
      <c r="F175" s="279">
        <v>171.49999999999997</v>
      </c>
      <c r="G175" s="279">
        <v>165.89999999999995</v>
      </c>
      <c r="H175" s="279">
        <v>183.49999999999997</v>
      </c>
      <c r="I175" s="279">
        <v>189.1</v>
      </c>
      <c r="J175" s="279">
        <v>192.29999999999998</v>
      </c>
      <c r="K175" s="277">
        <v>185.9</v>
      </c>
      <c r="L175" s="277">
        <v>177.1</v>
      </c>
      <c r="M175" s="277">
        <v>232.45903999999999</v>
      </c>
    </row>
    <row r="176" spans="1:13">
      <c r="A176" s="301">
        <v>167</v>
      </c>
      <c r="B176" s="277" t="s">
        <v>169</v>
      </c>
      <c r="C176" s="277">
        <v>104.5</v>
      </c>
      <c r="D176" s="279">
        <v>104.36666666666667</v>
      </c>
      <c r="E176" s="279">
        <v>103.13333333333335</v>
      </c>
      <c r="F176" s="279">
        <v>101.76666666666668</v>
      </c>
      <c r="G176" s="279">
        <v>100.53333333333336</v>
      </c>
      <c r="H176" s="279">
        <v>105.73333333333335</v>
      </c>
      <c r="I176" s="279">
        <v>106.96666666666667</v>
      </c>
      <c r="J176" s="279">
        <v>108.33333333333334</v>
      </c>
      <c r="K176" s="277">
        <v>105.6</v>
      </c>
      <c r="L176" s="277">
        <v>103</v>
      </c>
      <c r="M176" s="277">
        <v>42.538049999999998</v>
      </c>
    </row>
    <row r="177" spans="1:13">
      <c r="A177" s="301">
        <v>168</v>
      </c>
      <c r="B177" s="277" t="s">
        <v>279</v>
      </c>
      <c r="C177" s="277">
        <v>472.1</v>
      </c>
      <c r="D177" s="279">
        <v>474.84999999999997</v>
      </c>
      <c r="E177" s="279">
        <v>468.24999999999994</v>
      </c>
      <c r="F177" s="279">
        <v>464.4</v>
      </c>
      <c r="G177" s="279">
        <v>457.79999999999995</v>
      </c>
      <c r="H177" s="279">
        <v>478.69999999999993</v>
      </c>
      <c r="I177" s="279">
        <v>485.29999999999995</v>
      </c>
      <c r="J177" s="279">
        <v>489.14999999999992</v>
      </c>
      <c r="K177" s="277">
        <v>481.45</v>
      </c>
      <c r="L177" s="277">
        <v>471</v>
      </c>
      <c r="M177" s="277">
        <v>1.3433999999999999</v>
      </c>
    </row>
    <row r="178" spans="1:13">
      <c r="A178" s="301">
        <v>169</v>
      </c>
      <c r="B178" s="277" t="s">
        <v>170</v>
      </c>
      <c r="C178" s="277">
        <v>1935</v>
      </c>
      <c r="D178" s="279">
        <v>1927.5666666666666</v>
      </c>
      <c r="E178" s="279">
        <v>1907.4333333333332</v>
      </c>
      <c r="F178" s="279">
        <v>1879.8666666666666</v>
      </c>
      <c r="G178" s="279">
        <v>1859.7333333333331</v>
      </c>
      <c r="H178" s="279">
        <v>1955.1333333333332</v>
      </c>
      <c r="I178" s="279">
        <v>1975.2666666666664</v>
      </c>
      <c r="J178" s="279">
        <v>2002.8333333333333</v>
      </c>
      <c r="K178" s="277">
        <v>1947.7</v>
      </c>
      <c r="L178" s="277">
        <v>1900</v>
      </c>
      <c r="M178" s="277">
        <v>321.24396999999999</v>
      </c>
    </row>
    <row r="179" spans="1:13">
      <c r="A179" s="301">
        <v>170</v>
      </c>
      <c r="B179" s="277" t="s">
        <v>280</v>
      </c>
      <c r="C179" s="277">
        <v>862.95</v>
      </c>
      <c r="D179" s="279">
        <v>859.65000000000009</v>
      </c>
      <c r="E179" s="279">
        <v>851.45000000000016</v>
      </c>
      <c r="F179" s="279">
        <v>839.95</v>
      </c>
      <c r="G179" s="279">
        <v>831.75000000000011</v>
      </c>
      <c r="H179" s="279">
        <v>871.1500000000002</v>
      </c>
      <c r="I179" s="279">
        <v>879.35</v>
      </c>
      <c r="J179" s="279">
        <v>890.85000000000025</v>
      </c>
      <c r="K179" s="277">
        <v>867.85</v>
      </c>
      <c r="L179" s="277">
        <v>848.15</v>
      </c>
      <c r="M179" s="277">
        <v>6.68675</v>
      </c>
    </row>
    <row r="180" spans="1:13">
      <c r="A180" s="301">
        <v>171</v>
      </c>
      <c r="B180" s="277" t="s">
        <v>175</v>
      </c>
      <c r="C180" s="277">
        <v>3840.65</v>
      </c>
      <c r="D180" s="279">
        <v>3865.8833333333337</v>
      </c>
      <c r="E180" s="279">
        <v>3790.8166666666675</v>
      </c>
      <c r="F180" s="279">
        <v>3740.983333333334</v>
      </c>
      <c r="G180" s="279">
        <v>3665.9166666666679</v>
      </c>
      <c r="H180" s="279">
        <v>3915.7166666666672</v>
      </c>
      <c r="I180" s="279">
        <v>3990.7833333333338</v>
      </c>
      <c r="J180" s="279">
        <v>4040.6166666666668</v>
      </c>
      <c r="K180" s="277">
        <v>3940.95</v>
      </c>
      <c r="L180" s="277">
        <v>3816.05</v>
      </c>
      <c r="M180" s="277">
        <v>1.9585900000000001</v>
      </c>
    </row>
    <row r="181" spans="1:13">
      <c r="A181" s="301">
        <v>172</v>
      </c>
      <c r="B181" s="277" t="s">
        <v>173</v>
      </c>
      <c r="C181" s="277">
        <v>22311.200000000001</v>
      </c>
      <c r="D181" s="279">
        <v>22396.350000000002</v>
      </c>
      <c r="E181" s="279">
        <v>22164.850000000006</v>
      </c>
      <c r="F181" s="279">
        <v>22018.500000000004</v>
      </c>
      <c r="G181" s="279">
        <v>21787.000000000007</v>
      </c>
      <c r="H181" s="279">
        <v>22542.700000000004</v>
      </c>
      <c r="I181" s="279">
        <v>22774.199999999997</v>
      </c>
      <c r="J181" s="279">
        <v>22920.550000000003</v>
      </c>
      <c r="K181" s="277">
        <v>22627.85</v>
      </c>
      <c r="L181" s="277">
        <v>22250</v>
      </c>
      <c r="M181" s="277">
        <v>0.52261999999999997</v>
      </c>
    </row>
    <row r="182" spans="1:13">
      <c r="A182" s="301">
        <v>173</v>
      </c>
      <c r="B182" s="277" t="s">
        <v>176</v>
      </c>
      <c r="C182" s="277">
        <v>689.15</v>
      </c>
      <c r="D182" s="279">
        <v>694.66666666666663</v>
      </c>
      <c r="E182" s="279">
        <v>676.48333333333323</v>
      </c>
      <c r="F182" s="279">
        <v>663.81666666666661</v>
      </c>
      <c r="G182" s="279">
        <v>645.63333333333321</v>
      </c>
      <c r="H182" s="279">
        <v>707.33333333333326</v>
      </c>
      <c r="I182" s="279">
        <v>725.51666666666665</v>
      </c>
      <c r="J182" s="279">
        <v>738.18333333333328</v>
      </c>
      <c r="K182" s="277">
        <v>712.85</v>
      </c>
      <c r="L182" s="277">
        <v>682</v>
      </c>
      <c r="M182" s="277">
        <v>39.603189999999998</v>
      </c>
    </row>
    <row r="183" spans="1:13">
      <c r="A183" s="301">
        <v>174</v>
      </c>
      <c r="B183" s="277" t="s">
        <v>174</v>
      </c>
      <c r="C183" s="277">
        <v>1143.6500000000001</v>
      </c>
      <c r="D183" s="279">
        <v>1138.3666666666668</v>
      </c>
      <c r="E183" s="279">
        <v>1126.9833333333336</v>
      </c>
      <c r="F183" s="279">
        <v>1110.3166666666668</v>
      </c>
      <c r="G183" s="279">
        <v>1098.9333333333336</v>
      </c>
      <c r="H183" s="279">
        <v>1155.0333333333335</v>
      </c>
      <c r="I183" s="279">
        <v>1166.4166666666667</v>
      </c>
      <c r="J183" s="279">
        <v>1183.0833333333335</v>
      </c>
      <c r="K183" s="277">
        <v>1149.75</v>
      </c>
      <c r="L183" s="277">
        <v>1121.7</v>
      </c>
      <c r="M183" s="277">
        <v>6.0646000000000004</v>
      </c>
    </row>
    <row r="184" spans="1:13">
      <c r="A184" s="301">
        <v>175</v>
      </c>
      <c r="B184" s="277" t="s">
        <v>172</v>
      </c>
      <c r="C184" s="277">
        <v>192.7</v>
      </c>
      <c r="D184" s="279">
        <v>194.70000000000002</v>
      </c>
      <c r="E184" s="279">
        <v>189.60000000000002</v>
      </c>
      <c r="F184" s="279">
        <v>186.5</v>
      </c>
      <c r="G184" s="279">
        <v>181.4</v>
      </c>
      <c r="H184" s="279">
        <v>197.80000000000004</v>
      </c>
      <c r="I184" s="279">
        <v>202.9</v>
      </c>
      <c r="J184" s="279">
        <v>206.00000000000006</v>
      </c>
      <c r="K184" s="277">
        <v>199.8</v>
      </c>
      <c r="L184" s="277">
        <v>191.6</v>
      </c>
      <c r="M184" s="277">
        <v>619.52344000000005</v>
      </c>
    </row>
    <row r="185" spans="1:13">
      <c r="A185" s="301">
        <v>176</v>
      </c>
      <c r="B185" s="277" t="s">
        <v>171</v>
      </c>
      <c r="C185" s="277">
        <v>35.75</v>
      </c>
      <c r="D185" s="279">
        <v>36.65</v>
      </c>
      <c r="E185" s="279">
        <v>34.599999999999994</v>
      </c>
      <c r="F185" s="279">
        <v>33.449999999999996</v>
      </c>
      <c r="G185" s="279">
        <v>31.399999999999991</v>
      </c>
      <c r="H185" s="279">
        <v>37.799999999999997</v>
      </c>
      <c r="I185" s="279">
        <v>39.849999999999994</v>
      </c>
      <c r="J185" s="279">
        <v>41</v>
      </c>
      <c r="K185" s="277">
        <v>38.700000000000003</v>
      </c>
      <c r="L185" s="277">
        <v>35.5</v>
      </c>
      <c r="M185" s="277">
        <v>922.61841000000004</v>
      </c>
    </row>
    <row r="186" spans="1:13">
      <c r="A186" s="301">
        <v>177</v>
      </c>
      <c r="B186" s="277" t="s">
        <v>281</v>
      </c>
      <c r="C186" s="277">
        <v>137.65</v>
      </c>
      <c r="D186" s="279">
        <v>138.04999999999998</v>
      </c>
      <c r="E186" s="279">
        <v>136.34999999999997</v>
      </c>
      <c r="F186" s="279">
        <v>135.04999999999998</v>
      </c>
      <c r="G186" s="279">
        <v>133.34999999999997</v>
      </c>
      <c r="H186" s="279">
        <v>139.34999999999997</v>
      </c>
      <c r="I186" s="279">
        <v>141.04999999999995</v>
      </c>
      <c r="J186" s="279">
        <v>142.34999999999997</v>
      </c>
      <c r="K186" s="277">
        <v>139.75</v>
      </c>
      <c r="L186" s="277">
        <v>136.75</v>
      </c>
      <c r="M186" s="277">
        <v>12.30758</v>
      </c>
    </row>
    <row r="187" spans="1:13">
      <c r="A187" s="301">
        <v>178</v>
      </c>
      <c r="B187" s="277" t="s">
        <v>178</v>
      </c>
      <c r="C187" s="277">
        <v>499.7</v>
      </c>
      <c r="D187" s="279">
        <v>497.90000000000003</v>
      </c>
      <c r="E187" s="279">
        <v>494.10000000000008</v>
      </c>
      <c r="F187" s="279">
        <v>488.50000000000006</v>
      </c>
      <c r="G187" s="279">
        <v>484.7000000000001</v>
      </c>
      <c r="H187" s="279">
        <v>503.50000000000006</v>
      </c>
      <c r="I187" s="279">
        <v>507.3</v>
      </c>
      <c r="J187" s="279">
        <v>512.90000000000009</v>
      </c>
      <c r="K187" s="277">
        <v>501.7</v>
      </c>
      <c r="L187" s="277">
        <v>492.3</v>
      </c>
      <c r="M187" s="277">
        <v>75.04401</v>
      </c>
    </row>
    <row r="188" spans="1:13">
      <c r="A188" s="301">
        <v>179</v>
      </c>
      <c r="B188" s="277" t="s">
        <v>179</v>
      </c>
      <c r="C188" s="277">
        <v>390.25</v>
      </c>
      <c r="D188" s="279">
        <v>391.59999999999997</v>
      </c>
      <c r="E188" s="279">
        <v>386.34999999999991</v>
      </c>
      <c r="F188" s="279">
        <v>382.44999999999993</v>
      </c>
      <c r="G188" s="279">
        <v>377.19999999999987</v>
      </c>
      <c r="H188" s="279">
        <v>395.49999999999994</v>
      </c>
      <c r="I188" s="279">
        <v>400.75000000000006</v>
      </c>
      <c r="J188" s="279">
        <v>404.65</v>
      </c>
      <c r="K188" s="277">
        <v>396.85</v>
      </c>
      <c r="L188" s="277">
        <v>387.7</v>
      </c>
      <c r="M188" s="277">
        <v>36.10859</v>
      </c>
    </row>
    <row r="189" spans="1:13">
      <c r="A189" s="301">
        <v>180</v>
      </c>
      <c r="B189" s="277" t="s">
        <v>282</v>
      </c>
      <c r="C189" s="277">
        <v>435.7</v>
      </c>
      <c r="D189" s="279">
        <v>438.95</v>
      </c>
      <c r="E189" s="279">
        <v>424.9</v>
      </c>
      <c r="F189" s="279">
        <v>414.09999999999997</v>
      </c>
      <c r="G189" s="279">
        <v>400.04999999999995</v>
      </c>
      <c r="H189" s="279">
        <v>449.75</v>
      </c>
      <c r="I189" s="279">
        <v>463.80000000000007</v>
      </c>
      <c r="J189" s="279">
        <v>474.6</v>
      </c>
      <c r="K189" s="277">
        <v>453</v>
      </c>
      <c r="L189" s="277">
        <v>428.15</v>
      </c>
      <c r="M189" s="277">
        <v>7.9777199999999997</v>
      </c>
    </row>
    <row r="190" spans="1:13">
      <c r="A190" s="301">
        <v>181</v>
      </c>
      <c r="B190" s="277" t="s">
        <v>192</v>
      </c>
      <c r="C190" s="277">
        <v>389.55</v>
      </c>
      <c r="D190" s="279">
        <v>388.45</v>
      </c>
      <c r="E190" s="279">
        <v>385.15</v>
      </c>
      <c r="F190" s="279">
        <v>380.75</v>
      </c>
      <c r="G190" s="279">
        <v>377.45</v>
      </c>
      <c r="H190" s="279">
        <v>392.84999999999997</v>
      </c>
      <c r="I190" s="279">
        <v>396.15000000000003</v>
      </c>
      <c r="J190" s="279">
        <v>400.54999999999995</v>
      </c>
      <c r="K190" s="277">
        <v>391.75</v>
      </c>
      <c r="L190" s="277">
        <v>384.05</v>
      </c>
      <c r="M190" s="277">
        <v>12.18951</v>
      </c>
    </row>
    <row r="191" spans="1:13">
      <c r="A191" s="301">
        <v>182</v>
      </c>
      <c r="B191" s="277" t="s">
        <v>187</v>
      </c>
      <c r="C191" s="277">
        <v>2220</v>
      </c>
      <c r="D191" s="279">
        <v>2224.9833333333331</v>
      </c>
      <c r="E191" s="279">
        <v>2205.0166666666664</v>
      </c>
      <c r="F191" s="279">
        <v>2190.0333333333333</v>
      </c>
      <c r="G191" s="279">
        <v>2170.0666666666666</v>
      </c>
      <c r="H191" s="279">
        <v>2239.9666666666662</v>
      </c>
      <c r="I191" s="279">
        <v>2259.9333333333325</v>
      </c>
      <c r="J191" s="279">
        <v>2274.9166666666661</v>
      </c>
      <c r="K191" s="277">
        <v>2244.9499999999998</v>
      </c>
      <c r="L191" s="277">
        <v>2210</v>
      </c>
      <c r="M191" s="277">
        <v>29.635249999999999</v>
      </c>
    </row>
    <row r="192" spans="1:13">
      <c r="A192" s="301">
        <v>183</v>
      </c>
      <c r="B192" s="277" t="s">
        <v>3465</v>
      </c>
      <c r="C192" s="277">
        <v>424.45</v>
      </c>
      <c r="D192" s="279">
        <v>426.66666666666669</v>
      </c>
      <c r="E192" s="279">
        <v>419.78333333333336</v>
      </c>
      <c r="F192" s="279">
        <v>415.11666666666667</v>
      </c>
      <c r="G192" s="279">
        <v>408.23333333333335</v>
      </c>
      <c r="H192" s="279">
        <v>431.33333333333337</v>
      </c>
      <c r="I192" s="279">
        <v>438.2166666666667</v>
      </c>
      <c r="J192" s="279">
        <v>442.88333333333338</v>
      </c>
      <c r="K192" s="277">
        <v>433.55</v>
      </c>
      <c r="L192" s="277">
        <v>422</v>
      </c>
      <c r="M192" s="277">
        <v>25.523869999999999</v>
      </c>
    </row>
    <row r="193" spans="1:13">
      <c r="A193" s="301">
        <v>184</v>
      </c>
      <c r="B193" s="277" t="s">
        <v>184</v>
      </c>
      <c r="C193" s="277">
        <v>42.45</v>
      </c>
      <c r="D193" s="279">
        <v>42.75</v>
      </c>
      <c r="E193" s="279">
        <v>41.8</v>
      </c>
      <c r="F193" s="279">
        <v>41.15</v>
      </c>
      <c r="G193" s="279">
        <v>40.199999999999996</v>
      </c>
      <c r="H193" s="279">
        <v>43.4</v>
      </c>
      <c r="I193" s="279">
        <v>44.35</v>
      </c>
      <c r="J193" s="279">
        <v>45</v>
      </c>
      <c r="K193" s="277">
        <v>43.7</v>
      </c>
      <c r="L193" s="277">
        <v>42.1</v>
      </c>
      <c r="M193" s="277">
        <v>48.558419999999998</v>
      </c>
    </row>
    <row r="194" spans="1:13">
      <c r="A194" s="301">
        <v>185</v>
      </c>
      <c r="B194" s="277" t="s">
        <v>183</v>
      </c>
      <c r="C194" s="277">
        <v>108</v>
      </c>
      <c r="D194" s="279">
        <v>108.98333333333333</v>
      </c>
      <c r="E194" s="279">
        <v>105.86666666666667</v>
      </c>
      <c r="F194" s="279">
        <v>103.73333333333333</v>
      </c>
      <c r="G194" s="279">
        <v>100.61666666666667</v>
      </c>
      <c r="H194" s="279">
        <v>111.11666666666667</v>
      </c>
      <c r="I194" s="279">
        <v>114.23333333333332</v>
      </c>
      <c r="J194" s="279">
        <v>116.36666666666667</v>
      </c>
      <c r="K194" s="277">
        <v>112.1</v>
      </c>
      <c r="L194" s="277">
        <v>106.85</v>
      </c>
      <c r="M194" s="277">
        <v>819.00473</v>
      </c>
    </row>
    <row r="195" spans="1:13">
      <c r="A195" s="301">
        <v>186</v>
      </c>
      <c r="B195" s="277" t="s">
        <v>185</v>
      </c>
      <c r="C195" s="277">
        <v>49.65</v>
      </c>
      <c r="D195" s="279">
        <v>49.966666666666669</v>
      </c>
      <c r="E195" s="279">
        <v>48.833333333333336</v>
      </c>
      <c r="F195" s="279">
        <v>48.016666666666666</v>
      </c>
      <c r="G195" s="279">
        <v>46.883333333333333</v>
      </c>
      <c r="H195" s="279">
        <v>50.783333333333339</v>
      </c>
      <c r="I195" s="279">
        <v>51.916666666666664</v>
      </c>
      <c r="J195" s="279">
        <v>52.733333333333341</v>
      </c>
      <c r="K195" s="277">
        <v>51.1</v>
      </c>
      <c r="L195" s="277">
        <v>49.15</v>
      </c>
      <c r="M195" s="277">
        <v>231.84293</v>
      </c>
    </row>
    <row r="196" spans="1:13">
      <c r="A196" s="301">
        <v>187</v>
      </c>
      <c r="B196" s="277" t="s">
        <v>186</v>
      </c>
      <c r="C196" s="277">
        <v>342.1</v>
      </c>
      <c r="D196" s="279">
        <v>342.5333333333333</v>
      </c>
      <c r="E196" s="279">
        <v>338.06666666666661</v>
      </c>
      <c r="F196" s="279">
        <v>334.0333333333333</v>
      </c>
      <c r="G196" s="279">
        <v>329.56666666666661</v>
      </c>
      <c r="H196" s="279">
        <v>346.56666666666661</v>
      </c>
      <c r="I196" s="279">
        <v>351.0333333333333</v>
      </c>
      <c r="J196" s="279">
        <v>355.06666666666661</v>
      </c>
      <c r="K196" s="277">
        <v>347</v>
      </c>
      <c r="L196" s="277">
        <v>338.5</v>
      </c>
      <c r="M196" s="277">
        <v>121.15002</v>
      </c>
    </row>
    <row r="197" spans="1:13">
      <c r="A197" s="301">
        <v>188</v>
      </c>
      <c r="B197" s="268" t="s">
        <v>188</v>
      </c>
      <c r="C197" s="268">
        <v>600.04999999999995</v>
      </c>
      <c r="D197" s="308">
        <v>590.7833333333333</v>
      </c>
      <c r="E197" s="308">
        <v>579.76666666666665</v>
      </c>
      <c r="F197" s="308">
        <v>559.48333333333335</v>
      </c>
      <c r="G197" s="308">
        <v>548.4666666666667</v>
      </c>
      <c r="H197" s="308">
        <v>611.06666666666661</v>
      </c>
      <c r="I197" s="308">
        <v>622.08333333333326</v>
      </c>
      <c r="J197" s="308">
        <v>642.36666666666656</v>
      </c>
      <c r="K197" s="268">
        <v>601.79999999999995</v>
      </c>
      <c r="L197" s="268">
        <v>570.5</v>
      </c>
      <c r="M197" s="268">
        <v>110.08262000000001</v>
      </c>
    </row>
    <row r="198" spans="1:13">
      <c r="A198" s="301">
        <v>189</v>
      </c>
      <c r="B198" s="268" t="s">
        <v>283</v>
      </c>
      <c r="C198" s="268">
        <v>113.7</v>
      </c>
      <c r="D198" s="308">
        <v>114.35000000000001</v>
      </c>
      <c r="E198" s="308">
        <v>112.50000000000001</v>
      </c>
      <c r="F198" s="308">
        <v>111.30000000000001</v>
      </c>
      <c r="G198" s="308">
        <v>109.45000000000002</v>
      </c>
      <c r="H198" s="308">
        <v>115.55000000000001</v>
      </c>
      <c r="I198" s="308">
        <v>117.4</v>
      </c>
      <c r="J198" s="308">
        <v>118.60000000000001</v>
      </c>
      <c r="K198" s="268">
        <v>116.2</v>
      </c>
      <c r="L198" s="268">
        <v>113.15</v>
      </c>
      <c r="M198" s="268">
        <v>1.6676500000000001</v>
      </c>
    </row>
    <row r="199" spans="1:13">
      <c r="A199" s="301">
        <v>190</v>
      </c>
      <c r="B199" s="268" t="s">
        <v>167</v>
      </c>
      <c r="C199" s="268">
        <v>667.25</v>
      </c>
      <c r="D199" s="308">
        <v>659.83333333333337</v>
      </c>
      <c r="E199" s="308">
        <v>647.66666666666674</v>
      </c>
      <c r="F199" s="308">
        <v>628.08333333333337</v>
      </c>
      <c r="G199" s="308">
        <v>615.91666666666674</v>
      </c>
      <c r="H199" s="308">
        <v>679.41666666666674</v>
      </c>
      <c r="I199" s="308">
        <v>691.58333333333348</v>
      </c>
      <c r="J199" s="308">
        <v>711.16666666666674</v>
      </c>
      <c r="K199" s="268">
        <v>672</v>
      </c>
      <c r="L199" s="268">
        <v>640.25</v>
      </c>
      <c r="M199" s="268">
        <v>8.8676700000000004</v>
      </c>
    </row>
    <row r="200" spans="1:13">
      <c r="A200" s="301">
        <v>191</v>
      </c>
      <c r="B200" s="268" t="s">
        <v>189</v>
      </c>
      <c r="C200" s="268">
        <v>966.35</v>
      </c>
      <c r="D200" s="308">
        <v>966.43333333333339</v>
      </c>
      <c r="E200" s="308">
        <v>958.91666666666674</v>
      </c>
      <c r="F200" s="308">
        <v>951.48333333333335</v>
      </c>
      <c r="G200" s="308">
        <v>943.9666666666667</v>
      </c>
      <c r="H200" s="308">
        <v>973.86666666666679</v>
      </c>
      <c r="I200" s="308">
        <v>981.38333333333344</v>
      </c>
      <c r="J200" s="308">
        <v>988.81666666666683</v>
      </c>
      <c r="K200" s="268">
        <v>973.95</v>
      </c>
      <c r="L200" s="268">
        <v>959</v>
      </c>
      <c r="M200" s="268">
        <v>27.606259999999999</v>
      </c>
    </row>
    <row r="201" spans="1:13">
      <c r="A201" s="301">
        <v>192</v>
      </c>
      <c r="B201" s="268" t="s">
        <v>190</v>
      </c>
      <c r="C201" s="268">
        <v>2359.6</v>
      </c>
      <c r="D201" s="308">
        <v>2361.3666666666668</v>
      </c>
      <c r="E201" s="308">
        <v>2338.7333333333336</v>
      </c>
      <c r="F201" s="308">
        <v>2317.8666666666668</v>
      </c>
      <c r="G201" s="308">
        <v>2295.2333333333336</v>
      </c>
      <c r="H201" s="308">
        <v>2382.2333333333336</v>
      </c>
      <c r="I201" s="308">
        <v>2404.8666666666668</v>
      </c>
      <c r="J201" s="308">
        <v>2425.7333333333336</v>
      </c>
      <c r="K201" s="268">
        <v>2384</v>
      </c>
      <c r="L201" s="268">
        <v>2340.5</v>
      </c>
      <c r="M201" s="268">
        <v>1.7887500000000001</v>
      </c>
    </row>
    <row r="202" spans="1:13">
      <c r="A202" s="301">
        <v>193</v>
      </c>
      <c r="B202" s="268" t="s">
        <v>191</v>
      </c>
      <c r="C202" s="268">
        <v>329.5</v>
      </c>
      <c r="D202" s="308">
        <v>328.21666666666664</v>
      </c>
      <c r="E202" s="308">
        <v>325.18333333333328</v>
      </c>
      <c r="F202" s="308">
        <v>320.86666666666662</v>
      </c>
      <c r="G202" s="308">
        <v>317.83333333333326</v>
      </c>
      <c r="H202" s="308">
        <v>332.5333333333333</v>
      </c>
      <c r="I202" s="308">
        <v>335.56666666666672</v>
      </c>
      <c r="J202" s="308">
        <v>339.88333333333333</v>
      </c>
      <c r="K202" s="268">
        <v>331.25</v>
      </c>
      <c r="L202" s="268">
        <v>323.89999999999998</v>
      </c>
      <c r="M202" s="268">
        <v>5.6841799999999996</v>
      </c>
    </row>
    <row r="203" spans="1:13">
      <c r="A203" s="301">
        <v>194</v>
      </c>
      <c r="B203" s="268" t="s">
        <v>197</v>
      </c>
      <c r="C203" s="268">
        <v>439.2</v>
      </c>
      <c r="D203" s="308">
        <v>439.88333333333338</v>
      </c>
      <c r="E203" s="308">
        <v>434.81666666666678</v>
      </c>
      <c r="F203" s="308">
        <v>430.43333333333339</v>
      </c>
      <c r="G203" s="308">
        <v>425.36666666666679</v>
      </c>
      <c r="H203" s="308">
        <v>444.26666666666677</v>
      </c>
      <c r="I203" s="308">
        <v>449.33333333333337</v>
      </c>
      <c r="J203" s="308">
        <v>453.71666666666675</v>
      </c>
      <c r="K203" s="268">
        <v>444.95</v>
      </c>
      <c r="L203" s="268">
        <v>435.5</v>
      </c>
      <c r="M203" s="268">
        <v>24.803730000000002</v>
      </c>
    </row>
    <row r="204" spans="1:13">
      <c r="A204" s="301">
        <v>195</v>
      </c>
      <c r="B204" s="268" t="s">
        <v>195</v>
      </c>
      <c r="C204" s="268">
        <v>3787.9</v>
      </c>
      <c r="D204" s="308">
        <v>3801.2333333333336</v>
      </c>
      <c r="E204" s="308">
        <v>3764.666666666667</v>
      </c>
      <c r="F204" s="308">
        <v>3741.4333333333334</v>
      </c>
      <c r="G204" s="308">
        <v>3704.8666666666668</v>
      </c>
      <c r="H204" s="308">
        <v>3824.4666666666672</v>
      </c>
      <c r="I204" s="308">
        <v>3861.0333333333338</v>
      </c>
      <c r="J204" s="308">
        <v>3884.2666666666673</v>
      </c>
      <c r="K204" s="268">
        <v>3837.8</v>
      </c>
      <c r="L204" s="268">
        <v>3778</v>
      </c>
      <c r="M204" s="268">
        <v>3.0296699999999999</v>
      </c>
    </row>
    <row r="205" spans="1:13">
      <c r="A205" s="301">
        <v>196</v>
      </c>
      <c r="B205" s="268" t="s">
        <v>196</v>
      </c>
      <c r="C205" s="268">
        <v>31.55</v>
      </c>
      <c r="D205" s="308">
        <v>31.783333333333331</v>
      </c>
      <c r="E205" s="308">
        <v>31.11666666666666</v>
      </c>
      <c r="F205" s="308">
        <v>30.68333333333333</v>
      </c>
      <c r="G205" s="308">
        <v>30.016666666666659</v>
      </c>
      <c r="H205" s="308">
        <v>32.216666666666661</v>
      </c>
      <c r="I205" s="308">
        <v>32.883333333333333</v>
      </c>
      <c r="J205" s="308">
        <v>33.316666666666663</v>
      </c>
      <c r="K205" s="268">
        <v>32.450000000000003</v>
      </c>
      <c r="L205" s="268">
        <v>31.35</v>
      </c>
      <c r="M205" s="268">
        <v>29.43967</v>
      </c>
    </row>
    <row r="206" spans="1:13">
      <c r="A206" s="301">
        <v>197</v>
      </c>
      <c r="B206" s="268" t="s">
        <v>193</v>
      </c>
      <c r="C206" s="268">
        <v>1007.95</v>
      </c>
      <c r="D206" s="308">
        <v>1018.5833333333334</v>
      </c>
      <c r="E206" s="308">
        <v>992.16666666666674</v>
      </c>
      <c r="F206" s="308">
        <v>976.38333333333333</v>
      </c>
      <c r="G206" s="308">
        <v>949.9666666666667</v>
      </c>
      <c r="H206" s="308">
        <v>1034.3666666666668</v>
      </c>
      <c r="I206" s="308">
        <v>1060.7833333333335</v>
      </c>
      <c r="J206" s="308">
        <v>1076.5666666666668</v>
      </c>
      <c r="K206" s="268">
        <v>1045</v>
      </c>
      <c r="L206" s="268">
        <v>1002.8</v>
      </c>
      <c r="M206" s="268">
        <v>7.3105599999999997</v>
      </c>
    </row>
    <row r="207" spans="1:13">
      <c r="A207" s="301">
        <v>198</v>
      </c>
      <c r="B207" s="268" t="s">
        <v>143</v>
      </c>
      <c r="C207" s="268">
        <v>629.4</v>
      </c>
      <c r="D207" s="308">
        <v>632.18333333333339</v>
      </c>
      <c r="E207" s="308">
        <v>619.36666666666679</v>
      </c>
      <c r="F207" s="308">
        <v>609.33333333333337</v>
      </c>
      <c r="G207" s="308">
        <v>596.51666666666677</v>
      </c>
      <c r="H207" s="308">
        <v>642.21666666666681</v>
      </c>
      <c r="I207" s="308">
        <v>655.03333333333342</v>
      </c>
      <c r="J207" s="308">
        <v>665.06666666666683</v>
      </c>
      <c r="K207" s="268">
        <v>645</v>
      </c>
      <c r="L207" s="268">
        <v>622.15</v>
      </c>
      <c r="M207" s="268">
        <v>28.302949999999999</v>
      </c>
    </row>
    <row r="208" spans="1:13">
      <c r="A208" s="301">
        <v>199</v>
      </c>
      <c r="B208" s="268" t="s">
        <v>284</v>
      </c>
      <c r="C208" s="268">
        <v>171.5</v>
      </c>
      <c r="D208" s="308">
        <v>171.83333333333334</v>
      </c>
      <c r="E208" s="308">
        <v>169.7166666666667</v>
      </c>
      <c r="F208" s="308">
        <v>167.93333333333337</v>
      </c>
      <c r="G208" s="308">
        <v>165.81666666666672</v>
      </c>
      <c r="H208" s="308">
        <v>173.61666666666667</v>
      </c>
      <c r="I208" s="308">
        <v>175.73333333333329</v>
      </c>
      <c r="J208" s="308">
        <v>177.51666666666665</v>
      </c>
      <c r="K208" s="268">
        <v>173.95</v>
      </c>
      <c r="L208" s="268">
        <v>170.05</v>
      </c>
      <c r="M208" s="268">
        <v>2.7701699999999998</v>
      </c>
    </row>
    <row r="209" spans="1:13">
      <c r="A209" s="301">
        <v>200</v>
      </c>
      <c r="B209" s="268" t="s">
        <v>285</v>
      </c>
      <c r="C209" s="268">
        <v>218.1</v>
      </c>
      <c r="D209" s="308">
        <v>225.33333333333334</v>
      </c>
      <c r="E209" s="308">
        <v>210.31666666666669</v>
      </c>
      <c r="F209" s="308">
        <v>202.53333333333336</v>
      </c>
      <c r="G209" s="308">
        <v>187.51666666666671</v>
      </c>
      <c r="H209" s="308">
        <v>233.11666666666667</v>
      </c>
      <c r="I209" s="308">
        <v>248.13333333333333</v>
      </c>
      <c r="J209" s="308">
        <v>255.91666666666666</v>
      </c>
      <c r="K209" s="268">
        <v>240.35</v>
      </c>
      <c r="L209" s="268">
        <v>217.55</v>
      </c>
      <c r="M209" s="268">
        <v>6.6138000000000003</v>
      </c>
    </row>
    <row r="210" spans="1:13">
      <c r="A210" s="301">
        <v>201</v>
      </c>
      <c r="B210" s="268" t="s">
        <v>563</v>
      </c>
      <c r="C210" s="268">
        <v>680.6</v>
      </c>
      <c r="D210" s="308">
        <v>678.33333333333337</v>
      </c>
      <c r="E210" s="308">
        <v>666.61666666666679</v>
      </c>
      <c r="F210" s="308">
        <v>652.63333333333344</v>
      </c>
      <c r="G210" s="308">
        <v>640.91666666666686</v>
      </c>
      <c r="H210" s="308">
        <v>692.31666666666672</v>
      </c>
      <c r="I210" s="308">
        <v>704.03333333333319</v>
      </c>
      <c r="J210" s="308">
        <v>718.01666666666665</v>
      </c>
      <c r="K210" s="268">
        <v>690.05</v>
      </c>
      <c r="L210" s="268">
        <v>664.35</v>
      </c>
      <c r="M210" s="268">
        <v>2.1439400000000002</v>
      </c>
    </row>
    <row r="211" spans="1:13">
      <c r="A211" s="301">
        <v>202</v>
      </c>
      <c r="B211" s="268" t="s">
        <v>198</v>
      </c>
      <c r="C211" s="268">
        <v>112.4</v>
      </c>
      <c r="D211" s="308">
        <v>112.56666666666668</v>
      </c>
      <c r="E211" s="308">
        <v>110.93333333333335</v>
      </c>
      <c r="F211" s="308">
        <v>109.46666666666667</v>
      </c>
      <c r="G211" s="308">
        <v>107.83333333333334</v>
      </c>
      <c r="H211" s="308">
        <v>114.03333333333336</v>
      </c>
      <c r="I211" s="308">
        <v>115.66666666666669</v>
      </c>
      <c r="J211" s="308">
        <v>117.13333333333337</v>
      </c>
      <c r="K211" s="268">
        <v>114.2</v>
      </c>
      <c r="L211" s="268">
        <v>111.1</v>
      </c>
      <c r="M211" s="268">
        <v>172.32333</v>
      </c>
    </row>
    <row r="212" spans="1:13">
      <c r="A212" s="301">
        <v>203</v>
      </c>
      <c r="B212" s="268" t="s">
        <v>120</v>
      </c>
      <c r="C212" s="268">
        <v>9.75</v>
      </c>
      <c r="D212" s="308">
        <v>9.7833333333333332</v>
      </c>
      <c r="E212" s="308">
        <v>9.4666666666666668</v>
      </c>
      <c r="F212" s="308">
        <v>9.1833333333333336</v>
      </c>
      <c r="G212" s="308">
        <v>8.8666666666666671</v>
      </c>
      <c r="H212" s="308">
        <v>10.066666666666666</v>
      </c>
      <c r="I212" s="308">
        <v>10.383333333333333</v>
      </c>
      <c r="J212" s="308">
        <v>10.666666666666666</v>
      </c>
      <c r="K212" s="268">
        <v>10.1</v>
      </c>
      <c r="L212" s="268">
        <v>9.5</v>
      </c>
      <c r="M212" s="268">
        <v>3788.0006199999998</v>
      </c>
    </row>
    <row r="213" spans="1:13">
      <c r="A213" s="301">
        <v>204</v>
      </c>
      <c r="B213" s="268" t="s">
        <v>199</v>
      </c>
      <c r="C213" s="268">
        <v>553.6</v>
      </c>
      <c r="D213" s="308">
        <v>556.63333333333333</v>
      </c>
      <c r="E213" s="308">
        <v>545.4666666666667</v>
      </c>
      <c r="F213" s="308">
        <v>537.33333333333337</v>
      </c>
      <c r="G213" s="308">
        <v>526.16666666666674</v>
      </c>
      <c r="H213" s="308">
        <v>564.76666666666665</v>
      </c>
      <c r="I213" s="308">
        <v>575.93333333333339</v>
      </c>
      <c r="J213" s="308">
        <v>584.06666666666661</v>
      </c>
      <c r="K213" s="268">
        <v>567.79999999999995</v>
      </c>
      <c r="L213" s="268">
        <v>548.5</v>
      </c>
      <c r="M213" s="268">
        <v>17.773040000000002</v>
      </c>
    </row>
    <row r="214" spans="1:13">
      <c r="A214" s="301">
        <v>205</v>
      </c>
      <c r="B214" s="268" t="s">
        <v>569</v>
      </c>
      <c r="C214" s="268">
        <v>2192.4499999999998</v>
      </c>
      <c r="D214" s="308">
        <v>2199.7999999999997</v>
      </c>
      <c r="E214" s="308">
        <v>2177.6499999999996</v>
      </c>
      <c r="F214" s="308">
        <v>2162.85</v>
      </c>
      <c r="G214" s="308">
        <v>2140.6999999999998</v>
      </c>
      <c r="H214" s="308">
        <v>2214.5999999999995</v>
      </c>
      <c r="I214" s="308">
        <v>2236.75</v>
      </c>
      <c r="J214" s="308">
        <v>2251.5499999999993</v>
      </c>
      <c r="K214" s="268">
        <v>2221.9499999999998</v>
      </c>
      <c r="L214" s="268">
        <v>2185</v>
      </c>
      <c r="M214" s="268">
        <v>0.18185999999999999</v>
      </c>
    </row>
    <row r="215" spans="1:13">
      <c r="A215" s="301">
        <v>206</v>
      </c>
      <c r="B215" s="268" t="s">
        <v>200</v>
      </c>
      <c r="C215" s="308">
        <v>227.6</v>
      </c>
      <c r="D215" s="308">
        <v>226.38333333333335</v>
      </c>
      <c r="E215" s="308">
        <v>223.76666666666671</v>
      </c>
      <c r="F215" s="308">
        <v>219.93333333333337</v>
      </c>
      <c r="G215" s="308">
        <v>217.31666666666672</v>
      </c>
      <c r="H215" s="308">
        <v>230.2166666666667</v>
      </c>
      <c r="I215" s="308">
        <v>232.83333333333331</v>
      </c>
      <c r="J215" s="308">
        <v>236.66666666666669</v>
      </c>
      <c r="K215" s="308">
        <v>229</v>
      </c>
      <c r="L215" s="308">
        <v>222.55</v>
      </c>
      <c r="M215" s="308">
        <v>123.4731</v>
      </c>
    </row>
    <row r="216" spans="1:13">
      <c r="A216" s="301">
        <v>207</v>
      </c>
      <c r="B216" s="268" t="s">
        <v>201</v>
      </c>
      <c r="C216" s="308">
        <v>22.05</v>
      </c>
      <c r="D216" s="308">
        <v>22.183333333333334</v>
      </c>
      <c r="E216" s="308">
        <v>20.866666666666667</v>
      </c>
      <c r="F216" s="308">
        <v>19.683333333333334</v>
      </c>
      <c r="G216" s="308">
        <v>18.366666666666667</v>
      </c>
      <c r="H216" s="308">
        <v>23.366666666666667</v>
      </c>
      <c r="I216" s="308">
        <v>24.683333333333337</v>
      </c>
      <c r="J216" s="308">
        <v>25.866666666666667</v>
      </c>
      <c r="K216" s="308">
        <v>23.5</v>
      </c>
      <c r="L216" s="308">
        <v>21</v>
      </c>
      <c r="M216" s="308">
        <v>700.87261999999998</v>
      </c>
    </row>
    <row r="217" spans="1:13">
      <c r="A217" s="301">
        <v>208</v>
      </c>
      <c r="B217" s="268" t="s">
        <v>202</v>
      </c>
      <c r="C217" s="308">
        <v>173.75</v>
      </c>
      <c r="D217" s="308">
        <v>173.08333333333334</v>
      </c>
      <c r="E217" s="308">
        <v>171.26666666666668</v>
      </c>
      <c r="F217" s="308">
        <v>168.78333333333333</v>
      </c>
      <c r="G217" s="308">
        <v>166.96666666666667</v>
      </c>
      <c r="H217" s="308">
        <v>175.56666666666669</v>
      </c>
      <c r="I217" s="308">
        <v>177.38333333333335</v>
      </c>
      <c r="J217" s="308">
        <v>179.8666666666667</v>
      </c>
      <c r="K217" s="308">
        <v>174.9</v>
      </c>
      <c r="L217" s="308">
        <v>170.6</v>
      </c>
      <c r="M217" s="308">
        <v>152.82639</v>
      </c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52"/>
      <c r="B1" s="552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44026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49" t="s">
        <v>16</v>
      </c>
      <c r="B9" s="550" t="s">
        <v>18</v>
      </c>
      <c r="C9" s="548" t="s">
        <v>19</v>
      </c>
      <c r="D9" s="548" t="s">
        <v>20</v>
      </c>
      <c r="E9" s="548" t="s">
        <v>21</v>
      </c>
      <c r="F9" s="548"/>
      <c r="G9" s="548"/>
      <c r="H9" s="548" t="s">
        <v>22</v>
      </c>
      <c r="I9" s="548"/>
      <c r="J9" s="548"/>
      <c r="K9" s="274"/>
      <c r="L9" s="281"/>
      <c r="M9" s="282"/>
    </row>
    <row r="10" spans="1:15" ht="42.75" customHeight="1">
      <c r="A10" s="544"/>
      <c r="B10" s="546"/>
      <c r="C10" s="551" t="s">
        <v>23</v>
      </c>
      <c r="D10" s="551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19936.2</v>
      </c>
      <c r="D11" s="279">
        <v>19812.066666666666</v>
      </c>
      <c r="E11" s="279">
        <v>19524.133333333331</v>
      </c>
      <c r="F11" s="279">
        <v>19112.066666666666</v>
      </c>
      <c r="G11" s="279">
        <v>18824.133333333331</v>
      </c>
      <c r="H11" s="279">
        <v>20224.133333333331</v>
      </c>
      <c r="I11" s="279">
        <v>20512.066666666666</v>
      </c>
      <c r="J11" s="279">
        <v>20924.133333333331</v>
      </c>
      <c r="K11" s="277">
        <v>20100</v>
      </c>
      <c r="L11" s="277">
        <v>19400</v>
      </c>
      <c r="M11" s="277">
        <v>3.5569999999999997E-2</v>
      </c>
    </row>
    <row r="12" spans="1:15" ht="12" customHeight="1">
      <c r="A12" s="268">
        <v>2</v>
      </c>
      <c r="B12" s="277" t="s">
        <v>803</v>
      </c>
      <c r="C12" s="278">
        <v>928.45</v>
      </c>
      <c r="D12" s="279">
        <v>934.16666666666663</v>
      </c>
      <c r="E12" s="279">
        <v>920.33333333333326</v>
      </c>
      <c r="F12" s="279">
        <v>912.21666666666658</v>
      </c>
      <c r="G12" s="279">
        <v>898.38333333333321</v>
      </c>
      <c r="H12" s="279">
        <v>942.2833333333333</v>
      </c>
      <c r="I12" s="279">
        <v>956.11666666666656</v>
      </c>
      <c r="J12" s="279">
        <v>964.23333333333335</v>
      </c>
      <c r="K12" s="277">
        <v>948</v>
      </c>
      <c r="L12" s="277">
        <v>926.05</v>
      </c>
      <c r="M12" s="277">
        <v>3.4058899999999999</v>
      </c>
    </row>
    <row r="13" spans="1:15" ht="12" customHeight="1">
      <c r="A13" s="268">
        <v>3</v>
      </c>
      <c r="B13" s="277" t="s">
        <v>294</v>
      </c>
      <c r="C13" s="278">
        <v>1290.8499999999999</v>
      </c>
      <c r="D13" s="279">
        <v>1305.2833333333333</v>
      </c>
      <c r="E13" s="279">
        <v>1270.5666666666666</v>
      </c>
      <c r="F13" s="279">
        <v>1250.2833333333333</v>
      </c>
      <c r="G13" s="279">
        <v>1215.5666666666666</v>
      </c>
      <c r="H13" s="279">
        <v>1325.5666666666666</v>
      </c>
      <c r="I13" s="279">
        <v>1360.2833333333333</v>
      </c>
      <c r="J13" s="279">
        <v>1380.5666666666666</v>
      </c>
      <c r="K13" s="277">
        <v>1340</v>
      </c>
      <c r="L13" s="277">
        <v>1285</v>
      </c>
      <c r="M13" s="277">
        <v>0.43361</v>
      </c>
    </row>
    <row r="14" spans="1:15" ht="12" customHeight="1">
      <c r="A14" s="268">
        <v>4</v>
      </c>
      <c r="B14" s="277" t="s">
        <v>295</v>
      </c>
      <c r="C14" s="278">
        <v>15493</v>
      </c>
      <c r="D14" s="279">
        <v>15531</v>
      </c>
      <c r="E14" s="279">
        <v>15412</v>
      </c>
      <c r="F14" s="279">
        <v>15331</v>
      </c>
      <c r="G14" s="279">
        <v>15212</v>
      </c>
      <c r="H14" s="279">
        <v>15612</v>
      </c>
      <c r="I14" s="279">
        <v>15731</v>
      </c>
      <c r="J14" s="279">
        <v>15812</v>
      </c>
      <c r="K14" s="277">
        <v>15650</v>
      </c>
      <c r="L14" s="277">
        <v>15450</v>
      </c>
      <c r="M14" s="277">
        <v>8.4640000000000007E-2</v>
      </c>
    </row>
    <row r="15" spans="1:15" ht="12" customHeight="1">
      <c r="A15" s="268">
        <v>5</v>
      </c>
      <c r="B15" s="277" t="s">
        <v>227</v>
      </c>
      <c r="C15" s="278">
        <v>60.25</v>
      </c>
      <c r="D15" s="279">
        <v>60.883333333333333</v>
      </c>
      <c r="E15" s="279">
        <v>58.966666666666669</v>
      </c>
      <c r="F15" s="279">
        <v>57.683333333333337</v>
      </c>
      <c r="G15" s="279">
        <v>55.766666666666673</v>
      </c>
      <c r="H15" s="279">
        <v>62.166666666666664</v>
      </c>
      <c r="I15" s="279">
        <v>64.083333333333343</v>
      </c>
      <c r="J15" s="279">
        <v>65.36666666666666</v>
      </c>
      <c r="K15" s="277">
        <v>62.8</v>
      </c>
      <c r="L15" s="277">
        <v>59.6</v>
      </c>
      <c r="M15" s="277">
        <v>26.969339999999999</v>
      </c>
    </row>
    <row r="16" spans="1:15" ht="12" customHeight="1">
      <c r="A16" s="268">
        <v>6</v>
      </c>
      <c r="B16" s="277" t="s">
        <v>228</v>
      </c>
      <c r="C16" s="278">
        <v>120.2</v>
      </c>
      <c r="D16" s="279">
        <v>120.66666666666667</v>
      </c>
      <c r="E16" s="279">
        <v>118.83333333333334</v>
      </c>
      <c r="F16" s="279">
        <v>117.46666666666667</v>
      </c>
      <c r="G16" s="279">
        <v>115.63333333333334</v>
      </c>
      <c r="H16" s="279">
        <v>122.03333333333335</v>
      </c>
      <c r="I16" s="279">
        <v>123.86666666666669</v>
      </c>
      <c r="J16" s="279">
        <v>125.23333333333335</v>
      </c>
      <c r="K16" s="277">
        <v>122.5</v>
      </c>
      <c r="L16" s="277">
        <v>119.3</v>
      </c>
      <c r="M16" s="277">
        <v>14.051019999999999</v>
      </c>
    </row>
    <row r="17" spans="1:13" ht="12" customHeight="1">
      <c r="A17" s="268">
        <v>7</v>
      </c>
      <c r="B17" s="277" t="s">
        <v>38</v>
      </c>
      <c r="C17" s="278">
        <v>1346</v>
      </c>
      <c r="D17" s="279">
        <v>1336.5833333333333</v>
      </c>
      <c r="E17" s="279">
        <v>1319.6666666666665</v>
      </c>
      <c r="F17" s="279">
        <v>1293.3333333333333</v>
      </c>
      <c r="G17" s="279">
        <v>1276.4166666666665</v>
      </c>
      <c r="H17" s="279">
        <v>1362.9166666666665</v>
      </c>
      <c r="I17" s="279">
        <v>1379.833333333333</v>
      </c>
      <c r="J17" s="279">
        <v>1406.1666666666665</v>
      </c>
      <c r="K17" s="277">
        <v>1353.5</v>
      </c>
      <c r="L17" s="277">
        <v>1310.25</v>
      </c>
      <c r="M17" s="277">
        <v>17.07292</v>
      </c>
    </row>
    <row r="18" spans="1:13" ht="12" customHeight="1">
      <c r="A18" s="268">
        <v>8</v>
      </c>
      <c r="B18" s="277" t="s">
        <v>296</v>
      </c>
      <c r="C18" s="278">
        <v>153.85</v>
      </c>
      <c r="D18" s="279">
        <v>154.45000000000002</v>
      </c>
      <c r="E18" s="279">
        <v>151.40000000000003</v>
      </c>
      <c r="F18" s="279">
        <v>148.95000000000002</v>
      </c>
      <c r="G18" s="279">
        <v>145.90000000000003</v>
      </c>
      <c r="H18" s="279">
        <v>156.90000000000003</v>
      </c>
      <c r="I18" s="279">
        <v>159.95000000000005</v>
      </c>
      <c r="J18" s="279">
        <v>162.40000000000003</v>
      </c>
      <c r="K18" s="277">
        <v>157.5</v>
      </c>
      <c r="L18" s="277">
        <v>152</v>
      </c>
      <c r="M18" s="277">
        <v>13.66841</v>
      </c>
    </row>
    <row r="19" spans="1:13" ht="12" customHeight="1">
      <c r="A19" s="268">
        <v>9</v>
      </c>
      <c r="B19" s="277" t="s">
        <v>297</v>
      </c>
      <c r="C19" s="278">
        <v>364.75</v>
      </c>
      <c r="D19" s="279">
        <v>369.66666666666669</v>
      </c>
      <c r="E19" s="279">
        <v>356.68333333333339</v>
      </c>
      <c r="F19" s="279">
        <v>348.61666666666673</v>
      </c>
      <c r="G19" s="279">
        <v>335.63333333333344</v>
      </c>
      <c r="H19" s="279">
        <v>377.73333333333335</v>
      </c>
      <c r="I19" s="279">
        <v>390.71666666666658</v>
      </c>
      <c r="J19" s="279">
        <v>398.7833333333333</v>
      </c>
      <c r="K19" s="277">
        <v>382.65</v>
      </c>
      <c r="L19" s="277">
        <v>361.6</v>
      </c>
      <c r="M19" s="277">
        <v>8.5592199999999998</v>
      </c>
    </row>
    <row r="20" spans="1:13" ht="12" customHeight="1">
      <c r="A20" s="268">
        <v>10</v>
      </c>
      <c r="B20" s="277" t="s">
        <v>41</v>
      </c>
      <c r="C20" s="278">
        <v>332.2</v>
      </c>
      <c r="D20" s="279">
        <v>334.45</v>
      </c>
      <c r="E20" s="279">
        <v>329.25</v>
      </c>
      <c r="F20" s="279">
        <v>326.3</v>
      </c>
      <c r="G20" s="279">
        <v>321.10000000000002</v>
      </c>
      <c r="H20" s="279">
        <v>337.4</v>
      </c>
      <c r="I20" s="279">
        <v>342.59999999999991</v>
      </c>
      <c r="J20" s="279">
        <v>345.54999999999995</v>
      </c>
      <c r="K20" s="277">
        <v>339.65</v>
      </c>
      <c r="L20" s="277">
        <v>331.5</v>
      </c>
      <c r="M20" s="277">
        <v>21.87706</v>
      </c>
    </row>
    <row r="21" spans="1:13" ht="12" customHeight="1">
      <c r="A21" s="268">
        <v>11</v>
      </c>
      <c r="B21" s="277" t="s">
        <v>43</v>
      </c>
      <c r="C21" s="278">
        <v>34.700000000000003</v>
      </c>
      <c r="D21" s="279">
        <v>34.683333333333337</v>
      </c>
      <c r="E21" s="279">
        <v>34.416666666666671</v>
      </c>
      <c r="F21" s="279">
        <v>34.133333333333333</v>
      </c>
      <c r="G21" s="279">
        <v>33.866666666666667</v>
      </c>
      <c r="H21" s="279">
        <v>34.966666666666676</v>
      </c>
      <c r="I21" s="279">
        <v>35.233333333333341</v>
      </c>
      <c r="J21" s="279">
        <v>35.51666666666668</v>
      </c>
      <c r="K21" s="277">
        <v>34.950000000000003</v>
      </c>
      <c r="L21" s="277">
        <v>34.4</v>
      </c>
      <c r="M21" s="277">
        <v>33.33128</v>
      </c>
    </row>
    <row r="22" spans="1:13" ht="12" customHeight="1">
      <c r="A22" s="268">
        <v>12</v>
      </c>
      <c r="B22" s="277" t="s">
        <v>298</v>
      </c>
      <c r="C22" s="278">
        <v>251.15</v>
      </c>
      <c r="D22" s="279">
        <v>248.13333333333333</v>
      </c>
      <c r="E22" s="279">
        <v>243.11666666666665</v>
      </c>
      <c r="F22" s="279">
        <v>235.08333333333331</v>
      </c>
      <c r="G22" s="279">
        <v>230.06666666666663</v>
      </c>
      <c r="H22" s="279">
        <v>256.16666666666663</v>
      </c>
      <c r="I22" s="279">
        <v>261.18333333333328</v>
      </c>
      <c r="J22" s="279">
        <v>269.2166666666667</v>
      </c>
      <c r="K22" s="277">
        <v>253.15</v>
      </c>
      <c r="L22" s="277">
        <v>240.1</v>
      </c>
      <c r="M22" s="277">
        <v>4.4297899999999997</v>
      </c>
    </row>
    <row r="23" spans="1:13">
      <c r="A23" s="268">
        <v>13</v>
      </c>
      <c r="B23" s="277" t="s">
        <v>299</v>
      </c>
      <c r="C23" s="278">
        <v>163.95</v>
      </c>
      <c r="D23" s="279">
        <v>164.75</v>
      </c>
      <c r="E23" s="279">
        <v>162.44999999999999</v>
      </c>
      <c r="F23" s="279">
        <v>160.94999999999999</v>
      </c>
      <c r="G23" s="279">
        <v>158.64999999999998</v>
      </c>
      <c r="H23" s="279">
        <v>166.25</v>
      </c>
      <c r="I23" s="279">
        <v>168.55</v>
      </c>
      <c r="J23" s="279">
        <v>170.05</v>
      </c>
      <c r="K23" s="277">
        <v>167.05</v>
      </c>
      <c r="L23" s="277">
        <v>163.25</v>
      </c>
      <c r="M23" s="277">
        <v>0.88966999999999996</v>
      </c>
    </row>
    <row r="24" spans="1:13">
      <c r="A24" s="268">
        <v>14</v>
      </c>
      <c r="B24" s="277" t="s">
        <v>300</v>
      </c>
      <c r="C24" s="278">
        <v>186.65</v>
      </c>
      <c r="D24" s="279">
        <v>185.43333333333331</v>
      </c>
      <c r="E24" s="279">
        <v>180.86666666666662</v>
      </c>
      <c r="F24" s="279">
        <v>175.08333333333331</v>
      </c>
      <c r="G24" s="279">
        <v>170.51666666666662</v>
      </c>
      <c r="H24" s="279">
        <v>191.21666666666661</v>
      </c>
      <c r="I24" s="279">
        <v>195.78333333333327</v>
      </c>
      <c r="J24" s="279">
        <v>201.56666666666661</v>
      </c>
      <c r="K24" s="277">
        <v>190</v>
      </c>
      <c r="L24" s="277">
        <v>179.65</v>
      </c>
      <c r="M24" s="277">
        <v>6.2470800000000004</v>
      </c>
    </row>
    <row r="25" spans="1:13">
      <c r="A25" s="268">
        <v>15</v>
      </c>
      <c r="B25" s="277" t="s">
        <v>833</v>
      </c>
      <c r="C25" s="278">
        <v>1707.95</v>
      </c>
      <c r="D25" s="279">
        <v>1739.6499999999999</v>
      </c>
      <c r="E25" s="279">
        <v>1669.2999999999997</v>
      </c>
      <c r="F25" s="279">
        <v>1630.6499999999999</v>
      </c>
      <c r="G25" s="279">
        <v>1560.2999999999997</v>
      </c>
      <c r="H25" s="279">
        <v>1778.2999999999997</v>
      </c>
      <c r="I25" s="279">
        <v>1848.6499999999996</v>
      </c>
      <c r="J25" s="279">
        <v>1887.2999999999997</v>
      </c>
      <c r="K25" s="277">
        <v>1810</v>
      </c>
      <c r="L25" s="277">
        <v>1701</v>
      </c>
      <c r="M25" s="277">
        <v>1.16042</v>
      </c>
    </row>
    <row r="26" spans="1:13">
      <c r="A26" s="268">
        <v>16</v>
      </c>
      <c r="B26" s="277" t="s">
        <v>292</v>
      </c>
      <c r="C26" s="278">
        <v>1649.2</v>
      </c>
      <c r="D26" s="279">
        <v>1646.8833333333334</v>
      </c>
      <c r="E26" s="279">
        <v>1635.8666666666668</v>
      </c>
      <c r="F26" s="279">
        <v>1622.5333333333333</v>
      </c>
      <c r="G26" s="279">
        <v>1611.5166666666667</v>
      </c>
      <c r="H26" s="279">
        <v>1660.2166666666669</v>
      </c>
      <c r="I26" s="279">
        <v>1671.2333333333338</v>
      </c>
      <c r="J26" s="279">
        <v>1684.5666666666671</v>
      </c>
      <c r="K26" s="277">
        <v>1657.9</v>
      </c>
      <c r="L26" s="277">
        <v>1633.55</v>
      </c>
      <c r="M26" s="277">
        <v>0.22917000000000001</v>
      </c>
    </row>
    <row r="27" spans="1:13">
      <c r="A27" s="268">
        <v>17</v>
      </c>
      <c r="B27" s="277" t="s">
        <v>229</v>
      </c>
      <c r="C27" s="278">
        <v>1388.2</v>
      </c>
      <c r="D27" s="279">
        <v>1398.7333333333333</v>
      </c>
      <c r="E27" s="279">
        <v>1371.4666666666667</v>
      </c>
      <c r="F27" s="279">
        <v>1354.7333333333333</v>
      </c>
      <c r="G27" s="279">
        <v>1327.4666666666667</v>
      </c>
      <c r="H27" s="279">
        <v>1415.4666666666667</v>
      </c>
      <c r="I27" s="279">
        <v>1442.7333333333336</v>
      </c>
      <c r="J27" s="279">
        <v>1459.4666666666667</v>
      </c>
      <c r="K27" s="277">
        <v>1426</v>
      </c>
      <c r="L27" s="277">
        <v>1382</v>
      </c>
      <c r="M27" s="277">
        <v>1.4436199999999999</v>
      </c>
    </row>
    <row r="28" spans="1:13">
      <c r="A28" s="268">
        <v>18</v>
      </c>
      <c r="B28" s="277" t="s">
        <v>301</v>
      </c>
      <c r="C28" s="278">
        <v>1853.7</v>
      </c>
      <c r="D28" s="279">
        <v>1846.05</v>
      </c>
      <c r="E28" s="279">
        <v>1823.1499999999999</v>
      </c>
      <c r="F28" s="279">
        <v>1792.6</v>
      </c>
      <c r="G28" s="279">
        <v>1769.6999999999998</v>
      </c>
      <c r="H28" s="279">
        <v>1876.6</v>
      </c>
      <c r="I28" s="279">
        <v>1899.5</v>
      </c>
      <c r="J28" s="279">
        <v>1930.05</v>
      </c>
      <c r="K28" s="277">
        <v>1868.95</v>
      </c>
      <c r="L28" s="277">
        <v>1815.5</v>
      </c>
      <c r="M28" s="277">
        <v>7.8649999999999998E-2</v>
      </c>
    </row>
    <row r="29" spans="1:13">
      <c r="A29" s="268">
        <v>19</v>
      </c>
      <c r="B29" s="277" t="s">
        <v>230</v>
      </c>
      <c r="C29" s="278">
        <v>2407</v>
      </c>
      <c r="D29" s="279">
        <v>2400.9833333333331</v>
      </c>
      <c r="E29" s="279">
        <v>2357.0166666666664</v>
      </c>
      <c r="F29" s="279">
        <v>2307.0333333333333</v>
      </c>
      <c r="G29" s="279">
        <v>2263.0666666666666</v>
      </c>
      <c r="H29" s="279">
        <v>2450.9666666666662</v>
      </c>
      <c r="I29" s="279">
        <v>2494.9333333333325</v>
      </c>
      <c r="J29" s="279">
        <v>2544.9166666666661</v>
      </c>
      <c r="K29" s="277">
        <v>2444.9499999999998</v>
      </c>
      <c r="L29" s="277">
        <v>2351</v>
      </c>
      <c r="M29" s="277">
        <v>0.86902000000000001</v>
      </c>
    </row>
    <row r="30" spans="1:13">
      <c r="A30" s="268">
        <v>20</v>
      </c>
      <c r="B30" s="277" t="s">
        <v>303</v>
      </c>
      <c r="C30" s="278">
        <v>95.25</v>
      </c>
      <c r="D30" s="279">
        <v>95.116666666666674</v>
      </c>
      <c r="E30" s="279">
        <v>92.533333333333346</v>
      </c>
      <c r="F30" s="279">
        <v>89.816666666666677</v>
      </c>
      <c r="G30" s="279">
        <v>87.233333333333348</v>
      </c>
      <c r="H30" s="279">
        <v>97.833333333333343</v>
      </c>
      <c r="I30" s="279">
        <v>100.41666666666666</v>
      </c>
      <c r="J30" s="279">
        <v>103.13333333333334</v>
      </c>
      <c r="K30" s="277">
        <v>97.7</v>
      </c>
      <c r="L30" s="277">
        <v>92.4</v>
      </c>
      <c r="M30" s="277">
        <v>2.5985</v>
      </c>
    </row>
    <row r="31" spans="1:13">
      <c r="A31" s="268">
        <v>21</v>
      </c>
      <c r="B31" s="277" t="s">
        <v>45</v>
      </c>
      <c r="C31" s="278">
        <v>698.2</v>
      </c>
      <c r="D31" s="279">
        <v>701.56666666666661</v>
      </c>
      <c r="E31" s="279">
        <v>690.73333333333323</v>
      </c>
      <c r="F31" s="279">
        <v>683.26666666666665</v>
      </c>
      <c r="G31" s="279">
        <v>672.43333333333328</v>
      </c>
      <c r="H31" s="279">
        <v>709.03333333333319</v>
      </c>
      <c r="I31" s="279">
        <v>719.86666666666667</v>
      </c>
      <c r="J31" s="279">
        <v>727.33333333333314</v>
      </c>
      <c r="K31" s="277">
        <v>712.4</v>
      </c>
      <c r="L31" s="277">
        <v>694.1</v>
      </c>
      <c r="M31" s="277">
        <v>7.9298799999999998</v>
      </c>
    </row>
    <row r="32" spans="1:13">
      <c r="A32" s="268">
        <v>22</v>
      </c>
      <c r="B32" s="277" t="s">
        <v>304</v>
      </c>
      <c r="C32" s="278">
        <v>1538.25</v>
      </c>
      <c r="D32" s="279">
        <v>1541.8166666666666</v>
      </c>
      <c r="E32" s="279">
        <v>1520.2333333333331</v>
      </c>
      <c r="F32" s="279">
        <v>1502.2166666666665</v>
      </c>
      <c r="G32" s="279">
        <v>1480.633333333333</v>
      </c>
      <c r="H32" s="279">
        <v>1559.8333333333333</v>
      </c>
      <c r="I32" s="279">
        <v>1581.4166666666667</v>
      </c>
      <c r="J32" s="279">
        <v>1599.4333333333334</v>
      </c>
      <c r="K32" s="277">
        <v>1563.4</v>
      </c>
      <c r="L32" s="277">
        <v>1523.8</v>
      </c>
      <c r="M32" s="277">
        <v>0.33757999999999999</v>
      </c>
    </row>
    <row r="33" spans="1:13">
      <c r="A33" s="268">
        <v>23</v>
      </c>
      <c r="B33" s="277" t="s">
        <v>46</v>
      </c>
      <c r="C33" s="278">
        <v>198.45</v>
      </c>
      <c r="D33" s="279">
        <v>197.29999999999998</v>
      </c>
      <c r="E33" s="279">
        <v>194.89999999999998</v>
      </c>
      <c r="F33" s="279">
        <v>191.35</v>
      </c>
      <c r="G33" s="279">
        <v>188.95</v>
      </c>
      <c r="H33" s="279">
        <v>200.84999999999997</v>
      </c>
      <c r="I33" s="279">
        <v>203.25</v>
      </c>
      <c r="J33" s="279">
        <v>206.79999999999995</v>
      </c>
      <c r="K33" s="277">
        <v>199.7</v>
      </c>
      <c r="L33" s="277">
        <v>193.75</v>
      </c>
      <c r="M33" s="277">
        <v>52.134459999999997</v>
      </c>
    </row>
    <row r="34" spans="1:13">
      <c r="A34" s="268">
        <v>24</v>
      </c>
      <c r="B34" s="277" t="s">
        <v>293</v>
      </c>
      <c r="C34" s="278">
        <v>1776.65</v>
      </c>
      <c r="D34" s="279">
        <v>1768.7166666666665</v>
      </c>
      <c r="E34" s="279">
        <v>1742.9333333333329</v>
      </c>
      <c r="F34" s="279">
        <v>1709.2166666666665</v>
      </c>
      <c r="G34" s="279">
        <v>1683.4333333333329</v>
      </c>
      <c r="H34" s="279">
        <v>1802.4333333333329</v>
      </c>
      <c r="I34" s="279">
        <v>1828.2166666666662</v>
      </c>
      <c r="J34" s="279">
        <v>1861.9333333333329</v>
      </c>
      <c r="K34" s="277">
        <v>1794.5</v>
      </c>
      <c r="L34" s="277">
        <v>1735</v>
      </c>
      <c r="M34" s="277">
        <v>0.30020999999999998</v>
      </c>
    </row>
    <row r="35" spans="1:13">
      <c r="A35" s="268">
        <v>25</v>
      </c>
      <c r="B35" s="277" t="s">
        <v>302</v>
      </c>
      <c r="C35" s="278">
        <v>943.55</v>
      </c>
      <c r="D35" s="279">
        <v>949.68333333333339</v>
      </c>
      <c r="E35" s="279">
        <v>929.36666666666679</v>
      </c>
      <c r="F35" s="279">
        <v>915.18333333333339</v>
      </c>
      <c r="G35" s="279">
        <v>894.86666666666679</v>
      </c>
      <c r="H35" s="279">
        <v>963.86666666666679</v>
      </c>
      <c r="I35" s="279">
        <v>984.18333333333339</v>
      </c>
      <c r="J35" s="279">
        <v>998.36666666666679</v>
      </c>
      <c r="K35" s="277">
        <v>970</v>
      </c>
      <c r="L35" s="277">
        <v>935.5</v>
      </c>
      <c r="M35" s="277">
        <v>2.64209</v>
      </c>
    </row>
    <row r="36" spans="1:13">
      <c r="A36" s="268">
        <v>26</v>
      </c>
      <c r="B36" s="277" t="s">
        <v>47</v>
      </c>
      <c r="C36" s="278">
        <v>1431.45</v>
      </c>
      <c r="D36" s="279">
        <v>1426.9666666666669</v>
      </c>
      <c r="E36" s="279">
        <v>1411.0333333333338</v>
      </c>
      <c r="F36" s="279">
        <v>1390.6166666666668</v>
      </c>
      <c r="G36" s="279">
        <v>1374.6833333333336</v>
      </c>
      <c r="H36" s="279">
        <v>1447.3833333333339</v>
      </c>
      <c r="I36" s="279">
        <v>1463.3166666666668</v>
      </c>
      <c r="J36" s="279">
        <v>1483.733333333334</v>
      </c>
      <c r="K36" s="277">
        <v>1442.9</v>
      </c>
      <c r="L36" s="277">
        <v>1406.55</v>
      </c>
      <c r="M36" s="277">
        <v>7.69109</v>
      </c>
    </row>
    <row r="37" spans="1:13">
      <c r="A37" s="268">
        <v>27</v>
      </c>
      <c r="B37" s="277" t="s">
        <v>48</v>
      </c>
      <c r="C37" s="278">
        <v>114.1</v>
      </c>
      <c r="D37" s="279">
        <v>113.86666666666667</v>
      </c>
      <c r="E37" s="279">
        <v>112.48333333333335</v>
      </c>
      <c r="F37" s="279">
        <v>110.86666666666667</v>
      </c>
      <c r="G37" s="279">
        <v>109.48333333333335</v>
      </c>
      <c r="H37" s="279">
        <v>115.48333333333335</v>
      </c>
      <c r="I37" s="279">
        <v>116.86666666666667</v>
      </c>
      <c r="J37" s="279">
        <v>118.48333333333335</v>
      </c>
      <c r="K37" s="277">
        <v>115.25</v>
      </c>
      <c r="L37" s="277">
        <v>112.25</v>
      </c>
      <c r="M37" s="277">
        <v>35.290419999999997</v>
      </c>
    </row>
    <row r="38" spans="1:13">
      <c r="A38" s="268">
        <v>28</v>
      </c>
      <c r="B38" s="277" t="s">
        <v>305</v>
      </c>
      <c r="C38" s="278">
        <v>157.05000000000001</v>
      </c>
      <c r="D38" s="279">
        <v>160.30000000000001</v>
      </c>
      <c r="E38" s="279">
        <v>153.80000000000001</v>
      </c>
      <c r="F38" s="279">
        <v>150.55000000000001</v>
      </c>
      <c r="G38" s="279">
        <v>144.05000000000001</v>
      </c>
      <c r="H38" s="279">
        <v>163.55000000000001</v>
      </c>
      <c r="I38" s="279">
        <v>170.05</v>
      </c>
      <c r="J38" s="279">
        <v>173.3</v>
      </c>
      <c r="K38" s="277">
        <v>166.8</v>
      </c>
      <c r="L38" s="277">
        <v>157.05000000000001</v>
      </c>
      <c r="M38" s="277">
        <v>1.9985599999999999</v>
      </c>
    </row>
    <row r="39" spans="1:13">
      <c r="A39" s="268">
        <v>29</v>
      </c>
      <c r="B39" s="277" t="s">
        <v>938</v>
      </c>
      <c r="C39" s="278">
        <v>173</v>
      </c>
      <c r="D39" s="279">
        <v>173.6</v>
      </c>
      <c r="E39" s="279">
        <v>171.75</v>
      </c>
      <c r="F39" s="279">
        <v>170.5</v>
      </c>
      <c r="G39" s="279">
        <v>168.65</v>
      </c>
      <c r="H39" s="279">
        <v>174.85</v>
      </c>
      <c r="I39" s="279">
        <v>176.69999999999996</v>
      </c>
      <c r="J39" s="279">
        <v>177.95</v>
      </c>
      <c r="K39" s="277">
        <v>175.45</v>
      </c>
      <c r="L39" s="277">
        <v>172.35</v>
      </c>
      <c r="M39" s="277">
        <v>0.10786999999999999</v>
      </c>
    </row>
    <row r="40" spans="1:13">
      <c r="A40" s="268">
        <v>30</v>
      </c>
      <c r="B40" s="277" t="s">
        <v>306</v>
      </c>
      <c r="C40" s="278">
        <v>62.1</v>
      </c>
      <c r="D40" s="279">
        <v>62.4</v>
      </c>
      <c r="E40" s="279">
        <v>61.5</v>
      </c>
      <c r="F40" s="279">
        <v>60.9</v>
      </c>
      <c r="G40" s="279">
        <v>60</v>
      </c>
      <c r="H40" s="279">
        <v>63</v>
      </c>
      <c r="I40" s="279">
        <v>63.899999999999991</v>
      </c>
      <c r="J40" s="279">
        <v>64.5</v>
      </c>
      <c r="K40" s="277">
        <v>63.3</v>
      </c>
      <c r="L40" s="277">
        <v>61.8</v>
      </c>
      <c r="M40" s="277">
        <v>7.4702299999999999</v>
      </c>
    </row>
    <row r="41" spans="1:13">
      <c r="A41" s="268">
        <v>31</v>
      </c>
      <c r="B41" s="277" t="s">
        <v>49</v>
      </c>
      <c r="C41" s="278">
        <v>50.8</v>
      </c>
      <c r="D41" s="279">
        <v>51.283333333333331</v>
      </c>
      <c r="E41" s="279">
        <v>50.11666666666666</v>
      </c>
      <c r="F41" s="279">
        <v>49.43333333333333</v>
      </c>
      <c r="G41" s="279">
        <v>48.266666666666659</v>
      </c>
      <c r="H41" s="279">
        <v>51.966666666666661</v>
      </c>
      <c r="I41" s="279">
        <v>53.133333333333333</v>
      </c>
      <c r="J41" s="279">
        <v>53.816666666666663</v>
      </c>
      <c r="K41" s="277">
        <v>52.45</v>
      </c>
      <c r="L41" s="277">
        <v>50.6</v>
      </c>
      <c r="M41" s="277">
        <v>229.19466</v>
      </c>
    </row>
    <row r="42" spans="1:13">
      <c r="A42" s="268">
        <v>32</v>
      </c>
      <c r="B42" s="277" t="s">
        <v>51</v>
      </c>
      <c r="C42" s="278">
        <v>1705.65</v>
      </c>
      <c r="D42" s="279">
        <v>1712.8500000000001</v>
      </c>
      <c r="E42" s="279">
        <v>1692.8000000000002</v>
      </c>
      <c r="F42" s="279">
        <v>1679.95</v>
      </c>
      <c r="G42" s="279">
        <v>1659.9</v>
      </c>
      <c r="H42" s="279">
        <v>1725.7000000000003</v>
      </c>
      <c r="I42" s="279">
        <v>1745.75</v>
      </c>
      <c r="J42" s="279">
        <v>1758.6000000000004</v>
      </c>
      <c r="K42" s="277">
        <v>1732.9</v>
      </c>
      <c r="L42" s="277">
        <v>1700</v>
      </c>
      <c r="M42" s="277">
        <v>12.89791</v>
      </c>
    </row>
    <row r="43" spans="1:13">
      <c r="A43" s="268">
        <v>33</v>
      </c>
      <c r="B43" s="277" t="s">
        <v>307</v>
      </c>
      <c r="C43" s="278">
        <v>123.25</v>
      </c>
      <c r="D43" s="279">
        <v>123.56666666666666</v>
      </c>
      <c r="E43" s="279">
        <v>122.38333333333333</v>
      </c>
      <c r="F43" s="279">
        <v>121.51666666666667</v>
      </c>
      <c r="G43" s="279">
        <v>120.33333333333333</v>
      </c>
      <c r="H43" s="279">
        <v>124.43333333333332</v>
      </c>
      <c r="I43" s="279">
        <v>125.61666666666666</v>
      </c>
      <c r="J43" s="279">
        <v>126.48333333333332</v>
      </c>
      <c r="K43" s="277">
        <v>124.75</v>
      </c>
      <c r="L43" s="277">
        <v>122.7</v>
      </c>
      <c r="M43" s="277">
        <v>1.07819</v>
      </c>
    </row>
    <row r="44" spans="1:13">
      <c r="A44" s="268">
        <v>34</v>
      </c>
      <c r="B44" s="277" t="s">
        <v>309</v>
      </c>
      <c r="C44" s="278">
        <v>932.75</v>
      </c>
      <c r="D44" s="279">
        <v>932.2833333333333</v>
      </c>
      <c r="E44" s="279">
        <v>920.56666666666661</v>
      </c>
      <c r="F44" s="279">
        <v>908.38333333333333</v>
      </c>
      <c r="G44" s="279">
        <v>896.66666666666663</v>
      </c>
      <c r="H44" s="279">
        <v>944.46666666666658</v>
      </c>
      <c r="I44" s="279">
        <v>956.18333333333328</v>
      </c>
      <c r="J44" s="279">
        <v>968.36666666666656</v>
      </c>
      <c r="K44" s="277">
        <v>944</v>
      </c>
      <c r="L44" s="277">
        <v>920.1</v>
      </c>
      <c r="M44" s="277">
        <v>0.94523999999999997</v>
      </c>
    </row>
    <row r="45" spans="1:13">
      <c r="A45" s="268">
        <v>35</v>
      </c>
      <c r="B45" s="277" t="s">
        <v>308</v>
      </c>
      <c r="C45" s="278">
        <v>3340.95</v>
      </c>
      <c r="D45" s="279">
        <v>3374.0166666666664</v>
      </c>
      <c r="E45" s="279">
        <v>3297.0333333333328</v>
      </c>
      <c r="F45" s="279">
        <v>3253.1166666666663</v>
      </c>
      <c r="G45" s="279">
        <v>3176.1333333333328</v>
      </c>
      <c r="H45" s="279">
        <v>3417.9333333333329</v>
      </c>
      <c r="I45" s="279">
        <v>3494.9166666666665</v>
      </c>
      <c r="J45" s="279">
        <v>3538.833333333333</v>
      </c>
      <c r="K45" s="277">
        <v>3451</v>
      </c>
      <c r="L45" s="277">
        <v>3330.1</v>
      </c>
      <c r="M45" s="277">
        <v>0.35350999999999999</v>
      </c>
    </row>
    <row r="46" spans="1:13">
      <c r="A46" s="268">
        <v>36</v>
      </c>
      <c r="B46" s="277" t="s">
        <v>310</v>
      </c>
      <c r="C46" s="278">
        <v>4606.6499999999996</v>
      </c>
      <c r="D46" s="279">
        <v>4633.8833333333332</v>
      </c>
      <c r="E46" s="279">
        <v>4572.7666666666664</v>
      </c>
      <c r="F46" s="279">
        <v>4538.8833333333332</v>
      </c>
      <c r="G46" s="279">
        <v>4477.7666666666664</v>
      </c>
      <c r="H46" s="279">
        <v>4667.7666666666664</v>
      </c>
      <c r="I46" s="279">
        <v>4728.8833333333332</v>
      </c>
      <c r="J46" s="279">
        <v>4762.7666666666664</v>
      </c>
      <c r="K46" s="277">
        <v>4695</v>
      </c>
      <c r="L46" s="277">
        <v>4600</v>
      </c>
      <c r="M46" s="277">
        <v>0.12814999999999999</v>
      </c>
    </row>
    <row r="47" spans="1:13">
      <c r="A47" s="268">
        <v>37</v>
      </c>
      <c r="B47" s="277" t="s">
        <v>226</v>
      </c>
      <c r="C47" s="278">
        <v>624.54999999999995</v>
      </c>
      <c r="D47" s="279">
        <v>629.18333333333328</v>
      </c>
      <c r="E47" s="279">
        <v>612.36666666666656</v>
      </c>
      <c r="F47" s="279">
        <v>600.18333333333328</v>
      </c>
      <c r="G47" s="279">
        <v>583.36666666666656</v>
      </c>
      <c r="H47" s="279">
        <v>641.36666666666656</v>
      </c>
      <c r="I47" s="279">
        <v>658.18333333333339</v>
      </c>
      <c r="J47" s="279">
        <v>670.36666666666656</v>
      </c>
      <c r="K47" s="277">
        <v>646</v>
      </c>
      <c r="L47" s="277">
        <v>617</v>
      </c>
      <c r="M47" s="277">
        <v>6.9627999999999997</v>
      </c>
    </row>
    <row r="48" spans="1:13">
      <c r="A48" s="268">
        <v>38</v>
      </c>
      <c r="B48" s="277" t="s">
        <v>53</v>
      </c>
      <c r="C48" s="278">
        <v>809.5</v>
      </c>
      <c r="D48" s="279">
        <v>814.6</v>
      </c>
      <c r="E48" s="279">
        <v>801.5</v>
      </c>
      <c r="F48" s="279">
        <v>793.5</v>
      </c>
      <c r="G48" s="279">
        <v>780.4</v>
      </c>
      <c r="H48" s="279">
        <v>822.6</v>
      </c>
      <c r="I48" s="279">
        <v>835.70000000000016</v>
      </c>
      <c r="J48" s="279">
        <v>843.7</v>
      </c>
      <c r="K48" s="277">
        <v>827.7</v>
      </c>
      <c r="L48" s="277">
        <v>806.6</v>
      </c>
      <c r="M48" s="277">
        <v>30.764679999999998</v>
      </c>
    </row>
    <row r="49" spans="1:13">
      <c r="A49" s="268">
        <v>39</v>
      </c>
      <c r="B49" s="277" t="s">
        <v>311</v>
      </c>
      <c r="C49" s="278">
        <v>468.95</v>
      </c>
      <c r="D49" s="279">
        <v>473.18333333333334</v>
      </c>
      <c r="E49" s="279">
        <v>460.76666666666665</v>
      </c>
      <c r="F49" s="279">
        <v>452.58333333333331</v>
      </c>
      <c r="G49" s="279">
        <v>440.16666666666663</v>
      </c>
      <c r="H49" s="279">
        <v>481.36666666666667</v>
      </c>
      <c r="I49" s="279">
        <v>493.7833333333333</v>
      </c>
      <c r="J49" s="279">
        <v>501.9666666666667</v>
      </c>
      <c r="K49" s="277">
        <v>485.6</v>
      </c>
      <c r="L49" s="277">
        <v>465</v>
      </c>
      <c r="M49" s="277">
        <v>3.4915099999999999</v>
      </c>
    </row>
    <row r="50" spans="1:13">
      <c r="A50" s="268">
        <v>40</v>
      </c>
      <c r="B50" s="277" t="s">
        <v>55</v>
      </c>
      <c r="C50" s="278">
        <v>440.05</v>
      </c>
      <c r="D50" s="279">
        <v>439.73333333333335</v>
      </c>
      <c r="E50" s="279">
        <v>433.06666666666672</v>
      </c>
      <c r="F50" s="279">
        <v>426.08333333333337</v>
      </c>
      <c r="G50" s="279">
        <v>419.41666666666674</v>
      </c>
      <c r="H50" s="279">
        <v>446.7166666666667</v>
      </c>
      <c r="I50" s="279">
        <v>453.38333333333333</v>
      </c>
      <c r="J50" s="279">
        <v>460.36666666666667</v>
      </c>
      <c r="K50" s="277">
        <v>446.4</v>
      </c>
      <c r="L50" s="277">
        <v>432.75</v>
      </c>
      <c r="M50" s="277">
        <v>213.26996</v>
      </c>
    </row>
    <row r="51" spans="1:13">
      <c r="A51" s="268">
        <v>41</v>
      </c>
      <c r="B51" s="277" t="s">
        <v>56</v>
      </c>
      <c r="C51" s="278">
        <v>2900</v>
      </c>
      <c r="D51" s="279">
        <v>2895.6</v>
      </c>
      <c r="E51" s="279">
        <v>2881.2</v>
      </c>
      <c r="F51" s="279">
        <v>2862.4</v>
      </c>
      <c r="G51" s="279">
        <v>2848</v>
      </c>
      <c r="H51" s="279">
        <v>2914.3999999999996</v>
      </c>
      <c r="I51" s="279">
        <v>2928.8</v>
      </c>
      <c r="J51" s="279">
        <v>2947.5999999999995</v>
      </c>
      <c r="K51" s="277">
        <v>2910</v>
      </c>
      <c r="L51" s="277">
        <v>2876.8</v>
      </c>
      <c r="M51" s="277">
        <v>4.8161399999999999</v>
      </c>
    </row>
    <row r="52" spans="1:13">
      <c r="A52" s="268">
        <v>42</v>
      </c>
      <c r="B52" s="277" t="s">
        <v>315</v>
      </c>
      <c r="C52" s="278">
        <v>157.30000000000001</v>
      </c>
      <c r="D52" s="279">
        <v>153.48333333333335</v>
      </c>
      <c r="E52" s="279">
        <v>147.06666666666669</v>
      </c>
      <c r="F52" s="279">
        <v>136.83333333333334</v>
      </c>
      <c r="G52" s="279">
        <v>130.41666666666669</v>
      </c>
      <c r="H52" s="279">
        <v>163.7166666666667</v>
      </c>
      <c r="I52" s="279">
        <v>170.13333333333333</v>
      </c>
      <c r="J52" s="279">
        <v>180.3666666666667</v>
      </c>
      <c r="K52" s="277">
        <v>159.9</v>
      </c>
      <c r="L52" s="277">
        <v>143.25</v>
      </c>
      <c r="M52" s="277">
        <v>42.415080000000003</v>
      </c>
    </row>
    <row r="53" spans="1:13">
      <c r="A53" s="268">
        <v>43</v>
      </c>
      <c r="B53" s="277" t="s">
        <v>316</v>
      </c>
      <c r="C53" s="278">
        <v>395.35</v>
      </c>
      <c r="D53" s="279">
        <v>398.2</v>
      </c>
      <c r="E53" s="279">
        <v>390.4</v>
      </c>
      <c r="F53" s="279">
        <v>385.45</v>
      </c>
      <c r="G53" s="279">
        <v>377.65</v>
      </c>
      <c r="H53" s="279">
        <v>403.15</v>
      </c>
      <c r="I53" s="279">
        <v>410.95000000000005</v>
      </c>
      <c r="J53" s="279">
        <v>415.9</v>
      </c>
      <c r="K53" s="277">
        <v>406</v>
      </c>
      <c r="L53" s="277">
        <v>393.25</v>
      </c>
      <c r="M53" s="277">
        <v>1.1571199999999999</v>
      </c>
    </row>
    <row r="54" spans="1:13">
      <c r="A54" s="268">
        <v>44</v>
      </c>
      <c r="B54" s="277" t="s">
        <v>58</v>
      </c>
      <c r="C54" s="278">
        <v>6461.45</v>
      </c>
      <c r="D54" s="279">
        <v>6484.6166666666659</v>
      </c>
      <c r="E54" s="279">
        <v>6376.8333333333321</v>
      </c>
      <c r="F54" s="279">
        <v>6292.2166666666662</v>
      </c>
      <c r="G54" s="279">
        <v>6184.4333333333325</v>
      </c>
      <c r="H54" s="279">
        <v>6569.2333333333318</v>
      </c>
      <c r="I54" s="279">
        <v>6677.0166666666664</v>
      </c>
      <c r="J54" s="279">
        <v>6761.6333333333314</v>
      </c>
      <c r="K54" s="277">
        <v>6592.4</v>
      </c>
      <c r="L54" s="277">
        <v>6400</v>
      </c>
      <c r="M54" s="277">
        <v>8.1072600000000001</v>
      </c>
    </row>
    <row r="55" spans="1:13">
      <c r="A55" s="268">
        <v>45</v>
      </c>
      <c r="B55" s="277" t="s">
        <v>232</v>
      </c>
      <c r="C55" s="278">
        <v>2723.25</v>
      </c>
      <c r="D55" s="279">
        <v>2723.15</v>
      </c>
      <c r="E55" s="279">
        <v>2681.3</v>
      </c>
      <c r="F55" s="279">
        <v>2639.35</v>
      </c>
      <c r="G55" s="279">
        <v>2597.5</v>
      </c>
      <c r="H55" s="279">
        <v>2765.1000000000004</v>
      </c>
      <c r="I55" s="279">
        <v>2806.95</v>
      </c>
      <c r="J55" s="279">
        <v>2848.9000000000005</v>
      </c>
      <c r="K55" s="277">
        <v>2765</v>
      </c>
      <c r="L55" s="277">
        <v>2681.2</v>
      </c>
      <c r="M55" s="277">
        <v>1.2851699999999999</v>
      </c>
    </row>
    <row r="56" spans="1:13">
      <c r="A56" s="268">
        <v>46</v>
      </c>
      <c r="B56" s="277" t="s">
        <v>59</v>
      </c>
      <c r="C56" s="278">
        <v>3234.6</v>
      </c>
      <c r="D56" s="279">
        <v>3276.2666666666664</v>
      </c>
      <c r="E56" s="279">
        <v>3174.5333333333328</v>
      </c>
      <c r="F56" s="279">
        <v>3114.4666666666662</v>
      </c>
      <c r="G56" s="279">
        <v>3012.7333333333327</v>
      </c>
      <c r="H56" s="279">
        <v>3336.333333333333</v>
      </c>
      <c r="I56" s="279">
        <v>3438.0666666666666</v>
      </c>
      <c r="J56" s="279">
        <v>3498.1333333333332</v>
      </c>
      <c r="K56" s="277">
        <v>3378</v>
      </c>
      <c r="L56" s="277">
        <v>3216.2</v>
      </c>
      <c r="M56" s="277">
        <v>131.36482000000001</v>
      </c>
    </row>
    <row r="57" spans="1:13">
      <c r="A57" s="268">
        <v>47</v>
      </c>
      <c r="B57" s="277" t="s">
        <v>60</v>
      </c>
      <c r="C57" s="278">
        <v>1277.45</v>
      </c>
      <c r="D57" s="279">
        <v>1278.1333333333334</v>
      </c>
      <c r="E57" s="279">
        <v>1260.3166666666668</v>
      </c>
      <c r="F57" s="279">
        <v>1243.1833333333334</v>
      </c>
      <c r="G57" s="279">
        <v>1225.3666666666668</v>
      </c>
      <c r="H57" s="279">
        <v>1295.2666666666669</v>
      </c>
      <c r="I57" s="279">
        <v>1313.0833333333335</v>
      </c>
      <c r="J57" s="279">
        <v>1330.2166666666669</v>
      </c>
      <c r="K57" s="277">
        <v>1295.95</v>
      </c>
      <c r="L57" s="277">
        <v>1261</v>
      </c>
      <c r="M57" s="277">
        <v>10.140459999999999</v>
      </c>
    </row>
    <row r="58" spans="1:13">
      <c r="A58" s="268">
        <v>48</v>
      </c>
      <c r="B58" s="277" t="s">
        <v>317</v>
      </c>
      <c r="C58" s="278">
        <v>109.35</v>
      </c>
      <c r="D58" s="279">
        <v>110.03333333333335</v>
      </c>
      <c r="E58" s="279">
        <v>108.11666666666669</v>
      </c>
      <c r="F58" s="279">
        <v>106.88333333333334</v>
      </c>
      <c r="G58" s="279">
        <v>104.96666666666668</v>
      </c>
      <c r="H58" s="279">
        <v>111.26666666666669</v>
      </c>
      <c r="I58" s="279">
        <v>113.18333333333335</v>
      </c>
      <c r="J58" s="279">
        <v>114.4166666666667</v>
      </c>
      <c r="K58" s="277">
        <v>111.95</v>
      </c>
      <c r="L58" s="277">
        <v>108.8</v>
      </c>
      <c r="M58" s="277">
        <v>2.0108899999999998</v>
      </c>
    </row>
    <row r="59" spans="1:13">
      <c r="A59" s="268">
        <v>49</v>
      </c>
      <c r="B59" s="277" t="s">
        <v>318</v>
      </c>
      <c r="C59" s="278">
        <v>126.15</v>
      </c>
      <c r="D59" s="279">
        <v>127.2</v>
      </c>
      <c r="E59" s="279">
        <v>124.6</v>
      </c>
      <c r="F59" s="279">
        <v>123.05</v>
      </c>
      <c r="G59" s="279">
        <v>120.44999999999999</v>
      </c>
      <c r="H59" s="279">
        <v>128.75</v>
      </c>
      <c r="I59" s="279">
        <v>131.35</v>
      </c>
      <c r="J59" s="279">
        <v>132.9</v>
      </c>
      <c r="K59" s="277">
        <v>129.80000000000001</v>
      </c>
      <c r="L59" s="277">
        <v>125.65</v>
      </c>
      <c r="M59" s="277">
        <v>11.54111</v>
      </c>
    </row>
    <row r="60" spans="1:13" ht="12" customHeight="1">
      <c r="A60" s="268">
        <v>50</v>
      </c>
      <c r="B60" s="277" t="s">
        <v>233</v>
      </c>
      <c r="C60" s="278">
        <v>370.1</v>
      </c>
      <c r="D60" s="279">
        <v>373.40000000000003</v>
      </c>
      <c r="E60" s="279">
        <v>364.05000000000007</v>
      </c>
      <c r="F60" s="279">
        <v>358.00000000000006</v>
      </c>
      <c r="G60" s="279">
        <v>348.65000000000009</v>
      </c>
      <c r="H60" s="279">
        <v>379.45000000000005</v>
      </c>
      <c r="I60" s="279">
        <v>388.80000000000007</v>
      </c>
      <c r="J60" s="279">
        <v>394.85</v>
      </c>
      <c r="K60" s="277">
        <v>382.75</v>
      </c>
      <c r="L60" s="277">
        <v>367.35</v>
      </c>
      <c r="M60" s="277">
        <v>101.49824</v>
      </c>
    </row>
    <row r="61" spans="1:13">
      <c r="A61" s="268">
        <v>51</v>
      </c>
      <c r="B61" s="277" t="s">
        <v>61</v>
      </c>
      <c r="C61" s="278">
        <v>50.55</v>
      </c>
      <c r="D61" s="279">
        <v>51.050000000000004</v>
      </c>
      <c r="E61" s="279">
        <v>49.650000000000006</v>
      </c>
      <c r="F61" s="279">
        <v>48.75</v>
      </c>
      <c r="G61" s="279">
        <v>47.35</v>
      </c>
      <c r="H61" s="279">
        <v>51.95000000000001</v>
      </c>
      <c r="I61" s="279">
        <v>53.35</v>
      </c>
      <c r="J61" s="279">
        <v>54.250000000000014</v>
      </c>
      <c r="K61" s="277">
        <v>52.45</v>
      </c>
      <c r="L61" s="277">
        <v>50.15</v>
      </c>
      <c r="M61" s="277">
        <v>313.68155000000002</v>
      </c>
    </row>
    <row r="62" spans="1:13">
      <c r="A62" s="268">
        <v>52</v>
      </c>
      <c r="B62" s="277" t="s">
        <v>62</v>
      </c>
      <c r="C62" s="278">
        <v>48.25</v>
      </c>
      <c r="D62" s="279">
        <v>48.716666666666669</v>
      </c>
      <c r="E62" s="279">
        <v>47.533333333333339</v>
      </c>
      <c r="F62" s="279">
        <v>46.81666666666667</v>
      </c>
      <c r="G62" s="279">
        <v>45.63333333333334</v>
      </c>
      <c r="H62" s="279">
        <v>49.433333333333337</v>
      </c>
      <c r="I62" s="279">
        <v>50.616666666666674</v>
      </c>
      <c r="J62" s="279">
        <v>51.333333333333336</v>
      </c>
      <c r="K62" s="277">
        <v>49.9</v>
      </c>
      <c r="L62" s="277">
        <v>48</v>
      </c>
      <c r="M62" s="277">
        <v>18.88289</v>
      </c>
    </row>
    <row r="63" spans="1:13">
      <c r="A63" s="268">
        <v>53</v>
      </c>
      <c r="B63" s="277" t="s">
        <v>312</v>
      </c>
      <c r="C63" s="278">
        <v>1325.85</v>
      </c>
      <c r="D63" s="279">
        <v>1290.8999999999999</v>
      </c>
      <c r="E63" s="279">
        <v>1237.4999999999998</v>
      </c>
      <c r="F63" s="279">
        <v>1149.1499999999999</v>
      </c>
      <c r="G63" s="279">
        <v>1095.7499999999998</v>
      </c>
      <c r="H63" s="279">
        <v>1379.2499999999998</v>
      </c>
      <c r="I63" s="279">
        <v>1432.6499999999999</v>
      </c>
      <c r="J63" s="279">
        <v>1520.9999999999998</v>
      </c>
      <c r="K63" s="277">
        <v>1344.3</v>
      </c>
      <c r="L63" s="277">
        <v>1202.55</v>
      </c>
      <c r="M63" s="277">
        <v>4.7092000000000001</v>
      </c>
    </row>
    <row r="64" spans="1:13">
      <c r="A64" s="268">
        <v>54</v>
      </c>
      <c r="B64" s="277" t="s">
        <v>63</v>
      </c>
      <c r="C64" s="278">
        <v>1251.8499999999999</v>
      </c>
      <c r="D64" s="279">
        <v>1259.3666666666668</v>
      </c>
      <c r="E64" s="279">
        <v>1237.7833333333335</v>
      </c>
      <c r="F64" s="279">
        <v>1223.7166666666667</v>
      </c>
      <c r="G64" s="279">
        <v>1202.1333333333334</v>
      </c>
      <c r="H64" s="279">
        <v>1273.4333333333336</v>
      </c>
      <c r="I64" s="279">
        <v>1295.0166666666667</v>
      </c>
      <c r="J64" s="279">
        <v>1309.0833333333337</v>
      </c>
      <c r="K64" s="277">
        <v>1280.95</v>
      </c>
      <c r="L64" s="277">
        <v>1245.3</v>
      </c>
      <c r="M64" s="277">
        <v>12.66076</v>
      </c>
    </row>
    <row r="65" spans="1:13">
      <c r="A65" s="268">
        <v>55</v>
      </c>
      <c r="B65" s="277" t="s">
        <v>320</v>
      </c>
      <c r="C65" s="278">
        <v>5712.15</v>
      </c>
      <c r="D65" s="279">
        <v>5764.4000000000005</v>
      </c>
      <c r="E65" s="279">
        <v>5627.7500000000009</v>
      </c>
      <c r="F65" s="279">
        <v>5543.35</v>
      </c>
      <c r="G65" s="279">
        <v>5406.7000000000007</v>
      </c>
      <c r="H65" s="279">
        <v>5848.8000000000011</v>
      </c>
      <c r="I65" s="279">
        <v>5985.4500000000007</v>
      </c>
      <c r="J65" s="279">
        <v>6069.8500000000013</v>
      </c>
      <c r="K65" s="277">
        <v>5901.05</v>
      </c>
      <c r="L65" s="277">
        <v>5680</v>
      </c>
      <c r="M65" s="277">
        <v>0.15322</v>
      </c>
    </row>
    <row r="66" spans="1:13">
      <c r="A66" s="268">
        <v>56</v>
      </c>
      <c r="B66" s="277" t="s">
        <v>234</v>
      </c>
      <c r="C66" s="278">
        <v>1231.0999999999999</v>
      </c>
      <c r="D66" s="279">
        <v>1240.7</v>
      </c>
      <c r="E66" s="279">
        <v>1211.4000000000001</v>
      </c>
      <c r="F66" s="279">
        <v>1191.7</v>
      </c>
      <c r="G66" s="279">
        <v>1162.4000000000001</v>
      </c>
      <c r="H66" s="279">
        <v>1260.4000000000001</v>
      </c>
      <c r="I66" s="279">
        <v>1289.6999999999998</v>
      </c>
      <c r="J66" s="279">
        <v>1309.4000000000001</v>
      </c>
      <c r="K66" s="277">
        <v>1270</v>
      </c>
      <c r="L66" s="277">
        <v>1221</v>
      </c>
      <c r="M66" s="277">
        <v>5.9613300000000002</v>
      </c>
    </row>
    <row r="67" spans="1:13">
      <c r="A67" s="268">
        <v>57</v>
      </c>
      <c r="B67" s="277" t="s">
        <v>321</v>
      </c>
      <c r="C67" s="278">
        <v>398.35</v>
      </c>
      <c r="D67" s="279">
        <v>402.95</v>
      </c>
      <c r="E67" s="279">
        <v>390.9</v>
      </c>
      <c r="F67" s="279">
        <v>383.45</v>
      </c>
      <c r="G67" s="279">
        <v>371.4</v>
      </c>
      <c r="H67" s="279">
        <v>410.4</v>
      </c>
      <c r="I67" s="279">
        <v>422.45000000000005</v>
      </c>
      <c r="J67" s="279">
        <v>429.9</v>
      </c>
      <c r="K67" s="277">
        <v>415</v>
      </c>
      <c r="L67" s="277">
        <v>395.5</v>
      </c>
      <c r="M67" s="277">
        <v>14.26942</v>
      </c>
    </row>
    <row r="68" spans="1:13">
      <c r="A68" s="268">
        <v>58</v>
      </c>
      <c r="B68" s="277" t="s">
        <v>65</v>
      </c>
      <c r="C68" s="278">
        <v>98.5</v>
      </c>
      <c r="D68" s="279">
        <v>99.183333333333337</v>
      </c>
      <c r="E68" s="279">
        <v>97.01666666666668</v>
      </c>
      <c r="F68" s="279">
        <v>95.533333333333346</v>
      </c>
      <c r="G68" s="279">
        <v>93.366666666666688</v>
      </c>
      <c r="H68" s="279">
        <v>100.66666666666667</v>
      </c>
      <c r="I68" s="279">
        <v>102.83333333333333</v>
      </c>
      <c r="J68" s="279">
        <v>104.31666666666666</v>
      </c>
      <c r="K68" s="277">
        <v>101.35</v>
      </c>
      <c r="L68" s="277">
        <v>97.7</v>
      </c>
      <c r="M68" s="277">
        <v>107.91094</v>
      </c>
    </row>
    <row r="69" spans="1:13">
      <c r="A69" s="268">
        <v>59</v>
      </c>
      <c r="B69" s="277" t="s">
        <v>313</v>
      </c>
      <c r="C69" s="278">
        <v>639.85</v>
      </c>
      <c r="D69" s="279">
        <v>641.31666666666661</v>
      </c>
      <c r="E69" s="279">
        <v>634.63333333333321</v>
      </c>
      <c r="F69" s="279">
        <v>629.41666666666663</v>
      </c>
      <c r="G69" s="279">
        <v>622.73333333333323</v>
      </c>
      <c r="H69" s="279">
        <v>646.53333333333319</v>
      </c>
      <c r="I69" s="279">
        <v>653.21666666666658</v>
      </c>
      <c r="J69" s="279">
        <v>658.43333333333317</v>
      </c>
      <c r="K69" s="277">
        <v>648</v>
      </c>
      <c r="L69" s="277">
        <v>636.1</v>
      </c>
      <c r="M69" s="277">
        <v>3.94808</v>
      </c>
    </row>
    <row r="70" spans="1:13">
      <c r="A70" s="268">
        <v>60</v>
      </c>
      <c r="B70" s="277" t="s">
        <v>66</v>
      </c>
      <c r="C70" s="278">
        <v>499.75</v>
      </c>
      <c r="D70" s="279">
        <v>501.73333333333335</v>
      </c>
      <c r="E70" s="279">
        <v>495.51666666666671</v>
      </c>
      <c r="F70" s="279">
        <v>491.28333333333336</v>
      </c>
      <c r="G70" s="279">
        <v>485.06666666666672</v>
      </c>
      <c r="H70" s="279">
        <v>505.9666666666667</v>
      </c>
      <c r="I70" s="279">
        <v>512.18333333333339</v>
      </c>
      <c r="J70" s="279">
        <v>516.41666666666674</v>
      </c>
      <c r="K70" s="277">
        <v>507.95</v>
      </c>
      <c r="L70" s="277">
        <v>497.5</v>
      </c>
      <c r="M70" s="277">
        <v>8.5832599999999992</v>
      </c>
    </row>
    <row r="71" spans="1:13">
      <c r="A71" s="268">
        <v>61</v>
      </c>
      <c r="B71" s="277" t="s">
        <v>67</v>
      </c>
      <c r="C71" s="278">
        <v>369.05</v>
      </c>
      <c r="D71" s="279">
        <v>368.41666666666669</v>
      </c>
      <c r="E71" s="279">
        <v>358.93333333333339</v>
      </c>
      <c r="F71" s="279">
        <v>348.81666666666672</v>
      </c>
      <c r="G71" s="279">
        <v>339.33333333333343</v>
      </c>
      <c r="H71" s="279">
        <v>378.53333333333336</v>
      </c>
      <c r="I71" s="279">
        <v>388.01666666666659</v>
      </c>
      <c r="J71" s="279">
        <v>398.13333333333333</v>
      </c>
      <c r="K71" s="277">
        <v>377.9</v>
      </c>
      <c r="L71" s="277">
        <v>358.3</v>
      </c>
      <c r="M71" s="277">
        <v>86.212559999999996</v>
      </c>
    </row>
    <row r="72" spans="1:13">
      <c r="A72" s="268">
        <v>62</v>
      </c>
      <c r="B72" s="277" t="s">
        <v>69</v>
      </c>
      <c r="C72" s="278">
        <v>586.79999999999995</v>
      </c>
      <c r="D72" s="279">
        <v>581.93333333333328</v>
      </c>
      <c r="E72" s="279">
        <v>574.86666666666656</v>
      </c>
      <c r="F72" s="279">
        <v>562.93333333333328</v>
      </c>
      <c r="G72" s="279">
        <v>555.86666666666656</v>
      </c>
      <c r="H72" s="279">
        <v>593.86666666666656</v>
      </c>
      <c r="I72" s="279">
        <v>600.93333333333339</v>
      </c>
      <c r="J72" s="279">
        <v>612.86666666666656</v>
      </c>
      <c r="K72" s="277">
        <v>589</v>
      </c>
      <c r="L72" s="277">
        <v>570</v>
      </c>
      <c r="M72" s="277">
        <v>163.53967</v>
      </c>
    </row>
    <row r="73" spans="1:13">
      <c r="A73" s="268">
        <v>63</v>
      </c>
      <c r="B73" s="277" t="s">
        <v>70</v>
      </c>
      <c r="C73" s="278">
        <v>42.6</v>
      </c>
      <c r="D73" s="279">
        <v>42.466666666666661</v>
      </c>
      <c r="E73" s="279">
        <v>41.933333333333323</v>
      </c>
      <c r="F73" s="279">
        <v>41.266666666666659</v>
      </c>
      <c r="G73" s="279">
        <v>40.73333333333332</v>
      </c>
      <c r="H73" s="279">
        <v>43.133333333333326</v>
      </c>
      <c r="I73" s="279">
        <v>43.666666666666671</v>
      </c>
      <c r="J73" s="279">
        <v>44.333333333333329</v>
      </c>
      <c r="K73" s="277">
        <v>43</v>
      </c>
      <c r="L73" s="277">
        <v>41.8</v>
      </c>
      <c r="M73" s="277">
        <v>448.13673999999997</v>
      </c>
    </row>
    <row r="74" spans="1:13">
      <c r="A74" s="268">
        <v>64</v>
      </c>
      <c r="B74" s="277" t="s">
        <v>71</v>
      </c>
      <c r="C74" s="278">
        <v>414.85</v>
      </c>
      <c r="D74" s="279">
        <v>424.84999999999997</v>
      </c>
      <c r="E74" s="279">
        <v>402.74999999999994</v>
      </c>
      <c r="F74" s="279">
        <v>390.65</v>
      </c>
      <c r="G74" s="279">
        <v>368.54999999999995</v>
      </c>
      <c r="H74" s="279">
        <v>436.94999999999993</v>
      </c>
      <c r="I74" s="279">
        <v>459.04999999999995</v>
      </c>
      <c r="J74" s="279">
        <v>471.14999999999992</v>
      </c>
      <c r="K74" s="277">
        <v>446.95</v>
      </c>
      <c r="L74" s="277">
        <v>412.75</v>
      </c>
      <c r="M74" s="277">
        <v>201.81220999999999</v>
      </c>
    </row>
    <row r="75" spans="1:13">
      <c r="A75" s="268">
        <v>65</v>
      </c>
      <c r="B75" s="277" t="s">
        <v>322</v>
      </c>
      <c r="C75" s="278">
        <v>594.75</v>
      </c>
      <c r="D75" s="279">
        <v>596.23333333333335</v>
      </c>
      <c r="E75" s="279">
        <v>588.51666666666665</v>
      </c>
      <c r="F75" s="279">
        <v>582.2833333333333</v>
      </c>
      <c r="G75" s="279">
        <v>574.56666666666661</v>
      </c>
      <c r="H75" s="279">
        <v>602.4666666666667</v>
      </c>
      <c r="I75" s="279">
        <v>610.18333333333339</v>
      </c>
      <c r="J75" s="279">
        <v>616.41666666666674</v>
      </c>
      <c r="K75" s="277">
        <v>603.95000000000005</v>
      </c>
      <c r="L75" s="277">
        <v>590</v>
      </c>
      <c r="M75" s="277">
        <v>2.6396700000000002</v>
      </c>
    </row>
    <row r="76" spans="1:13" s="16" customFormat="1">
      <c r="A76" s="268">
        <v>66</v>
      </c>
      <c r="B76" s="277" t="s">
        <v>324</v>
      </c>
      <c r="C76" s="278">
        <v>106.5</v>
      </c>
      <c r="D76" s="279">
        <v>107.68333333333332</v>
      </c>
      <c r="E76" s="279">
        <v>104.16666666666664</v>
      </c>
      <c r="F76" s="279">
        <v>101.83333333333331</v>
      </c>
      <c r="G76" s="279">
        <v>98.316666666666634</v>
      </c>
      <c r="H76" s="279">
        <v>110.01666666666665</v>
      </c>
      <c r="I76" s="279">
        <v>113.53333333333333</v>
      </c>
      <c r="J76" s="279">
        <v>115.86666666666666</v>
      </c>
      <c r="K76" s="277">
        <v>111.2</v>
      </c>
      <c r="L76" s="277">
        <v>105.35</v>
      </c>
      <c r="M76" s="277">
        <v>10.357100000000001</v>
      </c>
    </row>
    <row r="77" spans="1:13" s="16" customFormat="1">
      <c r="A77" s="268">
        <v>67</v>
      </c>
      <c r="B77" s="277" t="s">
        <v>325</v>
      </c>
      <c r="C77" s="278">
        <v>2009.25</v>
      </c>
      <c r="D77" s="279">
        <v>2013.7333333333333</v>
      </c>
      <c r="E77" s="279">
        <v>1995.5166666666667</v>
      </c>
      <c r="F77" s="279">
        <v>1981.7833333333333</v>
      </c>
      <c r="G77" s="279">
        <v>1963.5666666666666</v>
      </c>
      <c r="H77" s="279">
        <v>2027.4666666666667</v>
      </c>
      <c r="I77" s="279">
        <v>2045.6833333333334</v>
      </c>
      <c r="J77" s="279">
        <v>2059.416666666667</v>
      </c>
      <c r="K77" s="277">
        <v>2031.95</v>
      </c>
      <c r="L77" s="277">
        <v>2000</v>
      </c>
      <c r="M77" s="277">
        <v>9.7199999999999995E-2</v>
      </c>
    </row>
    <row r="78" spans="1:13" s="16" customFormat="1">
      <c r="A78" s="268">
        <v>68</v>
      </c>
      <c r="B78" s="277" t="s">
        <v>326</v>
      </c>
      <c r="C78" s="278">
        <v>480.2</v>
      </c>
      <c r="D78" s="279">
        <v>484.40000000000003</v>
      </c>
      <c r="E78" s="279">
        <v>474.80000000000007</v>
      </c>
      <c r="F78" s="279">
        <v>469.40000000000003</v>
      </c>
      <c r="G78" s="279">
        <v>459.80000000000007</v>
      </c>
      <c r="H78" s="279">
        <v>489.80000000000007</v>
      </c>
      <c r="I78" s="279">
        <v>499.40000000000009</v>
      </c>
      <c r="J78" s="279">
        <v>504.80000000000007</v>
      </c>
      <c r="K78" s="277">
        <v>494</v>
      </c>
      <c r="L78" s="277">
        <v>479</v>
      </c>
      <c r="M78" s="277">
        <v>0.61216999999999999</v>
      </c>
    </row>
    <row r="79" spans="1:13" s="16" customFormat="1">
      <c r="A79" s="268">
        <v>69</v>
      </c>
      <c r="B79" s="277" t="s">
        <v>327</v>
      </c>
      <c r="C79" s="278">
        <v>75.650000000000006</v>
      </c>
      <c r="D79" s="279">
        <v>75.88333333333334</v>
      </c>
      <c r="E79" s="279">
        <v>74.01666666666668</v>
      </c>
      <c r="F79" s="279">
        <v>72.38333333333334</v>
      </c>
      <c r="G79" s="279">
        <v>70.51666666666668</v>
      </c>
      <c r="H79" s="279">
        <v>77.51666666666668</v>
      </c>
      <c r="I79" s="279">
        <v>79.383333333333326</v>
      </c>
      <c r="J79" s="279">
        <v>81.01666666666668</v>
      </c>
      <c r="K79" s="277">
        <v>77.75</v>
      </c>
      <c r="L79" s="277">
        <v>74.25</v>
      </c>
      <c r="M79" s="277">
        <v>25.39687</v>
      </c>
    </row>
    <row r="80" spans="1:13" s="16" customFormat="1">
      <c r="A80" s="268">
        <v>70</v>
      </c>
      <c r="B80" s="277" t="s">
        <v>72</v>
      </c>
      <c r="C80" s="278">
        <v>13858.9</v>
      </c>
      <c r="D80" s="279">
        <v>13717.966666666667</v>
      </c>
      <c r="E80" s="279">
        <v>13475.933333333334</v>
      </c>
      <c r="F80" s="279">
        <v>13092.966666666667</v>
      </c>
      <c r="G80" s="279">
        <v>12850.933333333334</v>
      </c>
      <c r="H80" s="279">
        <v>14100.933333333334</v>
      </c>
      <c r="I80" s="279">
        <v>14342.966666666667</v>
      </c>
      <c r="J80" s="279">
        <v>14725.933333333334</v>
      </c>
      <c r="K80" s="277">
        <v>13960</v>
      </c>
      <c r="L80" s="277">
        <v>13335</v>
      </c>
      <c r="M80" s="277">
        <v>0.6139</v>
      </c>
    </row>
    <row r="81" spans="1:13" s="16" customFormat="1">
      <c r="A81" s="268">
        <v>71</v>
      </c>
      <c r="B81" s="277" t="s">
        <v>74</v>
      </c>
      <c r="C81" s="278">
        <v>379.95</v>
      </c>
      <c r="D81" s="279">
        <v>379.86666666666662</v>
      </c>
      <c r="E81" s="279">
        <v>375.53333333333325</v>
      </c>
      <c r="F81" s="279">
        <v>371.11666666666662</v>
      </c>
      <c r="G81" s="279">
        <v>366.78333333333325</v>
      </c>
      <c r="H81" s="279">
        <v>384.28333333333325</v>
      </c>
      <c r="I81" s="279">
        <v>388.61666666666662</v>
      </c>
      <c r="J81" s="279">
        <v>393.03333333333325</v>
      </c>
      <c r="K81" s="277">
        <v>384.2</v>
      </c>
      <c r="L81" s="277">
        <v>375.45</v>
      </c>
      <c r="M81" s="277">
        <v>51.394280000000002</v>
      </c>
    </row>
    <row r="82" spans="1:13" s="16" customFormat="1">
      <c r="A82" s="268">
        <v>72</v>
      </c>
      <c r="B82" s="277" t="s">
        <v>328</v>
      </c>
      <c r="C82" s="278">
        <v>140.94999999999999</v>
      </c>
      <c r="D82" s="279">
        <v>141.03333333333333</v>
      </c>
      <c r="E82" s="279">
        <v>139.16666666666666</v>
      </c>
      <c r="F82" s="279">
        <v>137.38333333333333</v>
      </c>
      <c r="G82" s="279">
        <v>135.51666666666665</v>
      </c>
      <c r="H82" s="279">
        <v>142.81666666666666</v>
      </c>
      <c r="I82" s="279">
        <v>144.68333333333334</v>
      </c>
      <c r="J82" s="279">
        <v>146.46666666666667</v>
      </c>
      <c r="K82" s="277">
        <v>142.9</v>
      </c>
      <c r="L82" s="277">
        <v>139.25</v>
      </c>
      <c r="M82" s="277">
        <v>1.4215899999999999</v>
      </c>
    </row>
    <row r="83" spans="1:13" s="16" customFormat="1">
      <c r="A83" s="268">
        <v>73</v>
      </c>
      <c r="B83" s="277" t="s">
        <v>75</v>
      </c>
      <c r="C83" s="278">
        <v>3796.8</v>
      </c>
      <c r="D83" s="279">
        <v>3794.0166666666664</v>
      </c>
      <c r="E83" s="279">
        <v>3753.0333333333328</v>
      </c>
      <c r="F83" s="279">
        <v>3709.2666666666664</v>
      </c>
      <c r="G83" s="279">
        <v>3668.2833333333328</v>
      </c>
      <c r="H83" s="279">
        <v>3837.7833333333328</v>
      </c>
      <c r="I83" s="279">
        <v>3878.7666666666664</v>
      </c>
      <c r="J83" s="279">
        <v>3922.5333333333328</v>
      </c>
      <c r="K83" s="277">
        <v>3835</v>
      </c>
      <c r="L83" s="277">
        <v>3750.25</v>
      </c>
      <c r="M83" s="277">
        <v>11.08644</v>
      </c>
    </row>
    <row r="84" spans="1:13" s="16" customFormat="1">
      <c r="A84" s="268">
        <v>74</v>
      </c>
      <c r="B84" s="277" t="s">
        <v>314</v>
      </c>
      <c r="C84" s="278">
        <v>504.75</v>
      </c>
      <c r="D84" s="279">
        <v>507.38333333333338</v>
      </c>
      <c r="E84" s="279">
        <v>500.36666666666679</v>
      </c>
      <c r="F84" s="279">
        <v>495.98333333333341</v>
      </c>
      <c r="G84" s="279">
        <v>488.96666666666681</v>
      </c>
      <c r="H84" s="279">
        <v>511.76666666666677</v>
      </c>
      <c r="I84" s="279">
        <v>518.7833333333333</v>
      </c>
      <c r="J84" s="279">
        <v>523.16666666666674</v>
      </c>
      <c r="K84" s="277">
        <v>514.4</v>
      </c>
      <c r="L84" s="277">
        <v>503</v>
      </c>
      <c r="M84" s="277">
        <v>2.07335</v>
      </c>
    </row>
    <row r="85" spans="1:13" s="16" customFormat="1">
      <c r="A85" s="268">
        <v>75</v>
      </c>
      <c r="B85" s="277" t="s">
        <v>323</v>
      </c>
      <c r="C85" s="278">
        <v>103.45</v>
      </c>
      <c r="D85" s="279">
        <v>102.25</v>
      </c>
      <c r="E85" s="279">
        <v>98.8</v>
      </c>
      <c r="F85" s="279">
        <v>94.149999999999991</v>
      </c>
      <c r="G85" s="279">
        <v>90.699999999999989</v>
      </c>
      <c r="H85" s="279">
        <v>106.9</v>
      </c>
      <c r="I85" s="279">
        <v>110.35</v>
      </c>
      <c r="J85" s="279">
        <v>115.00000000000001</v>
      </c>
      <c r="K85" s="277">
        <v>105.7</v>
      </c>
      <c r="L85" s="277">
        <v>97.6</v>
      </c>
      <c r="M85" s="277">
        <v>47.322719999999997</v>
      </c>
    </row>
    <row r="86" spans="1:13" s="16" customFormat="1">
      <c r="A86" s="268">
        <v>76</v>
      </c>
      <c r="B86" s="277" t="s">
        <v>76</v>
      </c>
      <c r="C86" s="278">
        <v>358.1</v>
      </c>
      <c r="D86" s="279">
        <v>358.08333333333331</v>
      </c>
      <c r="E86" s="279">
        <v>356.01666666666665</v>
      </c>
      <c r="F86" s="279">
        <v>353.93333333333334</v>
      </c>
      <c r="G86" s="279">
        <v>351.86666666666667</v>
      </c>
      <c r="H86" s="279">
        <v>360.16666666666663</v>
      </c>
      <c r="I86" s="279">
        <v>362.23333333333335</v>
      </c>
      <c r="J86" s="279">
        <v>364.31666666666661</v>
      </c>
      <c r="K86" s="277">
        <v>360.15</v>
      </c>
      <c r="L86" s="277">
        <v>356</v>
      </c>
      <c r="M86" s="277">
        <v>18.69088</v>
      </c>
    </row>
    <row r="87" spans="1:13" s="16" customFormat="1">
      <c r="A87" s="268">
        <v>77</v>
      </c>
      <c r="B87" s="277" t="s">
        <v>77</v>
      </c>
      <c r="C87" s="278">
        <v>103.4</v>
      </c>
      <c r="D87" s="279">
        <v>104.10000000000001</v>
      </c>
      <c r="E87" s="279">
        <v>102.05000000000001</v>
      </c>
      <c r="F87" s="279">
        <v>100.7</v>
      </c>
      <c r="G87" s="279">
        <v>98.65</v>
      </c>
      <c r="H87" s="279">
        <v>105.45000000000002</v>
      </c>
      <c r="I87" s="279">
        <v>107.5</v>
      </c>
      <c r="J87" s="279">
        <v>108.85000000000002</v>
      </c>
      <c r="K87" s="277">
        <v>106.15</v>
      </c>
      <c r="L87" s="277">
        <v>102.75</v>
      </c>
      <c r="M87" s="277">
        <v>156.07691</v>
      </c>
    </row>
    <row r="88" spans="1:13" s="16" customFormat="1">
      <c r="A88" s="268">
        <v>78</v>
      </c>
      <c r="B88" s="277" t="s">
        <v>332</v>
      </c>
      <c r="C88" s="278">
        <v>360.3</v>
      </c>
      <c r="D88" s="279">
        <v>361.7833333333333</v>
      </c>
      <c r="E88" s="279">
        <v>356.56666666666661</v>
      </c>
      <c r="F88" s="279">
        <v>352.83333333333331</v>
      </c>
      <c r="G88" s="279">
        <v>347.61666666666662</v>
      </c>
      <c r="H88" s="279">
        <v>365.51666666666659</v>
      </c>
      <c r="I88" s="279">
        <v>370.73333333333329</v>
      </c>
      <c r="J88" s="279">
        <v>374.46666666666658</v>
      </c>
      <c r="K88" s="277">
        <v>367</v>
      </c>
      <c r="L88" s="277">
        <v>358.05</v>
      </c>
      <c r="M88" s="277">
        <v>2.0680999999999998</v>
      </c>
    </row>
    <row r="89" spans="1:13" s="16" customFormat="1">
      <c r="A89" s="268">
        <v>79</v>
      </c>
      <c r="B89" s="277" t="s">
        <v>333</v>
      </c>
      <c r="C89" s="278">
        <v>372.1</v>
      </c>
      <c r="D89" s="279">
        <v>364.51666666666671</v>
      </c>
      <c r="E89" s="279">
        <v>350.23333333333341</v>
      </c>
      <c r="F89" s="279">
        <v>328.36666666666667</v>
      </c>
      <c r="G89" s="279">
        <v>314.08333333333337</v>
      </c>
      <c r="H89" s="279">
        <v>386.38333333333344</v>
      </c>
      <c r="I89" s="279">
        <v>400.66666666666674</v>
      </c>
      <c r="J89" s="279">
        <v>422.53333333333347</v>
      </c>
      <c r="K89" s="277">
        <v>378.8</v>
      </c>
      <c r="L89" s="277">
        <v>342.65</v>
      </c>
      <c r="M89" s="277">
        <v>19.691330000000001</v>
      </c>
    </row>
    <row r="90" spans="1:13" s="16" customFormat="1">
      <c r="A90" s="268">
        <v>80</v>
      </c>
      <c r="B90" s="277" t="s">
        <v>335</v>
      </c>
      <c r="C90" s="278">
        <v>249.75</v>
      </c>
      <c r="D90" s="279">
        <v>252.58333333333334</v>
      </c>
      <c r="E90" s="279">
        <v>246.26666666666671</v>
      </c>
      <c r="F90" s="279">
        <v>242.78333333333336</v>
      </c>
      <c r="G90" s="279">
        <v>236.46666666666673</v>
      </c>
      <c r="H90" s="279">
        <v>256.06666666666672</v>
      </c>
      <c r="I90" s="279">
        <v>262.38333333333333</v>
      </c>
      <c r="J90" s="279">
        <v>265.86666666666667</v>
      </c>
      <c r="K90" s="277">
        <v>258.89999999999998</v>
      </c>
      <c r="L90" s="277">
        <v>249.1</v>
      </c>
      <c r="M90" s="277">
        <v>1.01695</v>
      </c>
    </row>
    <row r="91" spans="1:13" s="16" customFormat="1">
      <c r="A91" s="268">
        <v>81</v>
      </c>
      <c r="B91" s="277" t="s">
        <v>329</v>
      </c>
      <c r="C91" s="278">
        <v>425.3</v>
      </c>
      <c r="D91" s="279">
        <v>426.26666666666665</v>
      </c>
      <c r="E91" s="279">
        <v>417.58333333333331</v>
      </c>
      <c r="F91" s="279">
        <v>409.86666666666667</v>
      </c>
      <c r="G91" s="279">
        <v>401.18333333333334</v>
      </c>
      <c r="H91" s="279">
        <v>433.98333333333329</v>
      </c>
      <c r="I91" s="279">
        <v>442.66666666666669</v>
      </c>
      <c r="J91" s="279">
        <v>450.38333333333327</v>
      </c>
      <c r="K91" s="277">
        <v>434.95</v>
      </c>
      <c r="L91" s="277">
        <v>418.55</v>
      </c>
      <c r="M91" s="277">
        <v>0.66518999999999995</v>
      </c>
    </row>
    <row r="92" spans="1:13" s="16" customFormat="1">
      <c r="A92" s="268">
        <v>82</v>
      </c>
      <c r="B92" s="277" t="s">
        <v>78</v>
      </c>
      <c r="C92" s="278">
        <v>121.95</v>
      </c>
      <c r="D92" s="279">
        <v>122.55</v>
      </c>
      <c r="E92" s="279">
        <v>121.1</v>
      </c>
      <c r="F92" s="279">
        <v>120.25</v>
      </c>
      <c r="G92" s="279">
        <v>118.8</v>
      </c>
      <c r="H92" s="279">
        <v>123.39999999999999</v>
      </c>
      <c r="I92" s="279">
        <v>124.85000000000001</v>
      </c>
      <c r="J92" s="279">
        <v>125.69999999999999</v>
      </c>
      <c r="K92" s="277">
        <v>124</v>
      </c>
      <c r="L92" s="277">
        <v>121.7</v>
      </c>
      <c r="M92" s="277">
        <v>6.7879699999999996</v>
      </c>
    </row>
    <row r="93" spans="1:13" s="16" customFormat="1">
      <c r="A93" s="268">
        <v>83</v>
      </c>
      <c r="B93" s="277" t="s">
        <v>330</v>
      </c>
      <c r="C93" s="278">
        <v>243.2</v>
      </c>
      <c r="D93" s="279">
        <v>242</v>
      </c>
      <c r="E93" s="279">
        <v>238.65</v>
      </c>
      <c r="F93" s="279">
        <v>234.1</v>
      </c>
      <c r="G93" s="279">
        <v>230.75</v>
      </c>
      <c r="H93" s="279">
        <v>246.55</v>
      </c>
      <c r="I93" s="279">
        <v>249.90000000000003</v>
      </c>
      <c r="J93" s="279">
        <v>254.45000000000002</v>
      </c>
      <c r="K93" s="277">
        <v>245.35</v>
      </c>
      <c r="L93" s="277">
        <v>237.45</v>
      </c>
      <c r="M93" s="277">
        <v>1.3960600000000001</v>
      </c>
    </row>
    <row r="94" spans="1:13" s="16" customFormat="1">
      <c r="A94" s="268">
        <v>84</v>
      </c>
      <c r="B94" s="277" t="s">
        <v>338</v>
      </c>
      <c r="C94" s="278">
        <v>287.3</v>
      </c>
      <c r="D94" s="279">
        <v>290.40000000000003</v>
      </c>
      <c r="E94" s="279">
        <v>282.40000000000009</v>
      </c>
      <c r="F94" s="279">
        <v>277.50000000000006</v>
      </c>
      <c r="G94" s="279">
        <v>269.50000000000011</v>
      </c>
      <c r="H94" s="279">
        <v>295.30000000000007</v>
      </c>
      <c r="I94" s="279">
        <v>303.29999999999995</v>
      </c>
      <c r="J94" s="279">
        <v>308.20000000000005</v>
      </c>
      <c r="K94" s="277">
        <v>298.39999999999998</v>
      </c>
      <c r="L94" s="277">
        <v>285.5</v>
      </c>
      <c r="M94" s="277">
        <v>4.3037900000000002</v>
      </c>
    </row>
    <row r="95" spans="1:13" s="16" customFormat="1">
      <c r="A95" s="268">
        <v>85</v>
      </c>
      <c r="B95" s="277" t="s">
        <v>336</v>
      </c>
      <c r="C95" s="278">
        <v>889.65</v>
      </c>
      <c r="D95" s="279">
        <v>893.15</v>
      </c>
      <c r="E95" s="279">
        <v>878.3</v>
      </c>
      <c r="F95" s="279">
        <v>866.94999999999993</v>
      </c>
      <c r="G95" s="279">
        <v>852.09999999999991</v>
      </c>
      <c r="H95" s="279">
        <v>904.5</v>
      </c>
      <c r="I95" s="279">
        <v>919.35000000000014</v>
      </c>
      <c r="J95" s="279">
        <v>930.7</v>
      </c>
      <c r="K95" s="277">
        <v>908</v>
      </c>
      <c r="L95" s="277">
        <v>881.8</v>
      </c>
      <c r="M95" s="277">
        <v>2.0022099999999998</v>
      </c>
    </row>
    <row r="96" spans="1:13" s="16" customFormat="1">
      <c r="A96" s="268">
        <v>86</v>
      </c>
      <c r="B96" s="277" t="s">
        <v>337</v>
      </c>
      <c r="C96" s="278">
        <v>17.25</v>
      </c>
      <c r="D96" s="279">
        <v>17.349999999999998</v>
      </c>
      <c r="E96" s="279">
        <v>17.049999999999997</v>
      </c>
      <c r="F96" s="279">
        <v>16.849999999999998</v>
      </c>
      <c r="G96" s="279">
        <v>16.549999999999997</v>
      </c>
      <c r="H96" s="279">
        <v>17.549999999999997</v>
      </c>
      <c r="I96" s="279">
        <v>17.850000000000001</v>
      </c>
      <c r="J96" s="279">
        <v>18.049999999999997</v>
      </c>
      <c r="K96" s="277">
        <v>17.649999999999999</v>
      </c>
      <c r="L96" s="277">
        <v>17.149999999999999</v>
      </c>
      <c r="M96" s="277">
        <v>10.29358</v>
      </c>
    </row>
    <row r="97" spans="1:13" s="16" customFormat="1">
      <c r="A97" s="268">
        <v>87</v>
      </c>
      <c r="B97" s="277" t="s">
        <v>339</v>
      </c>
      <c r="C97" s="278">
        <v>130.85</v>
      </c>
      <c r="D97" s="279">
        <v>131.68333333333334</v>
      </c>
      <c r="E97" s="279">
        <v>129.46666666666667</v>
      </c>
      <c r="F97" s="279">
        <v>128.08333333333334</v>
      </c>
      <c r="G97" s="279">
        <v>125.86666666666667</v>
      </c>
      <c r="H97" s="279">
        <v>133.06666666666666</v>
      </c>
      <c r="I97" s="279">
        <v>135.28333333333336</v>
      </c>
      <c r="J97" s="279">
        <v>136.66666666666666</v>
      </c>
      <c r="K97" s="277">
        <v>133.9</v>
      </c>
      <c r="L97" s="277">
        <v>130.30000000000001</v>
      </c>
      <c r="M97" s="277">
        <v>6.5695899999999998</v>
      </c>
    </row>
    <row r="98" spans="1:13" s="16" customFormat="1">
      <c r="A98" s="268">
        <v>88</v>
      </c>
      <c r="B98" s="277" t="s">
        <v>340</v>
      </c>
      <c r="C98" s="278">
        <v>2212.15</v>
      </c>
      <c r="D98" s="279">
        <v>2219.0499999999997</v>
      </c>
      <c r="E98" s="279">
        <v>2203.0999999999995</v>
      </c>
      <c r="F98" s="279">
        <v>2194.0499999999997</v>
      </c>
      <c r="G98" s="279">
        <v>2178.0999999999995</v>
      </c>
      <c r="H98" s="279">
        <v>2228.0999999999995</v>
      </c>
      <c r="I98" s="279">
        <v>2244.0499999999993</v>
      </c>
      <c r="J98" s="279">
        <v>2253.0999999999995</v>
      </c>
      <c r="K98" s="277">
        <v>2235</v>
      </c>
      <c r="L98" s="277">
        <v>2210</v>
      </c>
      <c r="M98" s="277">
        <v>2.334E-2</v>
      </c>
    </row>
    <row r="99" spans="1:13" s="16" customFormat="1">
      <c r="A99" s="268">
        <v>89</v>
      </c>
      <c r="B99" s="277" t="s">
        <v>81</v>
      </c>
      <c r="C99" s="278">
        <v>655.15</v>
      </c>
      <c r="D99" s="279">
        <v>648.43333333333339</v>
      </c>
      <c r="E99" s="279">
        <v>634.86666666666679</v>
      </c>
      <c r="F99" s="279">
        <v>614.58333333333337</v>
      </c>
      <c r="G99" s="279">
        <v>601.01666666666677</v>
      </c>
      <c r="H99" s="279">
        <v>668.71666666666681</v>
      </c>
      <c r="I99" s="279">
        <v>682.28333333333342</v>
      </c>
      <c r="J99" s="279">
        <v>702.56666666666683</v>
      </c>
      <c r="K99" s="277">
        <v>662</v>
      </c>
      <c r="L99" s="277">
        <v>628.15</v>
      </c>
      <c r="M99" s="277">
        <v>3.9607000000000001</v>
      </c>
    </row>
    <row r="100" spans="1:13" s="16" customFormat="1">
      <c r="A100" s="268">
        <v>90</v>
      </c>
      <c r="B100" s="277" t="s">
        <v>334</v>
      </c>
      <c r="C100" s="278">
        <v>171.4</v>
      </c>
      <c r="D100" s="279">
        <v>171.41666666666666</v>
      </c>
      <c r="E100" s="279">
        <v>167.08333333333331</v>
      </c>
      <c r="F100" s="279">
        <v>162.76666666666665</v>
      </c>
      <c r="G100" s="279">
        <v>158.43333333333331</v>
      </c>
      <c r="H100" s="279">
        <v>175.73333333333332</v>
      </c>
      <c r="I100" s="279">
        <v>180.06666666666663</v>
      </c>
      <c r="J100" s="279">
        <v>184.38333333333333</v>
      </c>
      <c r="K100" s="277">
        <v>175.75</v>
      </c>
      <c r="L100" s="277">
        <v>167.1</v>
      </c>
      <c r="M100" s="277">
        <v>1.22763</v>
      </c>
    </row>
    <row r="101" spans="1:13">
      <c r="A101" s="268">
        <v>91</v>
      </c>
      <c r="B101" s="277" t="s">
        <v>341</v>
      </c>
      <c r="C101" s="278">
        <v>132.94999999999999</v>
      </c>
      <c r="D101" s="279">
        <v>134.65</v>
      </c>
      <c r="E101" s="279">
        <v>130.80000000000001</v>
      </c>
      <c r="F101" s="279">
        <v>128.65</v>
      </c>
      <c r="G101" s="279">
        <v>124.80000000000001</v>
      </c>
      <c r="H101" s="279">
        <v>136.80000000000001</v>
      </c>
      <c r="I101" s="279">
        <v>140.64999999999998</v>
      </c>
      <c r="J101" s="279">
        <v>142.80000000000001</v>
      </c>
      <c r="K101" s="277">
        <v>138.5</v>
      </c>
      <c r="L101" s="277">
        <v>132.5</v>
      </c>
      <c r="M101" s="277">
        <v>1.0898699999999999</v>
      </c>
    </row>
    <row r="102" spans="1:13">
      <c r="A102" s="268">
        <v>92</v>
      </c>
      <c r="B102" s="277" t="s">
        <v>342</v>
      </c>
      <c r="C102" s="278">
        <v>154.5</v>
      </c>
      <c r="D102" s="279">
        <v>154.9</v>
      </c>
      <c r="E102" s="279">
        <v>152.60000000000002</v>
      </c>
      <c r="F102" s="279">
        <v>150.70000000000002</v>
      </c>
      <c r="G102" s="279">
        <v>148.40000000000003</v>
      </c>
      <c r="H102" s="279">
        <v>156.80000000000001</v>
      </c>
      <c r="I102" s="279">
        <v>159.10000000000002</v>
      </c>
      <c r="J102" s="279">
        <v>161</v>
      </c>
      <c r="K102" s="277">
        <v>157.19999999999999</v>
      </c>
      <c r="L102" s="277">
        <v>153</v>
      </c>
      <c r="M102" s="277">
        <v>6.8624299999999998</v>
      </c>
    </row>
    <row r="103" spans="1:13">
      <c r="A103" s="268">
        <v>93</v>
      </c>
      <c r="B103" s="277" t="s">
        <v>343</v>
      </c>
      <c r="C103" s="278">
        <v>80.150000000000006</v>
      </c>
      <c r="D103" s="279">
        <v>80.783333333333346</v>
      </c>
      <c r="E103" s="279">
        <v>79.366666666666688</v>
      </c>
      <c r="F103" s="279">
        <v>78.583333333333343</v>
      </c>
      <c r="G103" s="279">
        <v>77.166666666666686</v>
      </c>
      <c r="H103" s="279">
        <v>81.566666666666691</v>
      </c>
      <c r="I103" s="279">
        <v>82.983333333333348</v>
      </c>
      <c r="J103" s="279">
        <v>83.766666666666694</v>
      </c>
      <c r="K103" s="277">
        <v>82.2</v>
      </c>
      <c r="L103" s="277">
        <v>80</v>
      </c>
      <c r="M103" s="277">
        <v>4.4445100000000002</v>
      </c>
    </row>
    <row r="104" spans="1:13">
      <c r="A104" s="268">
        <v>94</v>
      </c>
      <c r="B104" s="277" t="s">
        <v>82</v>
      </c>
      <c r="C104" s="278">
        <v>205.25</v>
      </c>
      <c r="D104" s="279">
        <v>207.5</v>
      </c>
      <c r="E104" s="279">
        <v>202.1</v>
      </c>
      <c r="F104" s="279">
        <v>198.95</v>
      </c>
      <c r="G104" s="279">
        <v>193.54999999999998</v>
      </c>
      <c r="H104" s="279">
        <v>210.65</v>
      </c>
      <c r="I104" s="279">
        <v>216.04999999999998</v>
      </c>
      <c r="J104" s="279">
        <v>219.20000000000002</v>
      </c>
      <c r="K104" s="277">
        <v>212.9</v>
      </c>
      <c r="L104" s="277">
        <v>204.35</v>
      </c>
      <c r="M104" s="277">
        <v>56.810139999999997</v>
      </c>
    </row>
    <row r="105" spans="1:13">
      <c r="A105" s="268">
        <v>95</v>
      </c>
      <c r="B105" s="277" t="s">
        <v>344</v>
      </c>
      <c r="C105" s="278">
        <v>333.85</v>
      </c>
      <c r="D105" s="279">
        <v>332.28333333333336</v>
      </c>
      <c r="E105" s="279">
        <v>329.56666666666672</v>
      </c>
      <c r="F105" s="279">
        <v>325.28333333333336</v>
      </c>
      <c r="G105" s="279">
        <v>322.56666666666672</v>
      </c>
      <c r="H105" s="279">
        <v>336.56666666666672</v>
      </c>
      <c r="I105" s="279">
        <v>339.2833333333333</v>
      </c>
      <c r="J105" s="279">
        <v>343.56666666666672</v>
      </c>
      <c r="K105" s="277">
        <v>335</v>
      </c>
      <c r="L105" s="277">
        <v>328</v>
      </c>
      <c r="M105" s="277">
        <v>0.47857</v>
      </c>
    </row>
    <row r="106" spans="1:13">
      <c r="A106" s="268">
        <v>96</v>
      </c>
      <c r="B106" s="277" t="s">
        <v>83</v>
      </c>
      <c r="C106" s="278">
        <v>638.35</v>
      </c>
      <c r="D106" s="279">
        <v>640.31666666666661</v>
      </c>
      <c r="E106" s="279">
        <v>634.63333333333321</v>
      </c>
      <c r="F106" s="279">
        <v>630.91666666666663</v>
      </c>
      <c r="G106" s="279">
        <v>625.23333333333323</v>
      </c>
      <c r="H106" s="279">
        <v>644.03333333333319</v>
      </c>
      <c r="I106" s="279">
        <v>649.71666666666658</v>
      </c>
      <c r="J106" s="279">
        <v>653.43333333333317</v>
      </c>
      <c r="K106" s="277">
        <v>646</v>
      </c>
      <c r="L106" s="277">
        <v>636.6</v>
      </c>
      <c r="M106" s="277">
        <v>34.50074</v>
      </c>
    </row>
    <row r="107" spans="1:13">
      <c r="A107" s="268">
        <v>97</v>
      </c>
      <c r="B107" s="277" t="s">
        <v>84</v>
      </c>
      <c r="C107" s="278">
        <v>130.5</v>
      </c>
      <c r="D107" s="279">
        <v>131.08333333333334</v>
      </c>
      <c r="E107" s="279">
        <v>129.7166666666667</v>
      </c>
      <c r="F107" s="279">
        <v>128.93333333333337</v>
      </c>
      <c r="G107" s="279">
        <v>127.56666666666672</v>
      </c>
      <c r="H107" s="279">
        <v>131.86666666666667</v>
      </c>
      <c r="I107" s="279">
        <v>133.23333333333329</v>
      </c>
      <c r="J107" s="279">
        <v>134.01666666666665</v>
      </c>
      <c r="K107" s="277">
        <v>132.44999999999999</v>
      </c>
      <c r="L107" s="277">
        <v>130.30000000000001</v>
      </c>
      <c r="M107" s="277">
        <v>77.486159999999998</v>
      </c>
    </row>
    <row r="108" spans="1:13">
      <c r="A108" s="268">
        <v>98</v>
      </c>
      <c r="B108" s="285" t="s">
        <v>345</v>
      </c>
      <c r="C108" s="278">
        <v>327.75</v>
      </c>
      <c r="D108" s="279">
        <v>326.31666666666666</v>
      </c>
      <c r="E108" s="279">
        <v>321.13333333333333</v>
      </c>
      <c r="F108" s="279">
        <v>314.51666666666665</v>
      </c>
      <c r="G108" s="279">
        <v>309.33333333333331</v>
      </c>
      <c r="H108" s="279">
        <v>332.93333333333334</v>
      </c>
      <c r="I108" s="279">
        <v>338.11666666666662</v>
      </c>
      <c r="J108" s="279">
        <v>344.73333333333335</v>
      </c>
      <c r="K108" s="277">
        <v>331.5</v>
      </c>
      <c r="L108" s="277">
        <v>319.7</v>
      </c>
      <c r="M108" s="277">
        <v>6.6795200000000001</v>
      </c>
    </row>
    <row r="109" spans="1:13">
      <c r="A109" s="268">
        <v>99</v>
      </c>
      <c r="B109" s="277" t="s">
        <v>85</v>
      </c>
      <c r="C109" s="278">
        <v>1432.15</v>
      </c>
      <c r="D109" s="279">
        <v>1421.3333333333333</v>
      </c>
      <c r="E109" s="279">
        <v>1405.8166666666666</v>
      </c>
      <c r="F109" s="279">
        <v>1379.4833333333333</v>
      </c>
      <c r="G109" s="279">
        <v>1363.9666666666667</v>
      </c>
      <c r="H109" s="279">
        <v>1447.6666666666665</v>
      </c>
      <c r="I109" s="279">
        <v>1463.1833333333334</v>
      </c>
      <c r="J109" s="279">
        <v>1489.5166666666664</v>
      </c>
      <c r="K109" s="277">
        <v>1436.85</v>
      </c>
      <c r="L109" s="277">
        <v>1395</v>
      </c>
      <c r="M109" s="277">
        <v>16.128579999999999</v>
      </c>
    </row>
    <row r="110" spans="1:13">
      <c r="A110" s="268">
        <v>100</v>
      </c>
      <c r="B110" s="277" t="s">
        <v>86</v>
      </c>
      <c r="C110" s="278">
        <v>425.45</v>
      </c>
      <c r="D110" s="279">
        <v>428.56666666666661</v>
      </c>
      <c r="E110" s="279">
        <v>419.28333333333319</v>
      </c>
      <c r="F110" s="279">
        <v>413.11666666666656</v>
      </c>
      <c r="G110" s="279">
        <v>403.83333333333314</v>
      </c>
      <c r="H110" s="279">
        <v>434.73333333333323</v>
      </c>
      <c r="I110" s="279">
        <v>444.01666666666665</v>
      </c>
      <c r="J110" s="279">
        <v>450.18333333333328</v>
      </c>
      <c r="K110" s="277">
        <v>437.85</v>
      </c>
      <c r="L110" s="277">
        <v>422.4</v>
      </c>
      <c r="M110" s="277">
        <v>12.757770000000001</v>
      </c>
    </row>
    <row r="111" spans="1:13">
      <c r="A111" s="268">
        <v>101</v>
      </c>
      <c r="B111" s="277" t="s">
        <v>236</v>
      </c>
      <c r="C111" s="278">
        <v>750.75</v>
      </c>
      <c r="D111" s="279">
        <v>757.08333333333337</v>
      </c>
      <c r="E111" s="279">
        <v>739.66666666666674</v>
      </c>
      <c r="F111" s="279">
        <v>728.58333333333337</v>
      </c>
      <c r="G111" s="279">
        <v>711.16666666666674</v>
      </c>
      <c r="H111" s="279">
        <v>768.16666666666674</v>
      </c>
      <c r="I111" s="279">
        <v>785.58333333333348</v>
      </c>
      <c r="J111" s="279">
        <v>796.66666666666674</v>
      </c>
      <c r="K111" s="277">
        <v>774.5</v>
      </c>
      <c r="L111" s="277">
        <v>746</v>
      </c>
      <c r="M111" s="277">
        <v>6.2812299999999999</v>
      </c>
    </row>
    <row r="112" spans="1:13">
      <c r="A112" s="268">
        <v>102</v>
      </c>
      <c r="B112" s="277" t="s">
        <v>346</v>
      </c>
      <c r="C112" s="278">
        <v>569.35</v>
      </c>
      <c r="D112" s="279">
        <v>580.58333333333337</v>
      </c>
      <c r="E112" s="279">
        <v>556.16666666666674</v>
      </c>
      <c r="F112" s="279">
        <v>542.98333333333335</v>
      </c>
      <c r="G112" s="279">
        <v>518.56666666666672</v>
      </c>
      <c r="H112" s="279">
        <v>593.76666666666677</v>
      </c>
      <c r="I112" s="279">
        <v>618.18333333333351</v>
      </c>
      <c r="J112" s="279">
        <v>631.36666666666679</v>
      </c>
      <c r="K112" s="277">
        <v>605</v>
      </c>
      <c r="L112" s="277">
        <v>567.4</v>
      </c>
      <c r="M112" s="277">
        <v>0.60077999999999998</v>
      </c>
    </row>
    <row r="113" spans="1:13">
      <c r="A113" s="268">
        <v>103</v>
      </c>
      <c r="B113" s="277" t="s">
        <v>331</v>
      </c>
      <c r="C113" s="278">
        <v>1786.55</v>
      </c>
      <c r="D113" s="279">
        <v>1784.3999999999999</v>
      </c>
      <c r="E113" s="279">
        <v>1759.0999999999997</v>
      </c>
      <c r="F113" s="279">
        <v>1731.6499999999999</v>
      </c>
      <c r="G113" s="279">
        <v>1706.3499999999997</v>
      </c>
      <c r="H113" s="279">
        <v>1811.8499999999997</v>
      </c>
      <c r="I113" s="279">
        <v>1837.1499999999999</v>
      </c>
      <c r="J113" s="279">
        <v>1864.5999999999997</v>
      </c>
      <c r="K113" s="277">
        <v>1809.7</v>
      </c>
      <c r="L113" s="277">
        <v>1756.95</v>
      </c>
      <c r="M113" s="277">
        <v>0.18365999999999999</v>
      </c>
    </row>
    <row r="114" spans="1:13">
      <c r="A114" s="268">
        <v>104</v>
      </c>
      <c r="B114" s="277" t="s">
        <v>237</v>
      </c>
      <c r="C114" s="278">
        <v>245.8</v>
      </c>
      <c r="D114" s="279">
        <v>246.23333333333335</v>
      </c>
      <c r="E114" s="279">
        <v>238.4666666666667</v>
      </c>
      <c r="F114" s="279">
        <v>231.13333333333335</v>
      </c>
      <c r="G114" s="279">
        <v>223.3666666666667</v>
      </c>
      <c r="H114" s="279">
        <v>253.56666666666669</v>
      </c>
      <c r="I114" s="279">
        <v>261.33333333333337</v>
      </c>
      <c r="J114" s="279">
        <v>268.66666666666669</v>
      </c>
      <c r="K114" s="277">
        <v>254</v>
      </c>
      <c r="L114" s="277">
        <v>238.9</v>
      </c>
      <c r="M114" s="277">
        <v>9.7980599999999995</v>
      </c>
    </row>
    <row r="115" spans="1:13">
      <c r="A115" s="268">
        <v>105</v>
      </c>
      <c r="B115" s="277" t="s">
        <v>235</v>
      </c>
      <c r="C115" s="278">
        <v>127.75</v>
      </c>
      <c r="D115" s="279">
        <v>129.70000000000002</v>
      </c>
      <c r="E115" s="279">
        <v>125.40000000000003</v>
      </c>
      <c r="F115" s="279">
        <v>123.05000000000001</v>
      </c>
      <c r="G115" s="279">
        <v>118.75000000000003</v>
      </c>
      <c r="H115" s="279">
        <v>132.05000000000004</v>
      </c>
      <c r="I115" s="279">
        <v>136.35000000000005</v>
      </c>
      <c r="J115" s="279">
        <v>138.70000000000005</v>
      </c>
      <c r="K115" s="277">
        <v>134</v>
      </c>
      <c r="L115" s="277">
        <v>127.35</v>
      </c>
      <c r="M115" s="277">
        <v>20.937850000000001</v>
      </c>
    </row>
    <row r="116" spans="1:13">
      <c r="A116" s="268">
        <v>106</v>
      </c>
      <c r="B116" s="277" t="s">
        <v>87</v>
      </c>
      <c r="C116" s="278">
        <v>388.4</v>
      </c>
      <c r="D116" s="279">
        <v>391.75</v>
      </c>
      <c r="E116" s="279">
        <v>383.65</v>
      </c>
      <c r="F116" s="279">
        <v>378.9</v>
      </c>
      <c r="G116" s="279">
        <v>370.79999999999995</v>
      </c>
      <c r="H116" s="279">
        <v>396.5</v>
      </c>
      <c r="I116" s="279">
        <v>404.6</v>
      </c>
      <c r="J116" s="279">
        <v>409.35</v>
      </c>
      <c r="K116" s="277">
        <v>399.85</v>
      </c>
      <c r="L116" s="277">
        <v>387</v>
      </c>
      <c r="M116" s="277">
        <v>15.22264</v>
      </c>
    </row>
    <row r="117" spans="1:13">
      <c r="A117" s="268">
        <v>107</v>
      </c>
      <c r="B117" s="277" t="s">
        <v>347</v>
      </c>
      <c r="C117" s="278">
        <v>266.64999999999998</v>
      </c>
      <c r="D117" s="279">
        <v>261.95</v>
      </c>
      <c r="E117" s="279">
        <v>253.89999999999998</v>
      </c>
      <c r="F117" s="279">
        <v>241.14999999999998</v>
      </c>
      <c r="G117" s="279">
        <v>233.09999999999997</v>
      </c>
      <c r="H117" s="279">
        <v>274.7</v>
      </c>
      <c r="I117" s="279">
        <v>282.75000000000006</v>
      </c>
      <c r="J117" s="279">
        <v>295.5</v>
      </c>
      <c r="K117" s="277">
        <v>270</v>
      </c>
      <c r="L117" s="277">
        <v>249.2</v>
      </c>
      <c r="M117" s="277">
        <v>13.42141</v>
      </c>
    </row>
    <row r="118" spans="1:13">
      <c r="A118" s="268">
        <v>108</v>
      </c>
      <c r="B118" s="277" t="s">
        <v>88</v>
      </c>
      <c r="C118" s="278">
        <v>484.5</v>
      </c>
      <c r="D118" s="279">
        <v>481.7</v>
      </c>
      <c r="E118" s="279">
        <v>477.4</v>
      </c>
      <c r="F118" s="279">
        <v>470.3</v>
      </c>
      <c r="G118" s="279">
        <v>466</v>
      </c>
      <c r="H118" s="279">
        <v>488.79999999999995</v>
      </c>
      <c r="I118" s="279">
        <v>493.1</v>
      </c>
      <c r="J118" s="279">
        <v>500.19999999999993</v>
      </c>
      <c r="K118" s="277">
        <v>486</v>
      </c>
      <c r="L118" s="277">
        <v>474.6</v>
      </c>
      <c r="M118" s="277">
        <v>31.083570000000002</v>
      </c>
    </row>
    <row r="119" spans="1:13">
      <c r="A119" s="268">
        <v>109</v>
      </c>
      <c r="B119" s="277" t="s">
        <v>238</v>
      </c>
      <c r="C119" s="278">
        <v>697.45</v>
      </c>
      <c r="D119" s="279">
        <v>698.94999999999993</v>
      </c>
      <c r="E119" s="279">
        <v>689.89999999999986</v>
      </c>
      <c r="F119" s="279">
        <v>682.34999999999991</v>
      </c>
      <c r="G119" s="279">
        <v>673.29999999999984</v>
      </c>
      <c r="H119" s="279">
        <v>706.49999999999989</v>
      </c>
      <c r="I119" s="279">
        <v>715.54999999999984</v>
      </c>
      <c r="J119" s="279">
        <v>723.09999999999991</v>
      </c>
      <c r="K119" s="277">
        <v>708</v>
      </c>
      <c r="L119" s="277">
        <v>691.4</v>
      </c>
      <c r="M119" s="277">
        <v>2.19503</v>
      </c>
    </row>
    <row r="120" spans="1:13">
      <c r="A120" s="268">
        <v>110</v>
      </c>
      <c r="B120" s="277" t="s">
        <v>348</v>
      </c>
      <c r="C120" s="278">
        <v>80.349999999999994</v>
      </c>
      <c r="D120" s="279">
        <v>81.566666666666663</v>
      </c>
      <c r="E120" s="279">
        <v>77.883333333333326</v>
      </c>
      <c r="F120" s="279">
        <v>75.416666666666657</v>
      </c>
      <c r="G120" s="279">
        <v>71.73333333333332</v>
      </c>
      <c r="H120" s="279">
        <v>84.033333333333331</v>
      </c>
      <c r="I120" s="279">
        <v>87.716666666666669</v>
      </c>
      <c r="J120" s="279">
        <v>90.183333333333337</v>
      </c>
      <c r="K120" s="277">
        <v>85.25</v>
      </c>
      <c r="L120" s="277">
        <v>79.099999999999994</v>
      </c>
      <c r="M120" s="277">
        <v>6.7691999999999997</v>
      </c>
    </row>
    <row r="121" spans="1:13">
      <c r="A121" s="268">
        <v>111</v>
      </c>
      <c r="B121" s="277" t="s">
        <v>355</v>
      </c>
      <c r="C121" s="278">
        <v>286.25</v>
      </c>
      <c r="D121" s="279">
        <v>290.08333333333331</v>
      </c>
      <c r="E121" s="279">
        <v>281.16666666666663</v>
      </c>
      <c r="F121" s="279">
        <v>276.08333333333331</v>
      </c>
      <c r="G121" s="279">
        <v>267.16666666666663</v>
      </c>
      <c r="H121" s="279">
        <v>295.16666666666663</v>
      </c>
      <c r="I121" s="279">
        <v>304.08333333333326</v>
      </c>
      <c r="J121" s="279">
        <v>309.16666666666663</v>
      </c>
      <c r="K121" s="277">
        <v>299</v>
      </c>
      <c r="L121" s="277">
        <v>285</v>
      </c>
      <c r="M121" s="277">
        <v>4.4284499999999998</v>
      </c>
    </row>
    <row r="122" spans="1:13">
      <c r="A122" s="268">
        <v>112</v>
      </c>
      <c r="B122" s="277" t="s">
        <v>356</v>
      </c>
      <c r="C122" s="278">
        <v>154.94999999999999</v>
      </c>
      <c r="D122" s="279">
        <v>154.16666666666666</v>
      </c>
      <c r="E122" s="279">
        <v>150.08333333333331</v>
      </c>
      <c r="F122" s="279">
        <v>145.21666666666667</v>
      </c>
      <c r="G122" s="279">
        <v>141.13333333333333</v>
      </c>
      <c r="H122" s="279">
        <v>159.0333333333333</v>
      </c>
      <c r="I122" s="279">
        <v>163.11666666666662</v>
      </c>
      <c r="J122" s="279">
        <v>167.98333333333329</v>
      </c>
      <c r="K122" s="277">
        <v>158.25</v>
      </c>
      <c r="L122" s="277">
        <v>149.30000000000001</v>
      </c>
      <c r="M122" s="277">
        <v>8.8369499999999999</v>
      </c>
    </row>
    <row r="123" spans="1:13">
      <c r="A123" s="268">
        <v>113</v>
      </c>
      <c r="B123" s="277" t="s">
        <v>349</v>
      </c>
      <c r="C123" s="278">
        <v>82.8</v>
      </c>
      <c r="D123" s="279">
        <v>83.266666666666666</v>
      </c>
      <c r="E123" s="279">
        <v>82.033333333333331</v>
      </c>
      <c r="F123" s="279">
        <v>81.266666666666666</v>
      </c>
      <c r="G123" s="279">
        <v>80.033333333333331</v>
      </c>
      <c r="H123" s="279">
        <v>84.033333333333331</v>
      </c>
      <c r="I123" s="279">
        <v>85.266666666666652</v>
      </c>
      <c r="J123" s="279">
        <v>86.033333333333331</v>
      </c>
      <c r="K123" s="277">
        <v>84.5</v>
      </c>
      <c r="L123" s="277">
        <v>82.5</v>
      </c>
      <c r="M123" s="277">
        <v>12.970840000000001</v>
      </c>
    </row>
    <row r="124" spans="1:13">
      <c r="A124" s="268">
        <v>114</v>
      </c>
      <c r="B124" s="277" t="s">
        <v>350</v>
      </c>
      <c r="C124" s="278">
        <v>306.25</v>
      </c>
      <c r="D124" s="279">
        <v>307.68333333333334</v>
      </c>
      <c r="E124" s="279">
        <v>303.56666666666666</v>
      </c>
      <c r="F124" s="279">
        <v>300.88333333333333</v>
      </c>
      <c r="G124" s="279">
        <v>296.76666666666665</v>
      </c>
      <c r="H124" s="279">
        <v>310.36666666666667</v>
      </c>
      <c r="I124" s="279">
        <v>314.48333333333335</v>
      </c>
      <c r="J124" s="279">
        <v>317.16666666666669</v>
      </c>
      <c r="K124" s="277">
        <v>311.8</v>
      </c>
      <c r="L124" s="277">
        <v>305</v>
      </c>
      <c r="M124" s="277">
        <v>0.44935000000000003</v>
      </c>
    </row>
    <row r="125" spans="1:13">
      <c r="A125" s="268">
        <v>115</v>
      </c>
      <c r="B125" s="277" t="s">
        <v>351</v>
      </c>
      <c r="C125" s="278">
        <v>551.20000000000005</v>
      </c>
      <c r="D125" s="279">
        <v>543.4666666666667</v>
      </c>
      <c r="E125" s="279">
        <v>532.23333333333335</v>
      </c>
      <c r="F125" s="279">
        <v>513.26666666666665</v>
      </c>
      <c r="G125" s="279">
        <v>502.0333333333333</v>
      </c>
      <c r="H125" s="279">
        <v>562.43333333333339</v>
      </c>
      <c r="I125" s="279">
        <v>573.66666666666674</v>
      </c>
      <c r="J125" s="279">
        <v>592.63333333333344</v>
      </c>
      <c r="K125" s="277">
        <v>554.70000000000005</v>
      </c>
      <c r="L125" s="277">
        <v>524.5</v>
      </c>
      <c r="M125" s="277">
        <v>27.918369999999999</v>
      </c>
    </row>
    <row r="126" spans="1:13">
      <c r="A126" s="268">
        <v>116</v>
      </c>
      <c r="B126" s="277" t="s">
        <v>352</v>
      </c>
      <c r="C126" s="278">
        <v>91.45</v>
      </c>
      <c r="D126" s="279">
        <v>91.7</v>
      </c>
      <c r="E126" s="279">
        <v>90.5</v>
      </c>
      <c r="F126" s="279">
        <v>89.55</v>
      </c>
      <c r="G126" s="279">
        <v>88.35</v>
      </c>
      <c r="H126" s="279">
        <v>92.65</v>
      </c>
      <c r="I126" s="279">
        <v>93.850000000000023</v>
      </c>
      <c r="J126" s="279">
        <v>94.800000000000011</v>
      </c>
      <c r="K126" s="277">
        <v>92.9</v>
      </c>
      <c r="L126" s="277">
        <v>90.75</v>
      </c>
      <c r="M126" s="277">
        <v>7.8112199999999996</v>
      </c>
    </row>
    <row r="127" spans="1:13">
      <c r="A127" s="268">
        <v>117</v>
      </c>
      <c r="B127" s="277" t="s">
        <v>354</v>
      </c>
      <c r="C127" s="278">
        <v>14.3</v>
      </c>
      <c r="D127" s="279">
        <v>14.416666666666666</v>
      </c>
      <c r="E127" s="279">
        <v>14.133333333333333</v>
      </c>
      <c r="F127" s="279">
        <v>13.966666666666667</v>
      </c>
      <c r="G127" s="279">
        <v>13.683333333333334</v>
      </c>
      <c r="H127" s="279">
        <v>14.583333333333332</v>
      </c>
      <c r="I127" s="279">
        <v>14.866666666666667</v>
      </c>
      <c r="J127" s="279">
        <v>15.033333333333331</v>
      </c>
      <c r="K127" s="277">
        <v>14.7</v>
      </c>
      <c r="L127" s="277">
        <v>14.25</v>
      </c>
      <c r="M127" s="277">
        <v>15.663970000000001</v>
      </c>
    </row>
    <row r="128" spans="1:13">
      <c r="A128" s="268">
        <v>118</v>
      </c>
      <c r="B128" s="277" t="s">
        <v>90</v>
      </c>
      <c r="C128" s="278">
        <v>7.75</v>
      </c>
      <c r="D128" s="279">
        <v>7.8166666666666664</v>
      </c>
      <c r="E128" s="279">
        <v>7.6333333333333329</v>
      </c>
      <c r="F128" s="279">
        <v>7.5166666666666666</v>
      </c>
      <c r="G128" s="279">
        <v>7.333333333333333</v>
      </c>
      <c r="H128" s="279">
        <v>7.9333333333333327</v>
      </c>
      <c r="I128" s="279">
        <v>8.1166666666666671</v>
      </c>
      <c r="J128" s="279">
        <v>8.2333333333333325</v>
      </c>
      <c r="K128" s="277">
        <v>8</v>
      </c>
      <c r="L128" s="277">
        <v>7.7</v>
      </c>
      <c r="M128" s="277">
        <v>29.61084</v>
      </c>
    </row>
    <row r="129" spans="1:13">
      <c r="A129" s="268">
        <v>119</v>
      </c>
      <c r="B129" s="277" t="s">
        <v>91</v>
      </c>
      <c r="C129" s="278">
        <v>2235.15</v>
      </c>
      <c r="D129" s="279">
        <v>2224.1166666666663</v>
      </c>
      <c r="E129" s="279">
        <v>2208.2333333333327</v>
      </c>
      <c r="F129" s="279">
        <v>2181.3166666666662</v>
      </c>
      <c r="G129" s="279">
        <v>2165.4333333333325</v>
      </c>
      <c r="H129" s="279">
        <v>2251.0333333333328</v>
      </c>
      <c r="I129" s="279">
        <v>2266.916666666667</v>
      </c>
      <c r="J129" s="279">
        <v>2293.833333333333</v>
      </c>
      <c r="K129" s="277">
        <v>2240</v>
      </c>
      <c r="L129" s="277">
        <v>2197.1999999999998</v>
      </c>
      <c r="M129" s="277">
        <v>6.0058499999999997</v>
      </c>
    </row>
    <row r="130" spans="1:13">
      <c r="A130" s="268">
        <v>120</v>
      </c>
      <c r="B130" s="277" t="s">
        <v>357</v>
      </c>
      <c r="C130" s="278">
        <v>6467.8</v>
      </c>
      <c r="D130" s="279">
        <v>6399.4333333333334</v>
      </c>
      <c r="E130" s="279">
        <v>6298.8666666666668</v>
      </c>
      <c r="F130" s="279">
        <v>6129.9333333333334</v>
      </c>
      <c r="G130" s="279">
        <v>6029.3666666666668</v>
      </c>
      <c r="H130" s="279">
        <v>6568.3666666666668</v>
      </c>
      <c r="I130" s="279">
        <v>6668.9333333333343</v>
      </c>
      <c r="J130" s="279">
        <v>6837.8666666666668</v>
      </c>
      <c r="K130" s="277">
        <v>6500</v>
      </c>
      <c r="L130" s="277">
        <v>6230.5</v>
      </c>
      <c r="M130" s="277">
        <v>0.45626</v>
      </c>
    </row>
    <row r="131" spans="1:13">
      <c r="A131" s="268">
        <v>121</v>
      </c>
      <c r="B131" s="277" t="s">
        <v>93</v>
      </c>
      <c r="C131" s="278">
        <v>142.9</v>
      </c>
      <c r="D131" s="279">
        <v>144.58333333333334</v>
      </c>
      <c r="E131" s="279">
        <v>139.9666666666667</v>
      </c>
      <c r="F131" s="279">
        <v>137.03333333333336</v>
      </c>
      <c r="G131" s="279">
        <v>132.41666666666671</v>
      </c>
      <c r="H131" s="279">
        <v>147.51666666666668</v>
      </c>
      <c r="I131" s="279">
        <v>152.1333333333333</v>
      </c>
      <c r="J131" s="279">
        <v>155.06666666666666</v>
      </c>
      <c r="K131" s="277">
        <v>149.19999999999999</v>
      </c>
      <c r="L131" s="277">
        <v>141.65</v>
      </c>
      <c r="M131" s="277">
        <v>136.87808000000001</v>
      </c>
    </row>
    <row r="132" spans="1:13">
      <c r="A132" s="268">
        <v>122</v>
      </c>
      <c r="B132" s="277" t="s">
        <v>231</v>
      </c>
      <c r="C132" s="278">
        <v>2233.9499999999998</v>
      </c>
      <c r="D132" s="279">
        <v>2239.6333333333332</v>
      </c>
      <c r="E132" s="279">
        <v>2174.3166666666666</v>
      </c>
      <c r="F132" s="279">
        <v>2114.6833333333334</v>
      </c>
      <c r="G132" s="279">
        <v>2049.3666666666668</v>
      </c>
      <c r="H132" s="279">
        <v>2299.2666666666664</v>
      </c>
      <c r="I132" s="279">
        <v>2364.583333333333</v>
      </c>
      <c r="J132" s="279">
        <v>2424.2166666666662</v>
      </c>
      <c r="K132" s="277">
        <v>2304.9499999999998</v>
      </c>
      <c r="L132" s="277">
        <v>2180</v>
      </c>
      <c r="M132" s="277">
        <v>17.543469999999999</v>
      </c>
    </row>
    <row r="133" spans="1:13">
      <c r="A133" s="268">
        <v>123</v>
      </c>
      <c r="B133" s="277" t="s">
        <v>94</v>
      </c>
      <c r="C133" s="278">
        <v>3899.55</v>
      </c>
      <c r="D133" s="279">
        <v>3900.8333333333335</v>
      </c>
      <c r="E133" s="279">
        <v>3872.7166666666672</v>
      </c>
      <c r="F133" s="279">
        <v>3845.8833333333337</v>
      </c>
      <c r="G133" s="279">
        <v>3817.7666666666673</v>
      </c>
      <c r="H133" s="279">
        <v>3927.666666666667</v>
      </c>
      <c r="I133" s="279">
        <v>3955.7833333333328</v>
      </c>
      <c r="J133" s="279">
        <v>3982.6166666666668</v>
      </c>
      <c r="K133" s="277">
        <v>3928.95</v>
      </c>
      <c r="L133" s="277">
        <v>3874</v>
      </c>
      <c r="M133" s="277">
        <v>5.3569000000000004</v>
      </c>
    </row>
    <row r="134" spans="1:13">
      <c r="A134" s="268">
        <v>124</v>
      </c>
      <c r="B134" s="277" t="s">
        <v>1264</v>
      </c>
      <c r="C134" s="278">
        <v>480.15</v>
      </c>
      <c r="D134" s="279">
        <v>482.76666666666665</v>
      </c>
      <c r="E134" s="279">
        <v>476.5333333333333</v>
      </c>
      <c r="F134" s="279">
        <v>472.91666666666663</v>
      </c>
      <c r="G134" s="279">
        <v>466.68333333333328</v>
      </c>
      <c r="H134" s="279">
        <v>486.38333333333333</v>
      </c>
      <c r="I134" s="279">
        <v>492.61666666666667</v>
      </c>
      <c r="J134" s="279">
        <v>496.23333333333335</v>
      </c>
      <c r="K134" s="277">
        <v>489</v>
      </c>
      <c r="L134" s="277">
        <v>479.15</v>
      </c>
      <c r="M134" s="277">
        <v>1.64073</v>
      </c>
    </row>
    <row r="135" spans="1:13">
      <c r="A135" s="268">
        <v>125</v>
      </c>
      <c r="B135" s="277" t="s">
        <v>239</v>
      </c>
      <c r="C135" s="278">
        <v>56.8</v>
      </c>
      <c r="D135" s="279">
        <v>56.666666666666664</v>
      </c>
      <c r="E135" s="279">
        <v>55.733333333333327</v>
      </c>
      <c r="F135" s="279">
        <v>54.666666666666664</v>
      </c>
      <c r="G135" s="279">
        <v>53.733333333333327</v>
      </c>
      <c r="H135" s="279">
        <v>57.733333333333327</v>
      </c>
      <c r="I135" s="279">
        <v>58.666666666666664</v>
      </c>
      <c r="J135" s="279">
        <v>59.733333333333327</v>
      </c>
      <c r="K135" s="277">
        <v>57.6</v>
      </c>
      <c r="L135" s="277">
        <v>55.6</v>
      </c>
      <c r="M135" s="277">
        <v>18.362839999999998</v>
      </c>
    </row>
    <row r="136" spans="1:13">
      <c r="A136" s="268">
        <v>126</v>
      </c>
      <c r="B136" s="277" t="s">
        <v>95</v>
      </c>
      <c r="C136" s="278">
        <v>19655</v>
      </c>
      <c r="D136" s="279">
        <v>19611.333333333332</v>
      </c>
      <c r="E136" s="279">
        <v>19493.666666666664</v>
      </c>
      <c r="F136" s="279">
        <v>19332.333333333332</v>
      </c>
      <c r="G136" s="279">
        <v>19214.666666666664</v>
      </c>
      <c r="H136" s="279">
        <v>19772.666666666664</v>
      </c>
      <c r="I136" s="279">
        <v>19890.333333333328</v>
      </c>
      <c r="J136" s="279">
        <v>20051.666666666664</v>
      </c>
      <c r="K136" s="277">
        <v>19729</v>
      </c>
      <c r="L136" s="277">
        <v>19450</v>
      </c>
      <c r="M136" s="277">
        <v>1.3318300000000001</v>
      </c>
    </row>
    <row r="137" spans="1:13">
      <c r="A137" s="268">
        <v>127</v>
      </c>
      <c r="B137" s="277" t="s">
        <v>359</v>
      </c>
      <c r="C137" s="278">
        <v>270.75</v>
      </c>
      <c r="D137" s="279">
        <v>268.88333333333333</v>
      </c>
      <c r="E137" s="279">
        <v>262.86666666666667</v>
      </c>
      <c r="F137" s="279">
        <v>254.98333333333335</v>
      </c>
      <c r="G137" s="279">
        <v>248.9666666666667</v>
      </c>
      <c r="H137" s="279">
        <v>276.76666666666665</v>
      </c>
      <c r="I137" s="279">
        <v>282.7833333333333</v>
      </c>
      <c r="J137" s="279">
        <v>290.66666666666663</v>
      </c>
      <c r="K137" s="277">
        <v>274.89999999999998</v>
      </c>
      <c r="L137" s="277">
        <v>261</v>
      </c>
      <c r="M137" s="277">
        <v>7.9121800000000002</v>
      </c>
    </row>
    <row r="138" spans="1:13">
      <c r="A138" s="268">
        <v>128</v>
      </c>
      <c r="B138" s="277" t="s">
        <v>360</v>
      </c>
      <c r="C138" s="278">
        <v>65.3</v>
      </c>
      <c r="D138" s="279">
        <v>65.783333333333317</v>
      </c>
      <c r="E138" s="279">
        <v>64.71666666666664</v>
      </c>
      <c r="F138" s="279">
        <v>64.133333333333326</v>
      </c>
      <c r="G138" s="279">
        <v>63.066666666666649</v>
      </c>
      <c r="H138" s="279">
        <v>66.366666666666632</v>
      </c>
      <c r="I138" s="279">
        <v>67.433333333333323</v>
      </c>
      <c r="J138" s="279">
        <v>68.016666666666623</v>
      </c>
      <c r="K138" s="277">
        <v>66.849999999999994</v>
      </c>
      <c r="L138" s="277">
        <v>65.2</v>
      </c>
      <c r="M138" s="277">
        <v>5.9309599999999998</v>
      </c>
    </row>
    <row r="139" spans="1:13">
      <c r="A139" s="268">
        <v>129</v>
      </c>
      <c r="B139" s="277" t="s">
        <v>361</v>
      </c>
      <c r="C139" s="278">
        <v>156.4</v>
      </c>
      <c r="D139" s="279">
        <v>158.83333333333334</v>
      </c>
      <c r="E139" s="279">
        <v>152.76666666666668</v>
      </c>
      <c r="F139" s="279">
        <v>149.13333333333333</v>
      </c>
      <c r="G139" s="279">
        <v>143.06666666666666</v>
      </c>
      <c r="H139" s="279">
        <v>162.4666666666667</v>
      </c>
      <c r="I139" s="279">
        <v>168.53333333333336</v>
      </c>
      <c r="J139" s="279">
        <v>172.16666666666671</v>
      </c>
      <c r="K139" s="277">
        <v>164.9</v>
      </c>
      <c r="L139" s="277">
        <v>155.19999999999999</v>
      </c>
      <c r="M139" s="277">
        <v>1.63069</v>
      </c>
    </row>
    <row r="140" spans="1:13">
      <c r="A140" s="268">
        <v>130</v>
      </c>
      <c r="B140" s="277" t="s">
        <v>240</v>
      </c>
      <c r="C140" s="278">
        <v>245.2</v>
      </c>
      <c r="D140" s="279">
        <v>240.41666666666666</v>
      </c>
      <c r="E140" s="279">
        <v>232.33333333333331</v>
      </c>
      <c r="F140" s="279">
        <v>219.46666666666667</v>
      </c>
      <c r="G140" s="279">
        <v>211.38333333333333</v>
      </c>
      <c r="H140" s="279">
        <v>253.2833333333333</v>
      </c>
      <c r="I140" s="279">
        <v>261.36666666666662</v>
      </c>
      <c r="J140" s="279">
        <v>274.23333333333329</v>
      </c>
      <c r="K140" s="277">
        <v>248.5</v>
      </c>
      <c r="L140" s="277">
        <v>227.55</v>
      </c>
      <c r="M140" s="277">
        <v>17.589320000000001</v>
      </c>
    </row>
    <row r="141" spans="1:13">
      <c r="A141" s="268">
        <v>131</v>
      </c>
      <c r="B141" s="277" t="s">
        <v>241</v>
      </c>
      <c r="C141" s="278">
        <v>913.25</v>
      </c>
      <c r="D141" s="279">
        <v>920.5333333333333</v>
      </c>
      <c r="E141" s="279">
        <v>895.76666666666665</v>
      </c>
      <c r="F141" s="279">
        <v>878.2833333333333</v>
      </c>
      <c r="G141" s="279">
        <v>853.51666666666665</v>
      </c>
      <c r="H141" s="279">
        <v>938.01666666666665</v>
      </c>
      <c r="I141" s="279">
        <v>962.7833333333333</v>
      </c>
      <c r="J141" s="279">
        <v>980.26666666666665</v>
      </c>
      <c r="K141" s="277">
        <v>945.3</v>
      </c>
      <c r="L141" s="277">
        <v>903.05</v>
      </c>
      <c r="M141" s="277">
        <v>0.86856999999999995</v>
      </c>
    </row>
    <row r="142" spans="1:13">
      <c r="A142" s="268">
        <v>132</v>
      </c>
      <c r="B142" s="277" t="s">
        <v>242</v>
      </c>
      <c r="C142" s="278">
        <v>72.2</v>
      </c>
      <c r="D142" s="279">
        <v>72.533333333333346</v>
      </c>
      <c r="E142" s="279">
        <v>71.666666666666686</v>
      </c>
      <c r="F142" s="279">
        <v>71.13333333333334</v>
      </c>
      <c r="G142" s="279">
        <v>70.26666666666668</v>
      </c>
      <c r="H142" s="279">
        <v>73.066666666666691</v>
      </c>
      <c r="I142" s="279">
        <v>73.933333333333337</v>
      </c>
      <c r="J142" s="279">
        <v>74.466666666666697</v>
      </c>
      <c r="K142" s="277">
        <v>73.400000000000006</v>
      </c>
      <c r="L142" s="277">
        <v>72</v>
      </c>
      <c r="M142" s="277">
        <v>12.08625</v>
      </c>
    </row>
    <row r="143" spans="1:13">
      <c r="A143" s="268">
        <v>133</v>
      </c>
      <c r="B143" s="277" t="s">
        <v>96</v>
      </c>
      <c r="C143" s="278">
        <v>58.35</v>
      </c>
      <c r="D143" s="279">
        <v>58.983333333333327</v>
      </c>
      <c r="E143" s="279">
        <v>56.966666666666654</v>
      </c>
      <c r="F143" s="279">
        <v>55.583333333333329</v>
      </c>
      <c r="G143" s="279">
        <v>53.566666666666656</v>
      </c>
      <c r="H143" s="279">
        <v>60.366666666666653</v>
      </c>
      <c r="I143" s="279">
        <v>62.383333333333319</v>
      </c>
      <c r="J143" s="279">
        <v>63.766666666666652</v>
      </c>
      <c r="K143" s="277">
        <v>61</v>
      </c>
      <c r="L143" s="277">
        <v>57.6</v>
      </c>
      <c r="M143" s="277">
        <v>150.13493</v>
      </c>
    </row>
    <row r="144" spans="1:13">
      <c r="A144" s="268">
        <v>134</v>
      </c>
      <c r="B144" s="277" t="s">
        <v>362</v>
      </c>
      <c r="C144" s="278">
        <v>456.4</v>
      </c>
      <c r="D144" s="279">
        <v>454.7833333333333</v>
      </c>
      <c r="E144" s="279">
        <v>446.66666666666663</v>
      </c>
      <c r="F144" s="279">
        <v>436.93333333333334</v>
      </c>
      <c r="G144" s="279">
        <v>428.81666666666666</v>
      </c>
      <c r="H144" s="279">
        <v>464.51666666666659</v>
      </c>
      <c r="I144" s="279">
        <v>472.63333333333327</v>
      </c>
      <c r="J144" s="279">
        <v>482.36666666666656</v>
      </c>
      <c r="K144" s="277">
        <v>462.9</v>
      </c>
      <c r="L144" s="277">
        <v>445.05</v>
      </c>
      <c r="M144" s="277">
        <v>1.2799400000000001</v>
      </c>
    </row>
    <row r="145" spans="1:13">
      <c r="A145" s="268">
        <v>135</v>
      </c>
      <c r="B145" s="277" t="s">
        <v>97</v>
      </c>
      <c r="C145" s="278">
        <v>1129.1500000000001</v>
      </c>
      <c r="D145" s="279">
        <v>1136.0833333333333</v>
      </c>
      <c r="E145" s="279">
        <v>1117.3666666666666</v>
      </c>
      <c r="F145" s="279">
        <v>1105.5833333333333</v>
      </c>
      <c r="G145" s="279">
        <v>1086.8666666666666</v>
      </c>
      <c r="H145" s="279">
        <v>1147.8666666666666</v>
      </c>
      <c r="I145" s="279">
        <v>1166.5833333333333</v>
      </c>
      <c r="J145" s="279">
        <v>1178.3666666666666</v>
      </c>
      <c r="K145" s="277">
        <v>1154.8</v>
      </c>
      <c r="L145" s="277">
        <v>1124.3</v>
      </c>
      <c r="M145" s="277">
        <v>19.42503</v>
      </c>
    </row>
    <row r="146" spans="1:13">
      <c r="A146" s="268">
        <v>136</v>
      </c>
      <c r="B146" s="277" t="s">
        <v>363</v>
      </c>
      <c r="C146" s="278">
        <v>192.8</v>
      </c>
      <c r="D146" s="279">
        <v>195.43333333333331</v>
      </c>
      <c r="E146" s="279">
        <v>188.86666666666662</v>
      </c>
      <c r="F146" s="279">
        <v>184.93333333333331</v>
      </c>
      <c r="G146" s="279">
        <v>178.36666666666662</v>
      </c>
      <c r="H146" s="279">
        <v>199.36666666666662</v>
      </c>
      <c r="I146" s="279">
        <v>205.93333333333328</v>
      </c>
      <c r="J146" s="279">
        <v>209.86666666666662</v>
      </c>
      <c r="K146" s="277">
        <v>202</v>
      </c>
      <c r="L146" s="277">
        <v>191.5</v>
      </c>
      <c r="M146" s="277">
        <v>1.34528</v>
      </c>
    </row>
    <row r="147" spans="1:13">
      <c r="A147" s="268">
        <v>137</v>
      </c>
      <c r="B147" s="277" t="s">
        <v>98</v>
      </c>
      <c r="C147" s="278">
        <v>156.19999999999999</v>
      </c>
      <c r="D147" s="279">
        <v>155.58333333333334</v>
      </c>
      <c r="E147" s="279">
        <v>154.4666666666667</v>
      </c>
      <c r="F147" s="279">
        <v>152.73333333333335</v>
      </c>
      <c r="G147" s="279">
        <v>151.6166666666667</v>
      </c>
      <c r="H147" s="279">
        <v>157.31666666666669</v>
      </c>
      <c r="I147" s="279">
        <v>158.43333333333331</v>
      </c>
      <c r="J147" s="279">
        <v>160.16666666666669</v>
      </c>
      <c r="K147" s="277">
        <v>156.69999999999999</v>
      </c>
      <c r="L147" s="277">
        <v>153.85</v>
      </c>
      <c r="M147" s="277">
        <v>17.9955</v>
      </c>
    </row>
    <row r="148" spans="1:13">
      <c r="A148" s="268">
        <v>138</v>
      </c>
      <c r="B148" s="277" t="s">
        <v>243</v>
      </c>
      <c r="C148" s="278">
        <v>11.75</v>
      </c>
      <c r="D148" s="279">
        <v>11.416666666666666</v>
      </c>
      <c r="E148" s="279">
        <v>11.083333333333332</v>
      </c>
      <c r="F148" s="279">
        <v>10.416666666666666</v>
      </c>
      <c r="G148" s="279">
        <v>10.083333333333332</v>
      </c>
      <c r="H148" s="279">
        <v>12.083333333333332</v>
      </c>
      <c r="I148" s="279">
        <v>12.416666666666664</v>
      </c>
      <c r="J148" s="279">
        <v>13.083333333333332</v>
      </c>
      <c r="K148" s="277">
        <v>11.75</v>
      </c>
      <c r="L148" s="277">
        <v>10.75</v>
      </c>
      <c r="M148" s="277">
        <v>998.05157999999994</v>
      </c>
    </row>
    <row r="149" spans="1:13">
      <c r="A149" s="268">
        <v>139</v>
      </c>
      <c r="B149" s="277" t="s">
        <v>364</v>
      </c>
      <c r="C149" s="278">
        <v>239.95</v>
      </c>
      <c r="D149" s="279">
        <v>240.65</v>
      </c>
      <c r="E149" s="279">
        <v>237.3</v>
      </c>
      <c r="F149" s="279">
        <v>234.65</v>
      </c>
      <c r="G149" s="279">
        <v>231.3</v>
      </c>
      <c r="H149" s="279">
        <v>243.3</v>
      </c>
      <c r="I149" s="279">
        <v>246.64999999999998</v>
      </c>
      <c r="J149" s="279">
        <v>249.3</v>
      </c>
      <c r="K149" s="277">
        <v>244</v>
      </c>
      <c r="L149" s="277">
        <v>238</v>
      </c>
      <c r="M149" s="277">
        <v>3.9681099999999998</v>
      </c>
    </row>
    <row r="150" spans="1:13">
      <c r="A150" s="268">
        <v>140</v>
      </c>
      <c r="B150" s="277" t="s">
        <v>99</v>
      </c>
      <c r="C150" s="278">
        <v>53.05</v>
      </c>
      <c r="D150" s="279">
        <v>53.566666666666663</v>
      </c>
      <c r="E150" s="279">
        <v>52.233333333333327</v>
      </c>
      <c r="F150" s="279">
        <v>51.416666666666664</v>
      </c>
      <c r="G150" s="279">
        <v>50.083333333333329</v>
      </c>
      <c r="H150" s="279">
        <v>54.383333333333326</v>
      </c>
      <c r="I150" s="279">
        <v>55.716666666666669</v>
      </c>
      <c r="J150" s="279">
        <v>56.533333333333324</v>
      </c>
      <c r="K150" s="277">
        <v>54.9</v>
      </c>
      <c r="L150" s="277">
        <v>52.75</v>
      </c>
      <c r="M150" s="277">
        <v>209.19443999999999</v>
      </c>
    </row>
    <row r="151" spans="1:13">
      <c r="A151" s="268">
        <v>141</v>
      </c>
      <c r="B151" s="277" t="s">
        <v>367</v>
      </c>
      <c r="C151" s="278">
        <v>286.14999999999998</v>
      </c>
      <c r="D151" s="279">
        <v>290.0333333333333</v>
      </c>
      <c r="E151" s="279">
        <v>281.11666666666662</v>
      </c>
      <c r="F151" s="279">
        <v>276.08333333333331</v>
      </c>
      <c r="G151" s="279">
        <v>267.16666666666663</v>
      </c>
      <c r="H151" s="279">
        <v>295.06666666666661</v>
      </c>
      <c r="I151" s="279">
        <v>303.98333333333335</v>
      </c>
      <c r="J151" s="279">
        <v>309.01666666666659</v>
      </c>
      <c r="K151" s="277">
        <v>298.95</v>
      </c>
      <c r="L151" s="277">
        <v>285</v>
      </c>
      <c r="M151" s="277">
        <v>0.87666999999999995</v>
      </c>
    </row>
    <row r="152" spans="1:13">
      <c r="A152" s="268">
        <v>142</v>
      </c>
      <c r="B152" s="277" t="s">
        <v>366</v>
      </c>
      <c r="C152" s="278">
        <v>1987.55</v>
      </c>
      <c r="D152" s="279">
        <v>2004.1833333333334</v>
      </c>
      <c r="E152" s="279">
        <v>1963.3666666666668</v>
      </c>
      <c r="F152" s="279">
        <v>1939.1833333333334</v>
      </c>
      <c r="G152" s="279">
        <v>1898.3666666666668</v>
      </c>
      <c r="H152" s="279">
        <v>2028.3666666666668</v>
      </c>
      <c r="I152" s="279">
        <v>2069.1833333333334</v>
      </c>
      <c r="J152" s="279">
        <v>2093.3666666666668</v>
      </c>
      <c r="K152" s="277">
        <v>2045</v>
      </c>
      <c r="L152" s="277">
        <v>1980</v>
      </c>
      <c r="M152" s="277">
        <v>0.17976</v>
      </c>
    </row>
    <row r="153" spans="1:13">
      <c r="A153" s="268">
        <v>143</v>
      </c>
      <c r="B153" s="277" t="s">
        <v>368</v>
      </c>
      <c r="C153" s="278">
        <v>469.7</v>
      </c>
      <c r="D153" s="279">
        <v>473.43333333333339</v>
      </c>
      <c r="E153" s="279">
        <v>462.86666666666679</v>
      </c>
      <c r="F153" s="279">
        <v>456.03333333333342</v>
      </c>
      <c r="G153" s="279">
        <v>445.46666666666681</v>
      </c>
      <c r="H153" s="279">
        <v>480.26666666666677</v>
      </c>
      <c r="I153" s="279">
        <v>490.83333333333337</v>
      </c>
      <c r="J153" s="279">
        <v>497.66666666666674</v>
      </c>
      <c r="K153" s="277">
        <v>484</v>
      </c>
      <c r="L153" s="277">
        <v>466.6</v>
      </c>
      <c r="M153" s="277">
        <v>0.50519999999999998</v>
      </c>
    </row>
    <row r="154" spans="1:13">
      <c r="A154" s="268">
        <v>144</v>
      </c>
      <c r="B154" s="277" t="s">
        <v>371</v>
      </c>
      <c r="C154" s="278">
        <v>126.6</v>
      </c>
      <c r="D154" s="279">
        <v>123.51666666666665</v>
      </c>
      <c r="E154" s="279">
        <v>120.43333333333331</v>
      </c>
      <c r="F154" s="279">
        <v>114.26666666666665</v>
      </c>
      <c r="G154" s="279">
        <v>111.18333333333331</v>
      </c>
      <c r="H154" s="279">
        <v>129.68333333333331</v>
      </c>
      <c r="I154" s="279">
        <v>132.76666666666665</v>
      </c>
      <c r="J154" s="279">
        <v>138.93333333333331</v>
      </c>
      <c r="K154" s="277">
        <v>126.6</v>
      </c>
      <c r="L154" s="277">
        <v>117.35</v>
      </c>
      <c r="M154" s="277">
        <v>15.85596</v>
      </c>
    </row>
    <row r="155" spans="1:13">
      <c r="A155" s="268">
        <v>145</v>
      </c>
      <c r="B155" s="277" t="s">
        <v>365</v>
      </c>
      <c r="C155" s="278">
        <v>365.25</v>
      </c>
      <c r="D155" s="279">
        <v>372.34999999999997</v>
      </c>
      <c r="E155" s="279">
        <v>355.29999999999995</v>
      </c>
      <c r="F155" s="279">
        <v>345.34999999999997</v>
      </c>
      <c r="G155" s="279">
        <v>328.29999999999995</v>
      </c>
      <c r="H155" s="279">
        <v>382.29999999999995</v>
      </c>
      <c r="I155" s="279">
        <v>399.35</v>
      </c>
      <c r="J155" s="279">
        <v>409.29999999999995</v>
      </c>
      <c r="K155" s="277">
        <v>389.4</v>
      </c>
      <c r="L155" s="277">
        <v>362.4</v>
      </c>
      <c r="M155" s="277">
        <v>5.8529999999999999E-2</v>
      </c>
    </row>
    <row r="156" spans="1:13">
      <c r="A156" s="268">
        <v>146</v>
      </c>
      <c r="B156" s="277" t="s">
        <v>370</v>
      </c>
      <c r="C156" s="278">
        <v>123.15</v>
      </c>
      <c r="D156" s="279">
        <v>123.11666666666667</v>
      </c>
      <c r="E156" s="279">
        <v>121.83333333333334</v>
      </c>
      <c r="F156" s="279">
        <v>120.51666666666667</v>
      </c>
      <c r="G156" s="279">
        <v>119.23333333333333</v>
      </c>
      <c r="H156" s="279">
        <v>124.43333333333335</v>
      </c>
      <c r="I156" s="279">
        <v>125.71666666666668</v>
      </c>
      <c r="J156" s="279">
        <v>127.03333333333336</v>
      </c>
      <c r="K156" s="277">
        <v>124.4</v>
      </c>
      <c r="L156" s="277">
        <v>121.8</v>
      </c>
      <c r="M156" s="277">
        <v>14.357239999999999</v>
      </c>
    </row>
    <row r="157" spans="1:13">
      <c r="A157" s="268">
        <v>147</v>
      </c>
      <c r="B157" s="277" t="s">
        <v>244</v>
      </c>
      <c r="C157" s="278">
        <v>111.05</v>
      </c>
      <c r="D157" s="279">
        <v>109.03333333333335</v>
      </c>
      <c r="E157" s="279">
        <v>107.01666666666669</v>
      </c>
      <c r="F157" s="279">
        <v>102.98333333333335</v>
      </c>
      <c r="G157" s="279">
        <v>100.9666666666667</v>
      </c>
      <c r="H157" s="279">
        <v>113.06666666666669</v>
      </c>
      <c r="I157" s="279">
        <v>115.08333333333334</v>
      </c>
      <c r="J157" s="279">
        <v>119.11666666666669</v>
      </c>
      <c r="K157" s="277">
        <v>111.05</v>
      </c>
      <c r="L157" s="277">
        <v>105</v>
      </c>
      <c r="M157" s="277">
        <v>82.951300000000003</v>
      </c>
    </row>
    <row r="158" spans="1:13">
      <c r="A158" s="268">
        <v>148</v>
      </c>
      <c r="B158" s="277" t="s">
        <v>369</v>
      </c>
      <c r="C158" s="278">
        <v>42.75</v>
      </c>
      <c r="D158" s="279">
        <v>43.166666666666664</v>
      </c>
      <c r="E158" s="279">
        <v>42.083333333333329</v>
      </c>
      <c r="F158" s="279">
        <v>41.416666666666664</v>
      </c>
      <c r="G158" s="279">
        <v>40.333333333333329</v>
      </c>
      <c r="H158" s="279">
        <v>43.833333333333329</v>
      </c>
      <c r="I158" s="279">
        <v>44.916666666666657</v>
      </c>
      <c r="J158" s="279">
        <v>45.583333333333329</v>
      </c>
      <c r="K158" s="277">
        <v>44.25</v>
      </c>
      <c r="L158" s="277">
        <v>42.5</v>
      </c>
      <c r="M158" s="277">
        <v>60.417900000000003</v>
      </c>
    </row>
    <row r="159" spans="1:13">
      <c r="A159" s="268">
        <v>149</v>
      </c>
      <c r="B159" s="277" t="s">
        <v>100</v>
      </c>
      <c r="C159" s="278">
        <v>101.1</v>
      </c>
      <c r="D159" s="279">
        <v>101.78333333333335</v>
      </c>
      <c r="E159" s="279">
        <v>99.616666666666688</v>
      </c>
      <c r="F159" s="279">
        <v>98.13333333333334</v>
      </c>
      <c r="G159" s="279">
        <v>95.966666666666683</v>
      </c>
      <c r="H159" s="279">
        <v>103.26666666666669</v>
      </c>
      <c r="I159" s="279">
        <v>105.43333333333335</v>
      </c>
      <c r="J159" s="279">
        <v>106.9166666666667</v>
      </c>
      <c r="K159" s="277">
        <v>103.95</v>
      </c>
      <c r="L159" s="277">
        <v>100.3</v>
      </c>
      <c r="M159" s="277">
        <v>103.92495</v>
      </c>
    </row>
    <row r="160" spans="1:13">
      <c r="A160" s="268">
        <v>150</v>
      </c>
      <c r="B160" s="277" t="s">
        <v>375</v>
      </c>
      <c r="C160" s="278">
        <v>1587.3</v>
      </c>
      <c r="D160" s="279">
        <v>1586.95</v>
      </c>
      <c r="E160" s="279">
        <v>1573.9</v>
      </c>
      <c r="F160" s="279">
        <v>1560.5</v>
      </c>
      <c r="G160" s="279">
        <v>1547.45</v>
      </c>
      <c r="H160" s="279">
        <v>1600.3500000000001</v>
      </c>
      <c r="I160" s="279">
        <v>1613.3999999999999</v>
      </c>
      <c r="J160" s="279">
        <v>1626.8000000000002</v>
      </c>
      <c r="K160" s="277">
        <v>1600</v>
      </c>
      <c r="L160" s="277">
        <v>1573.55</v>
      </c>
      <c r="M160" s="277">
        <v>0.12307</v>
      </c>
    </row>
    <row r="161" spans="1:13">
      <c r="A161" s="268">
        <v>151</v>
      </c>
      <c r="B161" s="277" t="s">
        <v>376</v>
      </c>
      <c r="C161" s="278">
        <v>1518.4</v>
      </c>
      <c r="D161" s="279">
        <v>1529.4666666666665</v>
      </c>
      <c r="E161" s="279">
        <v>1498.9333333333329</v>
      </c>
      <c r="F161" s="279">
        <v>1479.4666666666665</v>
      </c>
      <c r="G161" s="279">
        <v>1448.9333333333329</v>
      </c>
      <c r="H161" s="279">
        <v>1548.9333333333329</v>
      </c>
      <c r="I161" s="279">
        <v>1579.4666666666662</v>
      </c>
      <c r="J161" s="279">
        <v>1598.9333333333329</v>
      </c>
      <c r="K161" s="277">
        <v>1560</v>
      </c>
      <c r="L161" s="277">
        <v>1510</v>
      </c>
      <c r="M161" s="277">
        <v>8.9940000000000006E-2</v>
      </c>
    </row>
    <row r="162" spans="1:13">
      <c r="A162" s="268">
        <v>152</v>
      </c>
      <c r="B162" s="277" t="s">
        <v>377</v>
      </c>
      <c r="C162" s="278">
        <v>15.8</v>
      </c>
      <c r="D162" s="279">
        <v>16.016666666666666</v>
      </c>
      <c r="E162" s="279">
        <v>15.233333333333331</v>
      </c>
      <c r="F162" s="279">
        <v>14.666666666666664</v>
      </c>
      <c r="G162" s="279">
        <v>13.883333333333329</v>
      </c>
      <c r="H162" s="279">
        <v>16.583333333333332</v>
      </c>
      <c r="I162" s="279">
        <v>17.366666666666664</v>
      </c>
      <c r="J162" s="279">
        <v>17.933333333333334</v>
      </c>
      <c r="K162" s="277">
        <v>16.8</v>
      </c>
      <c r="L162" s="277">
        <v>15.45</v>
      </c>
      <c r="M162" s="277">
        <v>3.2378200000000001</v>
      </c>
    </row>
    <row r="163" spans="1:13">
      <c r="A163" s="268">
        <v>153</v>
      </c>
      <c r="B163" s="277" t="s">
        <v>372</v>
      </c>
      <c r="C163" s="278">
        <v>510.25</v>
      </c>
      <c r="D163" s="279">
        <v>512.91666666666663</v>
      </c>
      <c r="E163" s="279">
        <v>503.2833333333333</v>
      </c>
      <c r="F163" s="279">
        <v>496.31666666666666</v>
      </c>
      <c r="G163" s="279">
        <v>486.68333333333334</v>
      </c>
      <c r="H163" s="279">
        <v>519.88333333333321</v>
      </c>
      <c r="I163" s="279">
        <v>529.51666666666665</v>
      </c>
      <c r="J163" s="279">
        <v>536.48333333333323</v>
      </c>
      <c r="K163" s="277">
        <v>522.54999999999995</v>
      </c>
      <c r="L163" s="277">
        <v>505.95</v>
      </c>
      <c r="M163" s="277">
        <v>0.29237999999999997</v>
      </c>
    </row>
    <row r="164" spans="1:13">
      <c r="A164" s="268">
        <v>154</v>
      </c>
      <c r="B164" s="277" t="s">
        <v>382</v>
      </c>
      <c r="C164" s="278">
        <v>214.5</v>
      </c>
      <c r="D164" s="279">
        <v>213.38333333333333</v>
      </c>
      <c r="E164" s="279">
        <v>209.81666666666666</v>
      </c>
      <c r="F164" s="279">
        <v>205.13333333333333</v>
      </c>
      <c r="G164" s="279">
        <v>201.56666666666666</v>
      </c>
      <c r="H164" s="279">
        <v>218.06666666666666</v>
      </c>
      <c r="I164" s="279">
        <v>221.63333333333333</v>
      </c>
      <c r="J164" s="279">
        <v>226.31666666666666</v>
      </c>
      <c r="K164" s="277">
        <v>216.95</v>
      </c>
      <c r="L164" s="277">
        <v>208.7</v>
      </c>
      <c r="M164" s="277">
        <v>1.14096</v>
      </c>
    </row>
    <row r="165" spans="1:13">
      <c r="A165" s="268">
        <v>155</v>
      </c>
      <c r="B165" s="277" t="s">
        <v>373</v>
      </c>
      <c r="C165" s="278">
        <v>80.3</v>
      </c>
      <c r="D165" s="279">
        <v>80.900000000000006</v>
      </c>
      <c r="E165" s="279">
        <v>79.300000000000011</v>
      </c>
      <c r="F165" s="279">
        <v>78.300000000000011</v>
      </c>
      <c r="G165" s="279">
        <v>76.700000000000017</v>
      </c>
      <c r="H165" s="279">
        <v>81.900000000000006</v>
      </c>
      <c r="I165" s="279">
        <v>83.5</v>
      </c>
      <c r="J165" s="279">
        <v>84.5</v>
      </c>
      <c r="K165" s="277">
        <v>82.5</v>
      </c>
      <c r="L165" s="277">
        <v>79.900000000000006</v>
      </c>
      <c r="M165" s="277">
        <v>5.5751299999999997</v>
      </c>
    </row>
    <row r="166" spans="1:13">
      <c r="A166" s="268">
        <v>156</v>
      </c>
      <c r="B166" s="277" t="s">
        <v>374</v>
      </c>
      <c r="C166" s="278">
        <v>156.55000000000001</v>
      </c>
      <c r="D166" s="279">
        <v>158.04999999999998</v>
      </c>
      <c r="E166" s="279">
        <v>153.49999999999997</v>
      </c>
      <c r="F166" s="279">
        <v>150.44999999999999</v>
      </c>
      <c r="G166" s="279">
        <v>145.89999999999998</v>
      </c>
      <c r="H166" s="279">
        <v>161.09999999999997</v>
      </c>
      <c r="I166" s="279">
        <v>165.64999999999998</v>
      </c>
      <c r="J166" s="279">
        <v>168.69999999999996</v>
      </c>
      <c r="K166" s="277">
        <v>162.6</v>
      </c>
      <c r="L166" s="277">
        <v>155</v>
      </c>
      <c r="M166" s="277">
        <v>2.42083</v>
      </c>
    </row>
    <row r="167" spans="1:13">
      <c r="A167" s="268">
        <v>157</v>
      </c>
      <c r="B167" s="277" t="s">
        <v>245</v>
      </c>
      <c r="C167" s="278">
        <v>153.15</v>
      </c>
      <c r="D167" s="279">
        <v>154.4</v>
      </c>
      <c r="E167" s="279">
        <v>151.25</v>
      </c>
      <c r="F167" s="279">
        <v>149.35</v>
      </c>
      <c r="G167" s="279">
        <v>146.19999999999999</v>
      </c>
      <c r="H167" s="279">
        <v>156.30000000000001</v>
      </c>
      <c r="I167" s="279">
        <v>159.45000000000005</v>
      </c>
      <c r="J167" s="279">
        <v>161.35000000000002</v>
      </c>
      <c r="K167" s="277">
        <v>157.55000000000001</v>
      </c>
      <c r="L167" s="277">
        <v>152.5</v>
      </c>
      <c r="M167" s="277">
        <v>2.2031100000000001</v>
      </c>
    </row>
    <row r="168" spans="1:13">
      <c r="A168" s="268">
        <v>158</v>
      </c>
      <c r="B168" s="277" t="s">
        <v>378</v>
      </c>
      <c r="C168" s="278">
        <v>5057.6499999999996</v>
      </c>
      <c r="D168" s="279">
        <v>5075.8833333333332</v>
      </c>
      <c r="E168" s="279">
        <v>5031.7666666666664</v>
      </c>
      <c r="F168" s="279">
        <v>5005.8833333333332</v>
      </c>
      <c r="G168" s="279">
        <v>4961.7666666666664</v>
      </c>
      <c r="H168" s="279">
        <v>5101.7666666666664</v>
      </c>
      <c r="I168" s="279">
        <v>5145.8833333333332</v>
      </c>
      <c r="J168" s="279">
        <v>5171.7666666666664</v>
      </c>
      <c r="K168" s="277">
        <v>5120</v>
      </c>
      <c r="L168" s="277">
        <v>5050</v>
      </c>
      <c r="M168" s="277">
        <v>8.0280000000000004E-2</v>
      </c>
    </row>
    <row r="169" spans="1:13">
      <c r="A169" s="268">
        <v>159</v>
      </c>
      <c r="B169" s="277" t="s">
        <v>379</v>
      </c>
      <c r="C169" s="278">
        <v>1504.65</v>
      </c>
      <c r="D169" s="279">
        <v>1502.9333333333334</v>
      </c>
      <c r="E169" s="279">
        <v>1490.8666666666668</v>
      </c>
      <c r="F169" s="279">
        <v>1477.0833333333335</v>
      </c>
      <c r="G169" s="279">
        <v>1465.0166666666669</v>
      </c>
      <c r="H169" s="279">
        <v>1516.7166666666667</v>
      </c>
      <c r="I169" s="279">
        <v>1528.7833333333333</v>
      </c>
      <c r="J169" s="279">
        <v>1542.5666666666666</v>
      </c>
      <c r="K169" s="277">
        <v>1515</v>
      </c>
      <c r="L169" s="277">
        <v>1489.15</v>
      </c>
      <c r="M169" s="277">
        <v>0.44847999999999999</v>
      </c>
    </row>
    <row r="170" spans="1:13">
      <c r="A170" s="268">
        <v>160</v>
      </c>
      <c r="B170" s="277" t="s">
        <v>101</v>
      </c>
      <c r="C170" s="278">
        <v>415.5</v>
      </c>
      <c r="D170" s="279">
        <v>420.33333333333331</v>
      </c>
      <c r="E170" s="279">
        <v>408.66666666666663</v>
      </c>
      <c r="F170" s="279">
        <v>401.83333333333331</v>
      </c>
      <c r="G170" s="279">
        <v>390.16666666666663</v>
      </c>
      <c r="H170" s="279">
        <v>427.16666666666663</v>
      </c>
      <c r="I170" s="279">
        <v>438.83333333333326</v>
      </c>
      <c r="J170" s="279">
        <v>445.66666666666663</v>
      </c>
      <c r="K170" s="277">
        <v>432</v>
      </c>
      <c r="L170" s="277">
        <v>413.5</v>
      </c>
      <c r="M170" s="277">
        <v>31.099609999999998</v>
      </c>
    </row>
    <row r="171" spans="1:13">
      <c r="A171" s="268">
        <v>161</v>
      </c>
      <c r="B171" s="277" t="s">
        <v>387</v>
      </c>
      <c r="C171" s="278">
        <v>42.15</v>
      </c>
      <c r="D171" s="279">
        <v>42.15</v>
      </c>
      <c r="E171" s="279">
        <v>41.3</v>
      </c>
      <c r="F171" s="279">
        <v>40.449999999999996</v>
      </c>
      <c r="G171" s="279">
        <v>39.599999999999994</v>
      </c>
      <c r="H171" s="279">
        <v>43</v>
      </c>
      <c r="I171" s="279">
        <v>43.850000000000009</v>
      </c>
      <c r="J171" s="279">
        <v>44.7</v>
      </c>
      <c r="K171" s="277">
        <v>43</v>
      </c>
      <c r="L171" s="277">
        <v>41.3</v>
      </c>
      <c r="M171" s="277">
        <v>16.222110000000001</v>
      </c>
    </row>
    <row r="172" spans="1:13">
      <c r="A172" s="268">
        <v>162</v>
      </c>
      <c r="B172" s="277" t="s">
        <v>103</v>
      </c>
      <c r="C172" s="278">
        <v>19.95</v>
      </c>
      <c r="D172" s="279">
        <v>20.099999999999998</v>
      </c>
      <c r="E172" s="279">
        <v>19.749999999999996</v>
      </c>
      <c r="F172" s="279">
        <v>19.549999999999997</v>
      </c>
      <c r="G172" s="279">
        <v>19.199999999999996</v>
      </c>
      <c r="H172" s="279">
        <v>20.299999999999997</v>
      </c>
      <c r="I172" s="279">
        <v>20.65</v>
      </c>
      <c r="J172" s="279">
        <v>20.849999999999998</v>
      </c>
      <c r="K172" s="277">
        <v>20.45</v>
      </c>
      <c r="L172" s="277">
        <v>19.899999999999999</v>
      </c>
      <c r="M172" s="277">
        <v>75.805359999999993</v>
      </c>
    </row>
    <row r="173" spans="1:13">
      <c r="A173" s="268">
        <v>163</v>
      </c>
      <c r="B173" s="277" t="s">
        <v>388</v>
      </c>
      <c r="C173" s="278">
        <v>171</v>
      </c>
      <c r="D173" s="279">
        <v>173.6</v>
      </c>
      <c r="E173" s="279">
        <v>167.45</v>
      </c>
      <c r="F173" s="279">
        <v>163.9</v>
      </c>
      <c r="G173" s="279">
        <v>157.75</v>
      </c>
      <c r="H173" s="279">
        <v>177.14999999999998</v>
      </c>
      <c r="I173" s="279">
        <v>183.3</v>
      </c>
      <c r="J173" s="279">
        <v>186.84999999999997</v>
      </c>
      <c r="K173" s="277">
        <v>179.75</v>
      </c>
      <c r="L173" s="277">
        <v>170.05</v>
      </c>
      <c r="M173" s="277">
        <v>30.078379999999999</v>
      </c>
    </row>
    <row r="174" spans="1:13">
      <c r="A174" s="268">
        <v>164</v>
      </c>
      <c r="B174" s="277" t="s">
        <v>380</v>
      </c>
      <c r="C174" s="278">
        <v>966.2</v>
      </c>
      <c r="D174" s="279">
        <v>968.66666666666663</v>
      </c>
      <c r="E174" s="279">
        <v>959.73333333333323</v>
      </c>
      <c r="F174" s="279">
        <v>953.26666666666665</v>
      </c>
      <c r="G174" s="279">
        <v>944.33333333333326</v>
      </c>
      <c r="H174" s="279">
        <v>975.13333333333321</v>
      </c>
      <c r="I174" s="279">
        <v>984.06666666666661</v>
      </c>
      <c r="J174" s="279">
        <v>990.53333333333319</v>
      </c>
      <c r="K174" s="277">
        <v>977.6</v>
      </c>
      <c r="L174" s="277">
        <v>962.2</v>
      </c>
      <c r="M174" s="277">
        <v>0.28869</v>
      </c>
    </row>
    <row r="175" spans="1:13">
      <c r="A175" s="268">
        <v>165</v>
      </c>
      <c r="B175" s="277" t="s">
        <v>246</v>
      </c>
      <c r="C175" s="278">
        <v>451.45</v>
      </c>
      <c r="D175" s="279">
        <v>453.65000000000003</v>
      </c>
      <c r="E175" s="279">
        <v>445.30000000000007</v>
      </c>
      <c r="F175" s="279">
        <v>439.15000000000003</v>
      </c>
      <c r="G175" s="279">
        <v>430.80000000000007</v>
      </c>
      <c r="H175" s="279">
        <v>459.80000000000007</v>
      </c>
      <c r="I175" s="279">
        <v>468.15000000000009</v>
      </c>
      <c r="J175" s="279">
        <v>474.30000000000007</v>
      </c>
      <c r="K175" s="277">
        <v>462</v>
      </c>
      <c r="L175" s="277">
        <v>447.5</v>
      </c>
      <c r="M175" s="277">
        <v>1.7778400000000001</v>
      </c>
    </row>
    <row r="176" spans="1:13">
      <c r="A176" s="268">
        <v>166</v>
      </c>
      <c r="B176" s="277" t="s">
        <v>104</v>
      </c>
      <c r="C176" s="278">
        <v>695.1</v>
      </c>
      <c r="D176" s="279">
        <v>696.68333333333339</v>
      </c>
      <c r="E176" s="279">
        <v>688.41666666666674</v>
      </c>
      <c r="F176" s="279">
        <v>681.73333333333335</v>
      </c>
      <c r="G176" s="279">
        <v>673.4666666666667</v>
      </c>
      <c r="H176" s="279">
        <v>703.36666666666679</v>
      </c>
      <c r="I176" s="279">
        <v>711.63333333333344</v>
      </c>
      <c r="J176" s="279">
        <v>718.31666666666683</v>
      </c>
      <c r="K176" s="277">
        <v>704.95</v>
      </c>
      <c r="L176" s="277">
        <v>690</v>
      </c>
      <c r="M176" s="277">
        <v>14.86087</v>
      </c>
    </row>
    <row r="177" spans="1:13">
      <c r="A177" s="268">
        <v>167</v>
      </c>
      <c r="B177" s="277" t="s">
        <v>247</v>
      </c>
      <c r="C177" s="278">
        <v>364.65</v>
      </c>
      <c r="D177" s="279">
        <v>369.01666666666665</v>
      </c>
      <c r="E177" s="279">
        <v>356.58333333333331</v>
      </c>
      <c r="F177" s="279">
        <v>348.51666666666665</v>
      </c>
      <c r="G177" s="279">
        <v>336.08333333333331</v>
      </c>
      <c r="H177" s="279">
        <v>377.08333333333331</v>
      </c>
      <c r="I177" s="279">
        <v>389.51666666666671</v>
      </c>
      <c r="J177" s="279">
        <v>397.58333333333331</v>
      </c>
      <c r="K177" s="277">
        <v>381.45</v>
      </c>
      <c r="L177" s="277">
        <v>360.95</v>
      </c>
      <c r="M177" s="277">
        <v>1.8537999999999999</v>
      </c>
    </row>
    <row r="178" spans="1:13">
      <c r="A178" s="268">
        <v>168</v>
      </c>
      <c r="B178" s="277" t="s">
        <v>248</v>
      </c>
      <c r="C178" s="278">
        <v>894.2</v>
      </c>
      <c r="D178" s="279">
        <v>895.85</v>
      </c>
      <c r="E178" s="279">
        <v>883.75</v>
      </c>
      <c r="F178" s="279">
        <v>873.3</v>
      </c>
      <c r="G178" s="279">
        <v>861.19999999999993</v>
      </c>
      <c r="H178" s="279">
        <v>906.30000000000007</v>
      </c>
      <c r="I178" s="279">
        <v>918.4000000000002</v>
      </c>
      <c r="J178" s="279">
        <v>928.85000000000014</v>
      </c>
      <c r="K178" s="277">
        <v>907.95</v>
      </c>
      <c r="L178" s="277">
        <v>885.4</v>
      </c>
      <c r="M178" s="277">
        <v>5.7785099999999998</v>
      </c>
    </row>
    <row r="179" spans="1:13">
      <c r="A179" s="268">
        <v>169</v>
      </c>
      <c r="B179" s="277" t="s">
        <v>389</v>
      </c>
      <c r="C179" s="278">
        <v>82.75</v>
      </c>
      <c r="D179" s="279">
        <v>82.583333333333329</v>
      </c>
      <c r="E179" s="279">
        <v>81.666666666666657</v>
      </c>
      <c r="F179" s="279">
        <v>80.583333333333329</v>
      </c>
      <c r="G179" s="279">
        <v>79.666666666666657</v>
      </c>
      <c r="H179" s="279">
        <v>83.666666666666657</v>
      </c>
      <c r="I179" s="279">
        <v>84.583333333333314</v>
      </c>
      <c r="J179" s="279">
        <v>85.666666666666657</v>
      </c>
      <c r="K179" s="277">
        <v>83.5</v>
      </c>
      <c r="L179" s="277">
        <v>81.5</v>
      </c>
      <c r="M179" s="277">
        <v>5.1266299999999996</v>
      </c>
    </row>
    <row r="180" spans="1:13">
      <c r="A180" s="268">
        <v>170</v>
      </c>
      <c r="B180" s="277" t="s">
        <v>381</v>
      </c>
      <c r="C180" s="278">
        <v>242.5</v>
      </c>
      <c r="D180" s="279">
        <v>240.79999999999998</v>
      </c>
      <c r="E180" s="279">
        <v>236.69999999999996</v>
      </c>
      <c r="F180" s="279">
        <v>230.89999999999998</v>
      </c>
      <c r="G180" s="279">
        <v>226.79999999999995</v>
      </c>
      <c r="H180" s="279">
        <v>246.59999999999997</v>
      </c>
      <c r="I180" s="279">
        <v>250.7</v>
      </c>
      <c r="J180" s="279">
        <v>256.5</v>
      </c>
      <c r="K180" s="277">
        <v>244.9</v>
      </c>
      <c r="L180" s="277">
        <v>235</v>
      </c>
      <c r="M180" s="277">
        <v>49.916069999999998</v>
      </c>
    </row>
    <row r="181" spans="1:13">
      <c r="A181" s="268">
        <v>171</v>
      </c>
      <c r="B181" s="277" t="s">
        <v>249</v>
      </c>
      <c r="C181" s="278">
        <v>177.75</v>
      </c>
      <c r="D181" s="279">
        <v>179.06666666666669</v>
      </c>
      <c r="E181" s="279">
        <v>175.68333333333339</v>
      </c>
      <c r="F181" s="279">
        <v>173.6166666666667</v>
      </c>
      <c r="G181" s="279">
        <v>170.23333333333341</v>
      </c>
      <c r="H181" s="279">
        <v>181.13333333333338</v>
      </c>
      <c r="I181" s="279">
        <v>184.51666666666665</v>
      </c>
      <c r="J181" s="279">
        <v>186.58333333333337</v>
      </c>
      <c r="K181" s="277">
        <v>182.45</v>
      </c>
      <c r="L181" s="277">
        <v>177</v>
      </c>
      <c r="M181" s="277">
        <v>3.2915199999999998</v>
      </c>
    </row>
    <row r="182" spans="1:13">
      <c r="A182" s="268">
        <v>172</v>
      </c>
      <c r="B182" s="277" t="s">
        <v>105</v>
      </c>
      <c r="C182" s="278">
        <v>611.75</v>
      </c>
      <c r="D182" s="279">
        <v>612.41666666666663</v>
      </c>
      <c r="E182" s="279">
        <v>606.88333333333321</v>
      </c>
      <c r="F182" s="279">
        <v>602.01666666666654</v>
      </c>
      <c r="G182" s="279">
        <v>596.48333333333312</v>
      </c>
      <c r="H182" s="279">
        <v>617.2833333333333</v>
      </c>
      <c r="I182" s="279">
        <v>622.81666666666683</v>
      </c>
      <c r="J182" s="279">
        <v>627.68333333333339</v>
      </c>
      <c r="K182" s="277">
        <v>617.95000000000005</v>
      </c>
      <c r="L182" s="277">
        <v>607.54999999999995</v>
      </c>
      <c r="M182" s="277">
        <v>17.15549</v>
      </c>
    </row>
    <row r="183" spans="1:13">
      <c r="A183" s="268">
        <v>173</v>
      </c>
      <c r="B183" s="277" t="s">
        <v>383</v>
      </c>
      <c r="C183" s="278">
        <v>86.05</v>
      </c>
      <c r="D183" s="279">
        <v>86.75</v>
      </c>
      <c r="E183" s="279">
        <v>84.7</v>
      </c>
      <c r="F183" s="279">
        <v>83.350000000000009</v>
      </c>
      <c r="G183" s="279">
        <v>81.300000000000011</v>
      </c>
      <c r="H183" s="279">
        <v>88.1</v>
      </c>
      <c r="I183" s="279">
        <v>90.15</v>
      </c>
      <c r="J183" s="279">
        <v>91.499999999999986</v>
      </c>
      <c r="K183" s="277">
        <v>88.8</v>
      </c>
      <c r="L183" s="277">
        <v>85.4</v>
      </c>
      <c r="M183" s="277">
        <v>2.3845800000000001</v>
      </c>
    </row>
    <row r="184" spans="1:13">
      <c r="A184" s="268">
        <v>174</v>
      </c>
      <c r="B184" s="277" t="s">
        <v>384</v>
      </c>
      <c r="C184" s="278">
        <v>521.4</v>
      </c>
      <c r="D184" s="279">
        <v>517.85</v>
      </c>
      <c r="E184" s="279">
        <v>508.20000000000005</v>
      </c>
      <c r="F184" s="279">
        <v>495</v>
      </c>
      <c r="G184" s="279">
        <v>485.35</v>
      </c>
      <c r="H184" s="279">
        <v>531.05000000000007</v>
      </c>
      <c r="I184" s="279">
        <v>540.69999999999993</v>
      </c>
      <c r="J184" s="279">
        <v>553.90000000000009</v>
      </c>
      <c r="K184" s="277">
        <v>527.5</v>
      </c>
      <c r="L184" s="277">
        <v>504.65</v>
      </c>
      <c r="M184" s="277">
        <v>0.98502000000000001</v>
      </c>
    </row>
    <row r="185" spans="1:13">
      <c r="A185" s="268">
        <v>175</v>
      </c>
      <c r="B185" s="277" t="s">
        <v>390</v>
      </c>
      <c r="C185" s="278">
        <v>61.7</v>
      </c>
      <c r="D185" s="279">
        <v>62.183333333333337</v>
      </c>
      <c r="E185" s="279">
        <v>60.566666666666677</v>
      </c>
      <c r="F185" s="279">
        <v>59.433333333333337</v>
      </c>
      <c r="G185" s="279">
        <v>57.816666666666677</v>
      </c>
      <c r="H185" s="279">
        <v>63.316666666666677</v>
      </c>
      <c r="I185" s="279">
        <v>64.933333333333337</v>
      </c>
      <c r="J185" s="279">
        <v>66.066666666666677</v>
      </c>
      <c r="K185" s="277">
        <v>63.8</v>
      </c>
      <c r="L185" s="277">
        <v>61.05</v>
      </c>
      <c r="M185" s="277">
        <v>21.578510000000001</v>
      </c>
    </row>
    <row r="186" spans="1:13">
      <c r="A186" s="268">
        <v>176</v>
      </c>
      <c r="B186" s="277" t="s">
        <v>250</v>
      </c>
      <c r="C186" s="278">
        <v>207.5</v>
      </c>
      <c r="D186" s="279">
        <v>210.15</v>
      </c>
      <c r="E186" s="279">
        <v>203.35000000000002</v>
      </c>
      <c r="F186" s="279">
        <v>199.20000000000002</v>
      </c>
      <c r="G186" s="279">
        <v>192.40000000000003</v>
      </c>
      <c r="H186" s="279">
        <v>214.3</v>
      </c>
      <c r="I186" s="279">
        <v>221.10000000000002</v>
      </c>
      <c r="J186" s="279">
        <v>225.25</v>
      </c>
      <c r="K186" s="277">
        <v>216.95</v>
      </c>
      <c r="L186" s="277">
        <v>206</v>
      </c>
      <c r="M186" s="277">
        <v>5.2450099999999997</v>
      </c>
    </row>
    <row r="187" spans="1:13">
      <c r="A187" s="268">
        <v>177</v>
      </c>
      <c r="B187" s="277" t="s">
        <v>385</v>
      </c>
      <c r="C187" s="278">
        <v>339.4</v>
      </c>
      <c r="D187" s="279">
        <v>341.34999999999997</v>
      </c>
      <c r="E187" s="279">
        <v>335.44999999999993</v>
      </c>
      <c r="F187" s="279">
        <v>331.49999999999994</v>
      </c>
      <c r="G187" s="279">
        <v>325.59999999999991</v>
      </c>
      <c r="H187" s="279">
        <v>345.29999999999995</v>
      </c>
      <c r="I187" s="279">
        <v>351.19999999999993</v>
      </c>
      <c r="J187" s="279">
        <v>355.15</v>
      </c>
      <c r="K187" s="277">
        <v>347.25</v>
      </c>
      <c r="L187" s="277">
        <v>337.4</v>
      </c>
      <c r="M187" s="277">
        <v>0.57521</v>
      </c>
    </row>
    <row r="188" spans="1:13">
      <c r="A188" s="268">
        <v>178</v>
      </c>
      <c r="B188" s="277" t="s">
        <v>386</v>
      </c>
      <c r="C188" s="278">
        <v>309.60000000000002</v>
      </c>
      <c r="D188" s="279">
        <v>309.43333333333334</v>
      </c>
      <c r="E188" s="279">
        <v>304.16666666666669</v>
      </c>
      <c r="F188" s="279">
        <v>298.73333333333335</v>
      </c>
      <c r="G188" s="279">
        <v>293.4666666666667</v>
      </c>
      <c r="H188" s="279">
        <v>314.86666666666667</v>
      </c>
      <c r="I188" s="279">
        <v>320.13333333333333</v>
      </c>
      <c r="J188" s="279">
        <v>325.56666666666666</v>
      </c>
      <c r="K188" s="277">
        <v>314.7</v>
      </c>
      <c r="L188" s="277">
        <v>304</v>
      </c>
      <c r="M188" s="277">
        <v>11.50732</v>
      </c>
    </row>
    <row r="189" spans="1:13">
      <c r="A189" s="268">
        <v>179</v>
      </c>
      <c r="B189" s="277" t="s">
        <v>391</v>
      </c>
      <c r="C189" s="278">
        <v>592.25</v>
      </c>
      <c r="D189" s="279">
        <v>598.75</v>
      </c>
      <c r="E189" s="279">
        <v>583.5</v>
      </c>
      <c r="F189" s="279">
        <v>574.75</v>
      </c>
      <c r="G189" s="279">
        <v>559.5</v>
      </c>
      <c r="H189" s="279">
        <v>607.5</v>
      </c>
      <c r="I189" s="279">
        <v>622.75</v>
      </c>
      <c r="J189" s="279">
        <v>631.5</v>
      </c>
      <c r="K189" s="277">
        <v>614</v>
      </c>
      <c r="L189" s="277">
        <v>590</v>
      </c>
      <c r="M189" s="277">
        <v>0.13922999999999999</v>
      </c>
    </row>
    <row r="190" spans="1:13">
      <c r="A190" s="268">
        <v>180</v>
      </c>
      <c r="B190" s="277" t="s">
        <v>399</v>
      </c>
      <c r="C190" s="278">
        <v>929.5</v>
      </c>
      <c r="D190" s="279">
        <v>939.4666666666667</v>
      </c>
      <c r="E190" s="279">
        <v>913.93333333333339</v>
      </c>
      <c r="F190" s="279">
        <v>898.36666666666667</v>
      </c>
      <c r="G190" s="279">
        <v>872.83333333333337</v>
      </c>
      <c r="H190" s="279">
        <v>955.03333333333342</v>
      </c>
      <c r="I190" s="279">
        <v>980.56666666666672</v>
      </c>
      <c r="J190" s="279">
        <v>996.13333333333344</v>
      </c>
      <c r="K190" s="277">
        <v>965</v>
      </c>
      <c r="L190" s="277">
        <v>923.9</v>
      </c>
      <c r="M190" s="277">
        <v>3.2810899999999998</v>
      </c>
    </row>
    <row r="191" spans="1:13">
      <c r="A191" s="268">
        <v>181</v>
      </c>
      <c r="B191" s="277" t="s">
        <v>393</v>
      </c>
      <c r="C191" s="278">
        <v>674.25</v>
      </c>
      <c r="D191" s="279">
        <v>671.41666666666663</v>
      </c>
      <c r="E191" s="279">
        <v>662.83333333333326</v>
      </c>
      <c r="F191" s="279">
        <v>651.41666666666663</v>
      </c>
      <c r="G191" s="279">
        <v>642.83333333333326</v>
      </c>
      <c r="H191" s="279">
        <v>682.83333333333326</v>
      </c>
      <c r="I191" s="279">
        <v>691.41666666666652</v>
      </c>
      <c r="J191" s="279">
        <v>702.83333333333326</v>
      </c>
      <c r="K191" s="277">
        <v>680</v>
      </c>
      <c r="L191" s="277">
        <v>660</v>
      </c>
      <c r="M191" s="277">
        <v>0.28959000000000001</v>
      </c>
    </row>
    <row r="192" spans="1:13">
      <c r="A192" s="268">
        <v>182</v>
      </c>
      <c r="B192" s="277" t="s">
        <v>106</v>
      </c>
      <c r="C192" s="278">
        <v>587.1</v>
      </c>
      <c r="D192" s="279">
        <v>584.44999999999993</v>
      </c>
      <c r="E192" s="279">
        <v>579.64999999999986</v>
      </c>
      <c r="F192" s="279">
        <v>572.19999999999993</v>
      </c>
      <c r="G192" s="279">
        <v>567.39999999999986</v>
      </c>
      <c r="H192" s="279">
        <v>591.89999999999986</v>
      </c>
      <c r="I192" s="279">
        <v>596.69999999999982</v>
      </c>
      <c r="J192" s="279">
        <v>604.14999999999986</v>
      </c>
      <c r="K192" s="277">
        <v>589.25</v>
      </c>
      <c r="L192" s="277">
        <v>577</v>
      </c>
      <c r="M192" s="277">
        <v>9.3964800000000004</v>
      </c>
    </row>
    <row r="193" spans="1:13">
      <c r="A193" s="268">
        <v>183</v>
      </c>
      <c r="B193" s="277" t="s">
        <v>108</v>
      </c>
      <c r="C193" s="278">
        <v>602.6</v>
      </c>
      <c r="D193" s="279">
        <v>596.98333333333323</v>
      </c>
      <c r="E193" s="279">
        <v>588.96666666666647</v>
      </c>
      <c r="F193" s="279">
        <v>575.33333333333326</v>
      </c>
      <c r="G193" s="279">
        <v>567.31666666666649</v>
      </c>
      <c r="H193" s="279">
        <v>610.61666666666645</v>
      </c>
      <c r="I193" s="279">
        <v>618.6333333333331</v>
      </c>
      <c r="J193" s="279">
        <v>632.26666666666642</v>
      </c>
      <c r="K193" s="277">
        <v>605</v>
      </c>
      <c r="L193" s="277">
        <v>583.35</v>
      </c>
      <c r="M193" s="277">
        <v>54.439950000000003</v>
      </c>
    </row>
    <row r="194" spans="1:13">
      <c r="A194" s="268">
        <v>184</v>
      </c>
      <c r="B194" s="277" t="s">
        <v>109</v>
      </c>
      <c r="C194" s="278">
        <v>1845.55</v>
      </c>
      <c r="D194" s="279">
        <v>1864.25</v>
      </c>
      <c r="E194" s="279">
        <v>1821.3</v>
      </c>
      <c r="F194" s="279">
        <v>1797.05</v>
      </c>
      <c r="G194" s="279">
        <v>1754.1</v>
      </c>
      <c r="H194" s="279">
        <v>1888.5</v>
      </c>
      <c r="I194" s="279">
        <v>1931.4499999999998</v>
      </c>
      <c r="J194" s="279">
        <v>1955.7</v>
      </c>
      <c r="K194" s="277">
        <v>1907.2</v>
      </c>
      <c r="L194" s="277">
        <v>1840</v>
      </c>
      <c r="M194" s="277">
        <v>34.03604</v>
      </c>
    </row>
    <row r="195" spans="1:13">
      <c r="A195" s="268">
        <v>185</v>
      </c>
      <c r="B195" s="277" t="s">
        <v>252</v>
      </c>
      <c r="C195" s="278">
        <v>2445.6999999999998</v>
      </c>
      <c r="D195" s="279">
        <v>2447.5833333333335</v>
      </c>
      <c r="E195" s="279">
        <v>2416.416666666667</v>
      </c>
      <c r="F195" s="279">
        <v>2387.1333333333337</v>
      </c>
      <c r="G195" s="279">
        <v>2355.9666666666672</v>
      </c>
      <c r="H195" s="279">
        <v>2476.8666666666668</v>
      </c>
      <c r="I195" s="279">
        <v>2508.0333333333338</v>
      </c>
      <c r="J195" s="279">
        <v>2537.3166666666666</v>
      </c>
      <c r="K195" s="277">
        <v>2478.75</v>
      </c>
      <c r="L195" s="277">
        <v>2418.3000000000002</v>
      </c>
      <c r="M195" s="277">
        <v>2.9912100000000001</v>
      </c>
    </row>
    <row r="196" spans="1:13">
      <c r="A196" s="268">
        <v>186</v>
      </c>
      <c r="B196" s="277" t="s">
        <v>110</v>
      </c>
      <c r="C196" s="278">
        <v>1080.25</v>
      </c>
      <c r="D196" s="279">
        <v>1088.1833333333334</v>
      </c>
      <c r="E196" s="279">
        <v>1063.3666666666668</v>
      </c>
      <c r="F196" s="279">
        <v>1046.4833333333333</v>
      </c>
      <c r="G196" s="279">
        <v>1021.6666666666667</v>
      </c>
      <c r="H196" s="279">
        <v>1105.0666666666668</v>
      </c>
      <c r="I196" s="279">
        <v>1129.8833333333334</v>
      </c>
      <c r="J196" s="279">
        <v>1146.7666666666669</v>
      </c>
      <c r="K196" s="277">
        <v>1113</v>
      </c>
      <c r="L196" s="277">
        <v>1071.3</v>
      </c>
      <c r="M196" s="277">
        <v>149.61695</v>
      </c>
    </row>
    <row r="197" spans="1:13">
      <c r="A197" s="268">
        <v>187</v>
      </c>
      <c r="B197" s="277" t="s">
        <v>253</v>
      </c>
      <c r="C197" s="278">
        <v>600.29999999999995</v>
      </c>
      <c r="D197" s="279">
        <v>596.01666666666665</v>
      </c>
      <c r="E197" s="279">
        <v>588.2833333333333</v>
      </c>
      <c r="F197" s="279">
        <v>576.26666666666665</v>
      </c>
      <c r="G197" s="279">
        <v>568.5333333333333</v>
      </c>
      <c r="H197" s="279">
        <v>608.0333333333333</v>
      </c>
      <c r="I197" s="279">
        <v>615.76666666666665</v>
      </c>
      <c r="J197" s="279">
        <v>627.7833333333333</v>
      </c>
      <c r="K197" s="277">
        <v>603.75</v>
      </c>
      <c r="L197" s="277">
        <v>584</v>
      </c>
      <c r="M197" s="277">
        <v>28.54269</v>
      </c>
    </row>
    <row r="198" spans="1:13">
      <c r="A198" s="268">
        <v>188</v>
      </c>
      <c r="B198" s="277" t="s">
        <v>251</v>
      </c>
      <c r="C198" s="278">
        <v>774.4</v>
      </c>
      <c r="D198" s="279">
        <v>783.4</v>
      </c>
      <c r="E198" s="279">
        <v>761.34999999999991</v>
      </c>
      <c r="F198" s="279">
        <v>748.3</v>
      </c>
      <c r="G198" s="279">
        <v>726.24999999999989</v>
      </c>
      <c r="H198" s="279">
        <v>796.44999999999993</v>
      </c>
      <c r="I198" s="279">
        <v>818.49999999999989</v>
      </c>
      <c r="J198" s="279">
        <v>831.55</v>
      </c>
      <c r="K198" s="277">
        <v>805.45</v>
      </c>
      <c r="L198" s="277">
        <v>770.35</v>
      </c>
      <c r="M198" s="277">
        <v>2.2455599999999998</v>
      </c>
    </row>
    <row r="199" spans="1:13">
      <c r="A199" s="268">
        <v>189</v>
      </c>
      <c r="B199" s="277" t="s">
        <v>394</v>
      </c>
      <c r="C199" s="278">
        <v>177.5</v>
      </c>
      <c r="D199" s="279">
        <v>178.5</v>
      </c>
      <c r="E199" s="279">
        <v>175.1</v>
      </c>
      <c r="F199" s="279">
        <v>172.7</v>
      </c>
      <c r="G199" s="279">
        <v>169.29999999999998</v>
      </c>
      <c r="H199" s="279">
        <v>180.9</v>
      </c>
      <c r="I199" s="279">
        <v>184.29999999999998</v>
      </c>
      <c r="J199" s="279">
        <v>186.70000000000002</v>
      </c>
      <c r="K199" s="277">
        <v>181.9</v>
      </c>
      <c r="L199" s="277">
        <v>176.1</v>
      </c>
      <c r="M199" s="277">
        <v>2.8823799999999999</v>
      </c>
    </row>
    <row r="200" spans="1:13">
      <c r="A200" s="268">
        <v>190</v>
      </c>
      <c r="B200" s="277" t="s">
        <v>395</v>
      </c>
      <c r="C200" s="278">
        <v>251.4</v>
      </c>
      <c r="D200" s="279">
        <v>253.71666666666667</v>
      </c>
      <c r="E200" s="279">
        <v>247.68333333333334</v>
      </c>
      <c r="F200" s="279">
        <v>243.96666666666667</v>
      </c>
      <c r="G200" s="279">
        <v>237.93333333333334</v>
      </c>
      <c r="H200" s="279">
        <v>257.43333333333334</v>
      </c>
      <c r="I200" s="279">
        <v>263.4666666666667</v>
      </c>
      <c r="J200" s="279">
        <v>267.18333333333334</v>
      </c>
      <c r="K200" s="277">
        <v>259.75</v>
      </c>
      <c r="L200" s="277">
        <v>250</v>
      </c>
      <c r="M200" s="277">
        <v>0.24817</v>
      </c>
    </row>
    <row r="201" spans="1:13">
      <c r="A201" s="268">
        <v>191</v>
      </c>
      <c r="B201" s="277" t="s">
        <v>111</v>
      </c>
      <c r="C201" s="278">
        <v>2689.7</v>
      </c>
      <c r="D201" s="279">
        <v>2691.4666666666667</v>
      </c>
      <c r="E201" s="279">
        <v>2668.5833333333335</v>
      </c>
      <c r="F201" s="279">
        <v>2647.4666666666667</v>
      </c>
      <c r="G201" s="279">
        <v>2624.5833333333335</v>
      </c>
      <c r="H201" s="279">
        <v>2712.5833333333335</v>
      </c>
      <c r="I201" s="279">
        <v>2735.4666666666667</v>
      </c>
      <c r="J201" s="279">
        <v>2756.5833333333335</v>
      </c>
      <c r="K201" s="277">
        <v>2714.35</v>
      </c>
      <c r="L201" s="277">
        <v>2670.35</v>
      </c>
      <c r="M201" s="277">
        <v>7.1359000000000004</v>
      </c>
    </row>
    <row r="202" spans="1:13">
      <c r="A202" s="268">
        <v>192</v>
      </c>
      <c r="B202" s="277" t="s">
        <v>112</v>
      </c>
      <c r="C202" s="278">
        <v>346.1</v>
      </c>
      <c r="D202" s="279">
        <v>345.84999999999997</v>
      </c>
      <c r="E202" s="279">
        <v>343.29999999999995</v>
      </c>
      <c r="F202" s="279">
        <v>340.5</v>
      </c>
      <c r="G202" s="279">
        <v>337.95</v>
      </c>
      <c r="H202" s="279">
        <v>348.64999999999992</v>
      </c>
      <c r="I202" s="279">
        <v>351.2</v>
      </c>
      <c r="J202" s="279">
        <v>353.99999999999989</v>
      </c>
      <c r="K202" s="277">
        <v>348.4</v>
      </c>
      <c r="L202" s="277">
        <v>343.05</v>
      </c>
      <c r="M202" s="277">
        <v>9.1278199999999998</v>
      </c>
    </row>
    <row r="203" spans="1:13">
      <c r="A203" s="268">
        <v>193</v>
      </c>
      <c r="B203" s="277" t="s">
        <v>396</v>
      </c>
      <c r="C203" s="278">
        <v>13.5</v>
      </c>
      <c r="D203" s="279">
        <v>13.700000000000001</v>
      </c>
      <c r="E203" s="279">
        <v>13.150000000000002</v>
      </c>
      <c r="F203" s="279">
        <v>12.8</v>
      </c>
      <c r="G203" s="279">
        <v>12.250000000000002</v>
      </c>
      <c r="H203" s="279">
        <v>14.050000000000002</v>
      </c>
      <c r="I203" s="279">
        <v>14.600000000000003</v>
      </c>
      <c r="J203" s="279">
        <v>14.950000000000003</v>
      </c>
      <c r="K203" s="277">
        <v>14.25</v>
      </c>
      <c r="L203" s="277">
        <v>13.35</v>
      </c>
      <c r="M203" s="277">
        <v>21.86346</v>
      </c>
    </row>
    <row r="204" spans="1:13">
      <c r="A204" s="268">
        <v>194</v>
      </c>
      <c r="B204" s="277" t="s">
        <v>398</v>
      </c>
      <c r="C204" s="278">
        <v>58.5</v>
      </c>
      <c r="D204" s="279">
        <v>59.016666666666673</v>
      </c>
      <c r="E204" s="279">
        <v>57.783333333333346</v>
      </c>
      <c r="F204" s="279">
        <v>57.06666666666667</v>
      </c>
      <c r="G204" s="279">
        <v>55.833333333333343</v>
      </c>
      <c r="H204" s="279">
        <v>59.733333333333348</v>
      </c>
      <c r="I204" s="279">
        <v>60.966666666666683</v>
      </c>
      <c r="J204" s="279">
        <v>61.683333333333351</v>
      </c>
      <c r="K204" s="277">
        <v>60.25</v>
      </c>
      <c r="L204" s="277">
        <v>58.3</v>
      </c>
      <c r="M204" s="277">
        <v>1.18163</v>
      </c>
    </row>
    <row r="205" spans="1:13">
      <c r="A205" s="268">
        <v>195</v>
      </c>
      <c r="B205" s="277" t="s">
        <v>114</v>
      </c>
      <c r="C205" s="278">
        <v>169.25</v>
      </c>
      <c r="D205" s="279">
        <v>167.95000000000002</v>
      </c>
      <c r="E205" s="279">
        <v>165.40000000000003</v>
      </c>
      <c r="F205" s="279">
        <v>161.55000000000001</v>
      </c>
      <c r="G205" s="279">
        <v>159.00000000000003</v>
      </c>
      <c r="H205" s="279">
        <v>171.80000000000004</v>
      </c>
      <c r="I205" s="279">
        <v>174.35000000000005</v>
      </c>
      <c r="J205" s="279">
        <v>178.20000000000005</v>
      </c>
      <c r="K205" s="277">
        <v>170.5</v>
      </c>
      <c r="L205" s="277">
        <v>164.1</v>
      </c>
      <c r="M205" s="277">
        <v>218.94781</v>
      </c>
    </row>
    <row r="206" spans="1:13">
      <c r="A206" s="268">
        <v>196</v>
      </c>
      <c r="B206" s="277" t="s">
        <v>400</v>
      </c>
      <c r="C206" s="278">
        <v>39.450000000000003</v>
      </c>
      <c r="D206" s="279">
        <v>39.81666666666667</v>
      </c>
      <c r="E206" s="279">
        <v>38.88333333333334</v>
      </c>
      <c r="F206" s="279">
        <v>38.31666666666667</v>
      </c>
      <c r="G206" s="279">
        <v>37.38333333333334</v>
      </c>
      <c r="H206" s="279">
        <v>40.38333333333334</v>
      </c>
      <c r="I206" s="279">
        <v>41.316666666666663</v>
      </c>
      <c r="J206" s="279">
        <v>41.88333333333334</v>
      </c>
      <c r="K206" s="277">
        <v>40.75</v>
      </c>
      <c r="L206" s="277">
        <v>39.25</v>
      </c>
      <c r="M206" s="277">
        <v>21.592459999999999</v>
      </c>
    </row>
    <row r="207" spans="1:13">
      <c r="A207" s="268">
        <v>197</v>
      </c>
      <c r="B207" s="277" t="s">
        <v>115</v>
      </c>
      <c r="C207" s="278">
        <v>210.8</v>
      </c>
      <c r="D207" s="279">
        <v>211.65</v>
      </c>
      <c r="E207" s="279">
        <v>208.35000000000002</v>
      </c>
      <c r="F207" s="279">
        <v>205.9</v>
      </c>
      <c r="G207" s="279">
        <v>202.60000000000002</v>
      </c>
      <c r="H207" s="279">
        <v>214.10000000000002</v>
      </c>
      <c r="I207" s="279">
        <v>217.40000000000003</v>
      </c>
      <c r="J207" s="279">
        <v>219.85000000000002</v>
      </c>
      <c r="K207" s="277">
        <v>214.95</v>
      </c>
      <c r="L207" s="277">
        <v>209.2</v>
      </c>
      <c r="M207" s="277">
        <v>65.098150000000004</v>
      </c>
    </row>
    <row r="208" spans="1:13">
      <c r="A208" s="268">
        <v>198</v>
      </c>
      <c r="B208" s="277" t="s">
        <v>116</v>
      </c>
      <c r="C208" s="278">
        <v>2265.25</v>
      </c>
      <c r="D208" s="279">
        <v>2258.4166666666665</v>
      </c>
      <c r="E208" s="279">
        <v>2241.833333333333</v>
      </c>
      <c r="F208" s="279">
        <v>2218.4166666666665</v>
      </c>
      <c r="G208" s="279">
        <v>2201.833333333333</v>
      </c>
      <c r="H208" s="279">
        <v>2281.833333333333</v>
      </c>
      <c r="I208" s="279">
        <v>2298.4166666666661</v>
      </c>
      <c r="J208" s="279">
        <v>2321.833333333333</v>
      </c>
      <c r="K208" s="277">
        <v>2275</v>
      </c>
      <c r="L208" s="277">
        <v>2235</v>
      </c>
      <c r="M208" s="277">
        <v>45.566879999999998</v>
      </c>
    </row>
    <row r="209" spans="1:13">
      <c r="A209" s="268">
        <v>199</v>
      </c>
      <c r="B209" s="277" t="s">
        <v>254</v>
      </c>
      <c r="C209" s="278">
        <v>195.05</v>
      </c>
      <c r="D209" s="279">
        <v>193.85000000000002</v>
      </c>
      <c r="E209" s="279">
        <v>191.30000000000004</v>
      </c>
      <c r="F209" s="279">
        <v>187.55</v>
      </c>
      <c r="G209" s="279">
        <v>185.00000000000003</v>
      </c>
      <c r="H209" s="279">
        <v>197.60000000000005</v>
      </c>
      <c r="I209" s="279">
        <v>200.15</v>
      </c>
      <c r="J209" s="279">
        <v>203.90000000000006</v>
      </c>
      <c r="K209" s="277">
        <v>196.4</v>
      </c>
      <c r="L209" s="277">
        <v>190.1</v>
      </c>
      <c r="M209" s="277">
        <v>21.872630000000001</v>
      </c>
    </row>
    <row r="210" spans="1:13">
      <c r="A210" s="268">
        <v>200</v>
      </c>
      <c r="B210" s="277" t="s">
        <v>401</v>
      </c>
      <c r="C210" s="278">
        <v>28918.5</v>
      </c>
      <c r="D210" s="279">
        <v>29039.216666666664</v>
      </c>
      <c r="E210" s="279">
        <v>28579.433333333327</v>
      </c>
      <c r="F210" s="279">
        <v>28240.366666666665</v>
      </c>
      <c r="G210" s="279">
        <v>27780.583333333328</v>
      </c>
      <c r="H210" s="279">
        <v>29378.283333333326</v>
      </c>
      <c r="I210" s="279">
        <v>29838.066666666658</v>
      </c>
      <c r="J210" s="279">
        <v>30177.133333333324</v>
      </c>
      <c r="K210" s="277">
        <v>29499</v>
      </c>
      <c r="L210" s="277">
        <v>28700.15</v>
      </c>
      <c r="M210" s="277">
        <v>2.1299999999999999E-2</v>
      </c>
    </row>
    <row r="211" spans="1:13">
      <c r="A211" s="268">
        <v>201</v>
      </c>
      <c r="B211" s="277" t="s">
        <v>397</v>
      </c>
      <c r="C211" s="278">
        <v>50.05</v>
      </c>
      <c r="D211" s="279">
        <v>50.29999999999999</v>
      </c>
      <c r="E211" s="279">
        <v>49.299999999999983</v>
      </c>
      <c r="F211" s="279">
        <v>48.54999999999999</v>
      </c>
      <c r="G211" s="279">
        <v>47.549999999999983</v>
      </c>
      <c r="H211" s="279">
        <v>51.049999999999983</v>
      </c>
      <c r="I211" s="279">
        <v>52.05</v>
      </c>
      <c r="J211" s="279">
        <v>52.799999999999983</v>
      </c>
      <c r="K211" s="277">
        <v>51.3</v>
      </c>
      <c r="L211" s="277">
        <v>49.55</v>
      </c>
      <c r="M211" s="277">
        <v>11.129289999999999</v>
      </c>
    </row>
    <row r="212" spans="1:13">
      <c r="A212" s="268">
        <v>202</v>
      </c>
      <c r="B212" s="277" t="s">
        <v>255</v>
      </c>
      <c r="C212" s="278">
        <v>36.450000000000003</v>
      </c>
      <c r="D212" s="279">
        <v>36.683333333333337</v>
      </c>
      <c r="E212" s="279">
        <v>35.916666666666671</v>
      </c>
      <c r="F212" s="279">
        <v>35.383333333333333</v>
      </c>
      <c r="G212" s="279">
        <v>34.616666666666667</v>
      </c>
      <c r="H212" s="279">
        <v>37.216666666666676</v>
      </c>
      <c r="I212" s="279">
        <v>37.983333333333341</v>
      </c>
      <c r="J212" s="279">
        <v>38.51666666666668</v>
      </c>
      <c r="K212" s="277">
        <v>37.450000000000003</v>
      </c>
      <c r="L212" s="277">
        <v>36.15</v>
      </c>
      <c r="M212" s="277">
        <v>19.570869999999999</v>
      </c>
    </row>
    <row r="213" spans="1:13">
      <c r="A213" s="268">
        <v>203</v>
      </c>
      <c r="B213" s="277" t="s">
        <v>415</v>
      </c>
      <c r="C213" s="278">
        <v>66.7</v>
      </c>
      <c r="D213" s="279">
        <v>68.25</v>
      </c>
      <c r="E213" s="279">
        <v>64.7</v>
      </c>
      <c r="F213" s="279">
        <v>62.7</v>
      </c>
      <c r="G213" s="279">
        <v>59.150000000000006</v>
      </c>
      <c r="H213" s="279">
        <v>70.25</v>
      </c>
      <c r="I213" s="279">
        <v>73.800000000000011</v>
      </c>
      <c r="J213" s="279">
        <v>75.8</v>
      </c>
      <c r="K213" s="277">
        <v>71.8</v>
      </c>
      <c r="L213" s="277">
        <v>66.25</v>
      </c>
      <c r="M213" s="277">
        <v>20.891929999999999</v>
      </c>
    </row>
    <row r="214" spans="1:13">
      <c r="A214" s="268">
        <v>204</v>
      </c>
      <c r="B214" s="277" t="s">
        <v>117</v>
      </c>
      <c r="C214" s="278">
        <v>238.4</v>
      </c>
      <c r="D214" s="279">
        <v>241.60000000000002</v>
      </c>
      <c r="E214" s="279">
        <v>232.40000000000003</v>
      </c>
      <c r="F214" s="279">
        <v>226.4</v>
      </c>
      <c r="G214" s="279">
        <v>217.20000000000002</v>
      </c>
      <c r="H214" s="279">
        <v>247.60000000000005</v>
      </c>
      <c r="I214" s="279">
        <v>256.80000000000007</v>
      </c>
      <c r="J214" s="279">
        <v>262.80000000000007</v>
      </c>
      <c r="K214" s="277">
        <v>250.8</v>
      </c>
      <c r="L214" s="277">
        <v>235.6</v>
      </c>
      <c r="M214" s="277">
        <v>544.42280000000005</v>
      </c>
    </row>
    <row r="215" spans="1:13">
      <c r="A215" s="268">
        <v>205</v>
      </c>
      <c r="B215" s="277" t="s">
        <v>414</v>
      </c>
      <c r="C215" s="278">
        <v>52.6</v>
      </c>
      <c r="D215" s="279">
        <v>53.616666666666667</v>
      </c>
      <c r="E215" s="279">
        <v>51.483333333333334</v>
      </c>
      <c r="F215" s="279">
        <v>50.366666666666667</v>
      </c>
      <c r="G215" s="279">
        <v>48.233333333333334</v>
      </c>
      <c r="H215" s="279">
        <v>54.733333333333334</v>
      </c>
      <c r="I215" s="279">
        <v>56.866666666666674</v>
      </c>
      <c r="J215" s="279">
        <v>57.983333333333334</v>
      </c>
      <c r="K215" s="277">
        <v>55.75</v>
      </c>
      <c r="L215" s="277">
        <v>52.5</v>
      </c>
      <c r="M215" s="277">
        <v>1.71567</v>
      </c>
    </row>
    <row r="216" spans="1:13">
      <c r="A216" s="268">
        <v>206</v>
      </c>
      <c r="B216" s="277" t="s">
        <v>258</v>
      </c>
      <c r="C216" s="278">
        <v>128.19999999999999</v>
      </c>
      <c r="D216" s="279">
        <v>129.45000000000002</v>
      </c>
      <c r="E216" s="279">
        <v>124.90000000000003</v>
      </c>
      <c r="F216" s="279">
        <v>121.60000000000002</v>
      </c>
      <c r="G216" s="279">
        <v>117.05000000000004</v>
      </c>
      <c r="H216" s="279">
        <v>132.75000000000003</v>
      </c>
      <c r="I216" s="279">
        <v>137.30000000000004</v>
      </c>
      <c r="J216" s="279">
        <v>140.60000000000002</v>
      </c>
      <c r="K216" s="277">
        <v>134</v>
      </c>
      <c r="L216" s="277">
        <v>126.15</v>
      </c>
      <c r="M216" s="277">
        <v>17.126950000000001</v>
      </c>
    </row>
    <row r="217" spans="1:13">
      <c r="A217" s="268">
        <v>207</v>
      </c>
      <c r="B217" s="277" t="s">
        <v>118</v>
      </c>
      <c r="C217" s="278">
        <v>353.6</v>
      </c>
      <c r="D217" s="279">
        <v>357.7</v>
      </c>
      <c r="E217" s="279">
        <v>348.4</v>
      </c>
      <c r="F217" s="279">
        <v>343.2</v>
      </c>
      <c r="G217" s="279">
        <v>333.9</v>
      </c>
      <c r="H217" s="279">
        <v>362.9</v>
      </c>
      <c r="I217" s="279">
        <v>372.20000000000005</v>
      </c>
      <c r="J217" s="279">
        <v>377.4</v>
      </c>
      <c r="K217" s="277">
        <v>367</v>
      </c>
      <c r="L217" s="277">
        <v>352.5</v>
      </c>
      <c r="M217" s="277">
        <v>323.79950000000002</v>
      </c>
    </row>
    <row r="218" spans="1:13">
      <c r="A218" s="268">
        <v>208</v>
      </c>
      <c r="B218" s="277" t="s">
        <v>256</v>
      </c>
      <c r="C218" s="278">
        <v>1273.8499999999999</v>
      </c>
      <c r="D218" s="279">
        <v>1270.9666666666665</v>
      </c>
      <c r="E218" s="279">
        <v>1253.9333333333329</v>
      </c>
      <c r="F218" s="279">
        <v>1234.0166666666664</v>
      </c>
      <c r="G218" s="279">
        <v>1216.9833333333329</v>
      </c>
      <c r="H218" s="279">
        <v>1290.883333333333</v>
      </c>
      <c r="I218" s="279">
        <v>1307.9166666666663</v>
      </c>
      <c r="J218" s="279">
        <v>1327.833333333333</v>
      </c>
      <c r="K218" s="277">
        <v>1288</v>
      </c>
      <c r="L218" s="277">
        <v>1251.05</v>
      </c>
      <c r="M218" s="277">
        <v>3.3423400000000001</v>
      </c>
    </row>
    <row r="219" spans="1:13">
      <c r="A219" s="268">
        <v>209</v>
      </c>
      <c r="B219" s="277" t="s">
        <v>119</v>
      </c>
      <c r="C219" s="278">
        <v>423.75</v>
      </c>
      <c r="D219" s="279">
        <v>422.66666666666669</v>
      </c>
      <c r="E219" s="279">
        <v>420.08333333333337</v>
      </c>
      <c r="F219" s="279">
        <v>416.41666666666669</v>
      </c>
      <c r="G219" s="279">
        <v>413.83333333333337</v>
      </c>
      <c r="H219" s="279">
        <v>426.33333333333337</v>
      </c>
      <c r="I219" s="279">
        <v>428.91666666666674</v>
      </c>
      <c r="J219" s="279">
        <v>432.58333333333337</v>
      </c>
      <c r="K219" s="277">
        <v>425.25</v>
      </c>
      <c r="L219" s="277">
        <v>419</v>
      </c>
      <c r="M219" s="277">
        <v>15.72733</v>
      </c>
    </row>
    <row r="220" spans="1:13">
      <c r="A220" s="268">
        <v>210</v>
      </c>
      <c r="B220" s="277" t="s">
        <v>403</v>
      </c>
      <c r="C220" s="278">
        <v>2518.75</v>
      </c>
      <c r="D220" s="279">
        <v>2512.6833333333334</v>
      </c>
      <c r="E220" s="279">
        <v>2491.0666666666666</v>
      </c>
      <c r="F220" s="279">
        <v>2463.3833333333332</v>
      </c>
      <c r="G220" s="279">
        <v>2441.7666666666664</v>
      </c>
      <c r="H220" s="279">
        <v>2540.3666666666668</v>
      </c>
      <c r="I220" s="279">
        <v>2561.9833333333336</v>
      </c>
      <c r="J220" s="279">
        <v>2589.666666666667</v>
      </c>
      <c r="K220" s="277">
        <v>2534.3000000000002</v>
      </c>
      <c r="L220" s="277">
        <v>2485</v>
      </c>
      <c r="M220" s="277">
        <v>5.0699999999999999E-3</v>
      </c>
    </row>
    <row r="221" spans="1:13">
      <c r="A221" s="268">
        <v>211</v>
      </c>
      <c r="B221" s="277" t="s">
        <v>257</v>
      </c>
      <c r="C221" s="278">
        <v>41.55</v>
      </c>
      <c r="D221" s="279">
        <v>42.15</v>
      </c>
      <c r="E221" s="279">
        <v>40.949999999999996</v>
      </c>
      <c r="F221" s="279">
        <v>40.349999999999994</v>
      </c>
      <c r="G221" s="279">
        <v>39.149999999999991</v>
      </c>
      <c r="H221" s="279">
        <v>42.75</v>
      </c>
      <c r="I221" s="279">
        <v>43.95</v>
      </c>
      <c r="J221" s="279">
        <v>44.550000000000004</v>
      </c>
      <c r="K221" s="277">
        <v>43.35</v>
      </c>
      <c r="L221" s="277">
        <v>41.55</v>
      </c>
      <c r="M221" s="277">
        <v>81.147189999999995</v>
      </c>
    </row>
    <row r="222" spans="1:13">
      <c r="A222" s="268">
        <v>212</v>
      </c>
      <c r="B222" s="277" t="s">
        <v>120</v>
      </c>
      <c r="C222" s="278">
        <v>9.75</v>
      </c>
      <c r="D222" s="279">
        <v>9.7833333333333332</v>
      </c>
      <c r="E222" s="279">
        <v>9.4666666666666668</v>
      </c>
      <c r="F222" s="279">
        <v>9.1833333333333336</v>
      </c>
      <c r="G222" s="279">
        <v>8.8666666666666671</v>
      </c>
      <c r="H222" s="279">
        <v>10.066666666666666</v>
      </c>
      <c r="I222" s="279">
        <v>10.383333333333333</v>
      </c>
      <c r="J222" s="279">
        <v>10.666666666666666</v>
      </c>
      <c r="K222" s="277">
        <v>10.1</v>
      </c>
      <c r="L222" s="277">
        <v>9.5</v>
      </c>
      <c r="M222" s="277">
        <v>3788.0006199999998</v>
      </c>
    </row>
    <row r="223" spans="1:13">
      <c r="A223" s="268">
        <v>213</v>
      </c>
      <c r="B223" s="277" t="s">
        <v>404</v>
      </c>
      <c r="C223" s="278">
        <v>19.3</v>
      </c>
      <c r="D223" s="279">
        <v>19.333333333333336</v>
      </c>
      <c r="E223" s="279">
        <v>19.06666666666667</v>
      </c>
      <c r="F223" s="279">
        <v>18.833333333333336</v>
      </c>
      <c r="G223" s="279">
        <v>18.56666666666667</v>
      </c>
      <c r="H223" s="279">
        <v>19.56666666666667</v>
      </c>
      <c r="I223" s="279">
        <v>19.833333333333336</v>
      </c>
      <c r="J223" s="279">
        <v>20.06666666666667</v>
      </c>
      <c r="K223" s="277">
        <v>19.600000000000001</v>
      </c>
      <c r="L223" s="277">
        <v>19.100000000000001</v>
      </c>
      <c r="M223" s="277">
        <v>80.431939999999997</v>
      </c>
    </row>
    <row r="224" spans="1:13">
      <c r="A224" s="268">
        <v>214</v>
      </c>
      <c r="B224" s="277" t="s">
        <v>121</v>
      </c>
      <c r="C224" s="278">
        <v>26.9</v>
      </c>
      <c r="D224" s="279">
        <v>27.05</v>
      </c>
      <c r="E224" s="279">
        <v>26.5</v>
      </c>
      <c r="F224" s="279">
        <v>26.099999999999998</v>
      </c>
      <c r="G224" s="279">
        <v>25.549999999999997</v>
      </c>
      <c r="H224" s="279">
        <v>27.450000000000003</v>
      </c>
      <c r="I224" s="279">
        <v>28.000000000000007</v>
      </c>
      <c r="J224" s="279">
        <v>28.400000000000006</v>
      </c>
      <c r="K224" s="277">
        <v>27.6</v>
      </c>
      <c r="L224" s="277">
        <v>26.65</v>
      </c>
      <c r="M224" s="277">
        <v>287.1121</v>
      </c>
    </row>
    <row r="225" spans="1:13">
      <c r="A225" s="268">
        <v>215</v>
      </c>
      <c r="B225" s="277" t="s">
        <v>416</v>
      </c>
      <c r="C225" s="278">
        <v>185.85</v>
      </c>
      <c r="D225" s="279">
        <v>185.58333333333334</v>
      </c>
      <c r="E225" s="279">
        <v>183.16666666666669</v>
      </c>
      <c r="F225" s="279">
        <v>180.48333333333335</v>
      </c>
      <c r="G225" s="279">
        <v>178.06666666666669</v>
      </c>
      <c r="H225" s="279">
        <v>188.26666666666668</v>
      </c>
      <c r="I225" s="279">
        <v>190.68333333333337</v>
      </c>
      <c r="J225" s="279">
        <v>193.36666666666667</v>
      </c>
      <c r="K225" s="277">
        <v>188</v>
      </c>
      <c r="L225" s="277">
        <v>182.9</v>
      </c>
      <c r="M225" s="277">
        <v>4.0349199999999996</v>
      </c>
    </row>
    <row r="226" spans="1:13">
      <c r="A226" s="268">
        <v>216</v>
      </c>
      <c r="B226" s="277" t="s">
        <v>405</v>
      </c>
      <c r="C226" s="278">
        <v>394.9</v>
      </c>
      <c r="D226" s="279">
        <v>400.06666666666666</v>
      </c>
      <c r="E226" s="279">
        <v>386.13333333333333</v>
      </c>
      <c r="F226" s="279">
        <v>377.36666666666667</v>
      </c>
      <c r="G226" s="279">
        <v>363.43333333333334</v>
      </c>
      <c r="H226" s="279">
        <v>408.83333333333331</v>
      </c>
      <c r="I226" s="279">
        <v>422.76666666666659</v>
      </c>
      <c r="J226" s="279">
        <v>431.5333333333333</v>
      </c>
      <c r="K226" s="277">
        <v>414</v>
      </c>
      <c r="L226" s="277">
        <v>391.3</v>
      </c>
      <c r="M226" s="277">
        <v>0.57174999999999998</v>
      </c>
    </row>
    <row r="227" spans="1:13">
      <c r="A227" s="268">
        <v>217</v>
      </c>
      <c r="B227" s="277" t="s">
        <v>406</v>
      </c>
      <c r="C227" s="278">
        <v>7.05</v>
      </c>
      <c r="D227" s="279">
        <v>7.166666666666667</v>
      </c>
      <c r="E227" s="279">
        <v>6.8833333333333337</v>
      </c>
      <c r="F227" s="279">
        <v>6.7166666666666668</v>
      </c>
      <c r="G227" s="279">
        <v>6.4333333333333336</v>
      </c>
      <c r="H227" s="279">
        <v>7.3333333333333339</v>
      </c>
      <c r="I227" s="279">
        <v>7.6166666666666671</v>
      </c>
      <c r="J227" s="279">
        <v>7.7833333333333341</v>
      </c>
      <c r="K227" s="277">
        <v>7.45</v>
      </c>
      <c r="L227" s="277">
        <v>7</v>
      </c>
      <c r="M227" s="277">
        <v>35.918979999999998</v>
      </c>
    </row>
    <row r="228" spans="1:13">
      <c r="A228" s="268">
        <v>218</v>
      </c>
      <c r="B228" s="277" t="s">
        <v>122</v>
      </c>
      <c r="C228" s="278">
        <v>405.85</v>
      </c>
      <c r="D228" s="279">
        <v>406.56666666666666</v>
      </c>
      <c r="E228" s="279">
        <v>401.2833333333333</v>
      </c>
      <c r="F228" s="279">
        <v>396.71666666666664</v>
      </c>
      <c r="G228" s="279">
        <v>391.43333333333328</v>
      </c>
      <c r="H228" s="279">
        <v>411.13333333333333</v>
      </c>
      <c r="I228" s="279">
        <v>416.41666666666674</v>
      </c>
      <c r="J228" s="279">
        <v>420.98333333333335</v>
      </c>
      <c r="K228" s="277">
        <v>411.85</v>
      </c>
      <c r="L228" s="277">
        <v>402</v>
      </c>
      <c r="M228" s="277">
        <v>35.270400000000002</v>
      </c>
    </row>
    <row r="229" spans="1:13">
      <c r="A229" s="268">
        <v>219</v>
      </c>
      <c r="B229" s="277" t="s">
        <v>407</v>
      </c>
      <c r="C229" s="278">
        <v>75.150000000000006</v>
      </c>
      <c r="D229" s="279">
        <v>75.483333333333334</v>
      </c>
      <c r="E229" s="279">
        <v>73.866666666666674</v>
      </c>
      <c r="F229" s="279">
        <v>72.583333333333343</v>
      </c>
      <c r="G229" s="279">
        <v>70.966666666666683</v>
      </c>
      <c r="H229" s="279">
        <v>76.766666666666666</v>
      </c>
      <c r="I229" s="279">
        <v>78.383333333333312</v>
      </c>
      <c r="J229" s="279">
        <v>79.666666666666657</v>
      </c>
      <c r="K229" s="277">
        <v>77.099999999999994</v>
      </c>
      <c r="L229" s="277">
        <v>74.2</v>
      </c>
      <c r="M229" s="277">
        <v>4.4265100000000004</v>
      </c>
    </row>
    <row r="230" spans="1:13">
      <c r="A230" s="268">
        <v>220</v>
      </c>
      <c r="B230" s="277" t="s">
        <v>260</v>
      </c>
      <c r="C230" s="278">
        <v>80.05</v>
      </c>
      <c r="D230" s="279">
        <v>80.533333333333331</v>
      </c>
      <c r="E230" s="279">
        <v>79.11666666666666</v>
      </c>
      <c r="F230" s="279">
        <v>78.183333333333323</v>
      </c>
      <c r="G230" s="279">
        <v>76.766666666666652</v>
      </c>
      <c r="H230" s="279">
        <v>81.466666666666669</v>
      </c>
      <c r="I230" s="279">
        <v>82.883333333333354</v>
      </c>
      <c r="J230" s="279">
        <v>83.816666666666677</v>
      </c>
      <c r="K230" s="277">
        <v>81.95</v>
      </c>
      <c r="L230" s="277">
        <v>79.599999999999994</v>
      </c>
      <c r="M230" s="277">
        <v>10.51905</v>
      </c>
    </row>
    <row r="231" spans="1:13">
      <c r="A231" s="268">
        <v>221</v>
      </c>
      <c r="B231" s="277" t="s">
        <v>412</v>
      </c>
      <c r="C231" s="278">
        <v>119.95</v>
      </c>
      <c r="D231" s="279">
        <v>119.95</v>
      </c>
      <c r="E231" s="279">
        <v>117.55000000000001</v>
      </c>
      <c r="F231" s="279">
        <v>115.15</v>
      </c>
      <c r="G231" s="279">
        <v>112.75000000000001</v>
      </c>
      <c r="H231" s="279">
        <v>122.35000000000001</v>
      </c>
      <c r="I231" s="279">
        <v>124.75000000000001</v>
      </c>
      <c r="J231" s="279">
        <v>127.15</v>
      </c>
      <c r="K231" s="277">
        <v>122.35</v>
      </c>
      <c r="L231" s="277">
        <v>117.55</v>
      </c>
      <c r="M231" s="277">
        <v>20.589670000000002</v>
      </c>
    </row>
    <row r="232" spans="1:13">
      <c r="A232" s="268">
        <v>222</v>
      </c>
      <c r="B232" s="277" t="s">
        <v>1616</v>
      </c>
      <c r="C232" s="278">
        <v>2199.9</v>
      </c>
      <c r="D232" s="279">
        <v>2211.2333333333331</v>
      </c>
      <c r="E232" s="279">
        <v>2174.4666666666662</v>
      </c>
      <c r="F232" s="279">
        <v>2149.0333333333333</v>
      </c>
      <c r="G232" s="279">
        <v>2112.2666666666664</v>
      </c>
      <c r="H232" s="279">
        <v>2236.6666666666661</v>
      </c>
      <c r="I232" s="279">
        <v>2273.4333333333334</v>
      </c>
      <c r="J232" s="279">
        <v>2298.8666666666659</v>
      </c>
      <c r="K232" s="277">
        <v>2248</v>
      </c>
      <c r="L232" s="277">
        <v>2185.8000000000002</v>
      </c>
      <c r="M232" s="277">
        <v>3.4230100000000001</v>
      </c>
    </row>
    <row r="233" spans="1:13">
      <c r="A233" s="268">
        <v>223</v>
      </c>
      <c r="B233" s="277" t="s">
        <v>259</v>
      </c>
      <c r="C233" s="278">
        <v>62.75</v>
      </c>
      <c r="D233" s="279">
        <v>63.283333333333331</v>
      </c>
      <c r="E233" s="279">
        <v>61.966666666666669</v>
      </c>
      <c r="F233" s="279">
        <v>61.183333333333337</v>
      </c>
      <c r="G233" s="279">
        <v>59.866666666666674</v>
      </c>
      <c r="H233" s="279">
        <v>64.066666666666663</v>
      </c>
      <c r="I233" s="279">
        <v>65.383333333333326</v>
      </c>
      <c r="J233" s="279">
        <v>66.166666666666657</v>
      </c>
      <c r="K233" s="277">
        <v>64.599999999999994</v>
      </c>
      <c r="L233" s="277">
        <v>62.5</v>
      </c>
      <c r="M233" s="277">
        <v>19.365939999999998</v>
      </c>
    </row>
    <row r="234" spans="1:13">
      <c r="A234" s="268">
        <v>224</v>
      </c>
      <c r="B234" s="277" t="s">
        <v>123</v>
      </c>
      <c r="C234" s="278">
        <v>1014.85</v>
      </c>
      <c r="D234" s="279">
        <v>1017.5500000000001</v>
      </c>
      <c r="E234" s="279">
        <v>1005.4000000000001</v>
      </c>
      <c r="F234" s="279">
        <v>995.95</v>
      </c>
      <c r="G234" s="279">
        <v>983.80000000000007</v>
      </c>
      <c r="H234" s="279">
        <v>1027</v>
      </c>
      <c r="I234" s="279">
        <v>1039.1500000000001</v>
      </c>
      <c r="J234" s="279">
        <v>1048.6000000000001</v>
      </c>
      <c r="K234" s="277">
        <v>1029.7</v>
      </c>
      <c r="L234" s="277">
        <v>1008.1</v>
      </c>
      <c r="M234" s="277">
        <v>6.7779100000000003</v>
      </c>
    </row>
    <row r="235" spans="1:13">
      <c r="A235" s="268">
        <v>225</v>
      </c>
      <c r="B235" s="277" t="s">
        <v>418</v>
      </c>
      <c r="C235" s="278">
        <v>273.7</v>
      </c>
      <c r="D235" s="279">
        <v>276.60000000000002</v>
      </c>
      <c r="E235" s="279">
        <v>270.20000000000005</v>
      </c>
      <c r="F235" s="279">
        <v>266.70000000000005</v>
      </c>
      <c r="G235" s="279">
        <v>260.30000000000007</v>
      </c>
      <c r="H235" s="279">
        <v>280.10000000000002</v>
      </c>
      <c r="I235" s="279">
        <v>286.5</v>
      </c>
      <c r="J235" s="279">
        <v>290</v>
      </c>
      <c r="K235" s="277">
        <v>283</v>
      </c>
      <c r="L235" s="277">
        <v>273.10000000000002</v>
      </c>
      <c r="M235" s="277">
        <v>0.13203999999999999</v>
      </c>
    </row>
    <row r="236" spans="1:13">
      <c r="A236" s="268">
        <v>226</v>
      </c>
      <c r="B236" s="277" t="s">
        <v>124</v>
      </c>
      <c r="C236" s="278">
        <v>539.65</v>
      </c>
      <c r="D236" s="279">
        <v>543.05000000000007</v>
      </c>
      <c r="E236" s="279">
        <v>531.10000000000014</v>
      </c>
      <c r="F236" s="279">
        <v>522.55000000000007</v>
      </c>
      <c r="G236" s="279">
        <v>510.60000000000014</v>
      </c>
      <c r="H236" s="279">
        <v>551.60000000000014</v>
      </c>
      <c r="I236" s="279">
        <v>563.55000000000018</v>
      </c>
      <c r="J236" s="279">
        <v>572.10000000000014</v>
      </c>
      <c r="K236" s="277">
        <v>555</v>
      </c>
      <c r="L236" s="277">
        <v>534.5</v>
      </c>
      <c r="M236" s="277">
        <v>165.08011999999999</v>
      </c>
    </row>
    <row r="237" spans="1:13">
      <c r="A237" s="268">
        <v>227</v>
      </c>
      <c r="B237" s="277" t="s">
        <v>419</v>
      </c>
      <c r="C237" s="278">
        <v>67.3</v>
      </c>
      <c r="D237" s="279">
        <v>67.283333333333317</v>
      </c>
      <c r="E237" s="279">
        <v>65.21666666666664</v>
      </c>
      <c r="F237" s="279">
        <v>63.133333333333326</v>
      </c>
      <c r="G237" s="279">
        <v>61.066666666666649</v>
      </c>
      <c r="H237" s="279">
        <v>69.366666666666632</v>
      </c>
      <c r="I237" s="279">
        <v>71.433333333333323</v>
      </c>
      <c r="J237" s="279">
        <v>73.516666666666623</v>
      </c>
      <c r="K237" s="277">
        <v>69.349999999999994</v>
      </c>
      <c r="L237" s="277">
        <v>65.2</v>
      </c>
      <c r="M237" s="277">
        <v>7.8044900000000004</v>
      </c>
    </row>
    <row r="238" spans="1:13">
      <c r="A238" s="268">
        <v>228</v>
      </c>
      <c r="B238" s="277" t="s">
        <v>125</v>
      </c>
      <c r="C238" s="278">
        <v>211.7</v>
      </c>
      <c r="D238" s="279">
        <v>210.83333333333334</v>
      </c>
      <c r="E238" s="279">
        <v>208.91666666666669</v>
      </c>
      <c r="F238" s="279">
        <v>206.13333333333335</v>
      </c>
      <c r="G238" s="279">
        <v>204.2166666666667</v>
      </c>
      <c r="H238" s="279">
        <v>213.61666666666667</v>
      </c>
      <c r="I238" s="279">
        <v>215.53333333333336</v>
      </c>
      <c r="J238" s="279">
        <v>218.31666666666666</v>
      </c>
      <c r="K238" s="277">
        <v>212.75</v>
      </c>
      <c r="L238" s="277">
        <v>208.05</v>
      </c>
      <c r="M238" s="277">
        <v>50.919029999999999</v>
      </c>
    </row>
    <row r="239" spans="1:13">
      <c r="A239" s="268">
        <v>229</v>
      </c>
      <c r="B239" s="277" t="s">
        <v>126</v>
      </c>
      <c r="C239" s="278">
        <v>797.05</v>
      </c>
      <c r="D239" s="279">
        <v>796.15</v>
      </c>
      <c r="E239" s="279">
        <v>786.94999999999993</v>
      </c>
      <c r="F239" s="279">
        <v>776.84999999999991</v>
      </c>
      <c r="G239" s="279">
        <v>767.64999999999986</v>
      </c>
      <c r="H239" s="279">
        <v>806.25</v>
      </c>
      <c r="I239" s="279">
        <v>815.45</v>
      </c>
      <c r="J239" s="279">
        <v>825.55000000000007</v>
      </c>
      <c r="K239" s="277">
        <v>805.35</v>
      </c>
      <c r="L239" s="277">
        <v>786.05</v>
      </c>
      <c r="M239" s="277">
        <v>108.04911</v>
      </c>
    </row>
    <row r="240" spans="1:13">
      <c r="A240" s="268">
        <v>230</v>
      </c>
      <c r="B240" s="277" t="s">
        <v>420</v>
      </c>
      <c r="C240" s="278">
        <v>227.95</v>
      </c>
      <c r="D240" s="279">
        <v>228.66666666666666</v>
      </c>
      <c r="E240" s="279">
        <v>224.33333333333331</v>
      </c>
      <c r="F240" s="279">
        <v>220.71666666666667</v>
      </c>
      <c r="G240" s="279">
        <v>216.38333333333333</v>
      </c>
      <c r="H240" s="279">
        <v>232.2833333333333</v>
      </c>
      <c r="I240" s="279">
        <v>236.61666666666662</v>
      </c>
      <c r="J240" s="279">
        <v>240.23333333333329</v>
      </c>
      <c r="K240" s="277">
        <v>233</v>
      </c>
      <c r="L240" s="277">
        <v>225.05</v>
      </c>
      <c r="M240" s="277">
        <v>1.9093800000000001</v>
      </c>
    </row>
    <row r="241" spans="1:13">
      <c r="A241" s="268">
        <v>231</v>
      </c>
      <c r="B241" s="277" t="s">
        <v>421</v>
      </c>
      <c r="C241" s="278">
        <v>116.15</v>
      </c>
      <c r="D241" s="279">
        <v>114.86666666666667</v>
      </c>
      <c r="E241" s="279">
        <v>113.28333333333335</v>
      </c>
      <c r="F241" s="279">
        <v>110.41666666666667</v>
      </c>
      <c r="G241" s="279">
        <v>108.83333333333334</v>
      </c>
      <c r="H241" s="279">
        <v>117.73333333333335</v>
      </c>
      <c r="I241" s="279">
        <v>119.31666666666666</v>
      </c>
      <c r="J241" s="279">
        <v>122.18333333333335</v>
      </c>
      <c r="K241" s="277">
        <v>116.45</v>
      </c>
      <c r="L241" s="277">
        <v>112</v>
      </c>
      <c r="M241" s="277">
        <v>4.7151800000000001</v>
      </c>
    </row>
    <row r="242" spans="1:13">
      <c r="A242" s="268">
        <v>232</v>
      </c>
      <c r="B242" s="277" t="s">
        <v>417</v>
      </c>
      <c r="C242" s="278">
        <v>10.6</v>
      </c>
      <c r="D242" s="279">
        <v>10.65</v>
      </c>
      <c r="E242" s="279">
        <v>10.450000000000001</v>
      </c>
      <c r="F242" s="279">
        <v>10.3</v>
      </c>
      <c r="G242" s="279">
        <v>10.100000000000001</v>
      </c>
      <c r="H242" s="279">
        <v>10.8</v>
      </c>
      <c r="I242" s="279">
        <v>11</v>
      </c>
      <c r="J242" s="279">
        <v>11.15</v>
      </c>
      <c r="K242" s="277">
        <v>10.85</v>
      </c>
      <c r="L242" s="277">
        <v>10.5</v>
      </c>
      <c r="M242" s="277">
        <v>25.381779999999999</v>
      </c>
    </row>
    <row r="243" spans="1:13">
      <c r="A243" s="268">
        <v>233</v>
      </c>
      <c r="B243" s="277" t="s">
        <v>127</v>
      </c>
      <c r="C243" s="278">
        <v>87.4</v>
      </c>
      <c r="D243" s="279">
        <v>87.116666666666674</v>
      </c>
      <c r="E243" s="279">
        <v>86.483333333333348</v>
      </c>
      <c r="F243" s="279">
        <v>85.566666666666677</v>
      </c>
      <c r="G243" s="279">
        <v>84.933333333333351</v>
      </c>
      <c r="H243" s="279">
        <v>88.033333333333346</v>
      </c>
      <c r="I243" s="279">
        <v>88.666666666666671</v>
      </c>
      <c r="J243" s="279">
        <v>89.583333333333343</v>
      </c>
      <c r="K243" s="277">
        <v>87.75</v>
      </c>
      <c r="L243" s="277">
        <v>86.2</v>
      </c>
      <c r="M243" s="277">
        <v>166.59178</v>
      </c>
    </row>
    <row r="244" spans="1:13">
      <c r="A244" s="268">
        <v>234</v>
      </c>
      <c r="B244" s="277" t="s">
        <v>262</v>
      </c>
      <c r="C244" s="278">
        <v>1643.05</v>
      </c>
      <c r="D244" s="279">
        <v>1651.8999999999999</v>
      </c>
      <c r="E244" s="279">
        <v>1626.1999999999998</v>
      </c>
      <c r="F244" s="279">
        <v>1609.35</v>
      </c>
      <c r="G244" s="279">
        <v>1583.6499999999999</v>
      </c>
      <c r="H244" s="279">
        <v>1668.7499999999998</v>
      </c>
      <c r="I244" s="279">
        <v>1694.45</v>
      </c>
      <c r="J244" s="279">
        <v>1711.2999999999997</v>
      </c>
      <c r="K244" s="277">
        <v>1677.6</v>
      </c>
      <c r="L244" s="277">
        <v>1635.05</v>
      </c>
      <c r="M244" s="277">
        <v>1.18279</v>
      </c>
    </row>
    <row r="245" spans="1:13">
      <c r="A245" s="268">
        <v>235</v>
      </c>
      <c r="B245" s="277" t="s">
        <v>408</v>
      </c>
      <c r="C245" s="278">
        <v>123.5</v>
      </c>
      <c r="D245" s="279">
        <v>124.2</v>
      </c>
      <c r="E245" s="279">
        <v>121.65</v>
      </c>
      <c r="F245" s="279">
        <v>119.8</v>
      </c>
      <c r="G245" s="279">
        <v>117.25</v>
      </c>
      <c r="H245" s="279">
        <v>126.05000000000001</v>
      </c>
      <c r="I245" s="279">
        <v>128.6</v>
      </c>
      <c r="J245" s="279">
        <v>130.45000000000002</v>
      </c>
      <c r="K245" s="277">
        <v>126.75</v>
      </c>
      <c r="L245" s="277">
        <v>122.35</v>
      </c>
      <c r="M245" s="277">
        <v>49.604970000000002</v>
      </c>
    </row>
    <row r="246" spans="1:13">
      <c r="A246" s="268">
        <v>236</v>
      </c>
      <c r="B246" s="277" t="s">
        <v>409</v>
      </c>
      <c r="C246" s="278">
        <v>93.8</v>
      </c>
      <c r="D246" s="279">
        <v>95.366666666666674</v>
      </c>
      <c r="E246" s="279">
        <v>91.433333333333351</v>
      </c>
      <c r="F246" s="279">
        <v>89.066666666666677</v>
      </c>
      <c r="G246" s="279">
        <v>85.133333333333354</v>
      </c>
      <c r="H246" s="279">
        <v>97.733333333333348</v>
      </c>
      <c r="I246" s="279">
        <v>101.66666666666669</v>
      </c>
      <c r="J246" s="279">
        <v>104.03333333333335</v>
      </c>
      <c r="K246" s="277">
        <v>99.3</v>
      </c>
      <c r="L246" s="277">
        <v>93</v>
      </c>
      <c r="M246" s="277">
        <v>26.46283</v>
      </c>
    </row>
    <row r="247" spans="1:13">
      <c r="A247" s="268">
        <v>237</v>
      </c>
      <c r="B247" s="277" t="s">
        <v>402</v>
      </c>
      <c r="C247" s="278">
        <v>509.8</v>
      </c>
      <c r="D247" s="279">
        <v>510.7833333333333</v>
      </c>
      <c r="E247" s="279">
        <v>503.06666666666661</v>
      </c>
      <c r="F247" s="279">
        <v>496.33333333333331</v>
      </c>
      <c r="G247" s="279">
        <v>488.61666666666662</v>
      </c>
      <c r="H247" s="279">
        <v>517.51666666666665</v>
      </c>
      <c r="I247" s="279">
        <v>525.23333333333335</v>
      </c>
      <c r="J247" s="279">
        <v>531.96666666666658</v>
      </c>
      <c r="K247" s="277">
        <v>518.5</v>
      </c>
      <c r="L247" s="277">
        <v>504.05</v>
      </c>
      <c r="M247" s="277">
        <v>4.49498</v>
      </c>
    </row>
    <row r="248" spans="1:13">
      <c r="A248" s="268">
        <v>238</v>
      </c>
      <c r="B248" s="277" t="s">
        <v>128</v>
      </c>
      <c r="C248" s="278">
        <v>197.55</v>
      </c>
      <c r="D248" s="279">
        <v>197.13333333333333</v>
      </c>
      <c r="E248" s="279">
        <v>195.51666666666665</v>
      </c>
      <c r="F248" s="279">
        <v>193.48333333333332</v>
      </c>
      <c r="G248" s="279">
        <v>191.86666666666665</v>
      </c>
      <c r="H248" s="279">
        <v>199.16666666666666</v>
      </c>
      <c r="I248" s="279">
        <v>200.78333333333333</v>
      </c>
      <c r="J248" s="279">
        <v>202.81666666666666</v>
      </c>
      <c r="K248" s="277">
        <v>198.75</v>
      </c>
      <c r="L248" s="277">
        <v>195.1</v>
      </c>
      <c r="M248" s="277">
        <v>202.98006000000001</v>
      </c>
    </row>
    <row r="249" spans="1:13">
      <c r="A249" s="268">
        <v>239</v>
      </c>
      <c r="B249" s="277" t="s">
        <v>413</v>
      </c>
      <c r="C249" s="278">
        <v>224.05</v>
      </c>
      <c r="D249" s="279">
        <v>219.10000000000002</v>
      </c>
      <c r="E249" s="279">
        <v>214.05000000000004</v>
      </c>
      <c r="F249" s="279">
        <v>204.05</v>
      </c>
      <c r="G249" s="279">
        <v>199.00000000000003</v>
      </c>
      <c r="H249" s="279">
        <v>229.10000000000005</v>
      </c>
      <c r="I249" s="279">
        <v>234.15</v>
      </c>
      <c r="J249" s="279">
        <v>244.15000000000006</v>
      </c>
      <c r="K249" s="277">
        <v>224.15</v>
      </c>
      <c r="L249" s="277">
        <v>209.1</v>
      </c>
      <c r="M249" s="277">
        <v>1.12456</v>
      </c>
    </row>
    <row r="250" spans="1:13">
      <c r="A250" s="268">
        <v>240</v>
      </c>
      <c r="B250" s="277" t="s">
        <v>410</v>
      </c>
      <c r="C250" s="278">
        <v>51</v>
      </c>
      <c r="D250" s="279">
        <v>51.35</v>
      </c>
      <c r="E250" s="279">
        <v>50.400000000000006</v>
      </c>
      <c r="F250" s="279">
        <v>49.800000000000004</v>
      </c>
      <c r="G250" s="279">
        <v>48.850000000000009</v>
      </c>
      <c r="H250" s="279">
        <v>51.95</v>
      </c>
      <c r="I250" s="279">
        <v>52.900000000000006</v>
      </c>
      <c r="J250" s="279">
        <v>53.5</v>
      </c>
      <c r="K250" s="277">
        <v>52.3</v>
      </c>
      <c r="L250" s="277">
        <v>50.75</v>
      </c>
      <c r="M250" s="277">
        <v>1.9940199999999999</v>
      </c>
    </row>
    <row r="251" spans="1:13">
      <c r="A251" s="268">
        <v>241</v>
      </c>
      <c r="B251" s="277" t="s">
        <v>411</v>
      </c>
      <c r="C251" s="278">
        <v>131.75</v>
      </c>
      <c r="D251" s="279">
        <v>130.95000000000002</v>
      </c>
      <c r="E251" s="279">
        <v>128.20000000000005</v>
      </c>
      <c r="F251" s="279">
        <v>124.65000000000003</v>
      </c>
      <c r="G251" s="279">
        <v>121.90000000000006</v>
      </c>
      <c r="H251" s="279">
        <v>134.50000000000003</v>
      </c>
      <c r="I251" s="279">
        <v>137.24999999999997</v>
      </c>
      <c r="J251" s="279">
        <v>140.80000000000001</v>
      </c>
      <c r="K251" s="277">
        <v>133.69999999999999</v>
      </c>
      <c r="L251" s="277">
        <v>127.4</v>
      </c>
      <c r="M251" s="277">
        <v>43.399369999999998</v>
      </c>
    </row>
    <row r="252" spans="1:13">
      <c r="A252" s="268">
        <v>242</v>
      </c>
      <c r="B252" s="277" t="s">
        <v>431</v>
      </c>
      <c r="C252" s="278">
        <v>18</v>
      </c>
      <c r="D252" s="279">
        <v>18.383333333333336</v>
      </c>
      <c r="E252" s="279">
        <v>17.566666666666674</v>
      </c>
      <c r="F252" s="279">
        <v>17.133333333333336</v>
      </c>
      <c r="G252" s="279">
        <v>16.316666666666674</v>
      </c>
      <c r="H252" s="279">
        <v>18.816666666666674</v>
      </c>
      <c r="I252" s="279">
        <v>19.633333333333336</v>
      </c>
      <c r="J252" s="279">
        <v>20.066666666666674</v>
      </c>
      <c r="K252" s="277">
        <v>19.2</v>
      </c>
      <c r="L252" s="277">
        <v>17.95</v>
      </c>
      <c r="M252" s="277">
        <v>32.973149999999997</v>
      </c>
    </row>
    <row r="253" spans="1:13">
      <c r="A253" s="268">
        <v>243</v>
      </c>
      <c r="B253" s="277" t="s">
        <v>428</v>
      </c>
      <c r="C253" s="278">
        <v>40.35</v>
      </c>
      <c r="D253" s="279">
        <v>40.650000000000006</v>
      </c>
      <c r="E253" s="279">
        <v>39.850000000000009</v>
      </c>
      <c r="F253" s="279">
        <v>39.35</v>
      </c>
      <c r="G253" s="279">
        <v>38.550000000000004</v>
      </c>
      <c r="H253" s="279">
        <v>41.150000000000013</v>
      </c>
      <c r="I253" s="279">
        <v>41.95000000000001</v>
      </c>
      <c r="J253" s="279">
        <v>42.450000000000017</v>
      </c>
      <c r="K253" s="277">
        <v>41.45</v>
      </c>
      <c r="L253" s="277">
        <v>40.15</v>
      </c>
      <c r="M253" s="277">
        <v>4.8956400000000002</v>
      </c>
    </row>
    <row r="254" spans="1:13">
      <c r="A254" s="268">
        <v>244</v>
      </c>
      <c r="B254" s="277" t="s">
        <v>429</v>
      </c>
      <c r="C254" s="278">
        <v>98.6</v>
      </c>
      <c r="D254" s="279">
        <v>99.033333333333346</v>
      </c>
      <c r="E254" s="279">
        <v>95.666666666666686</v>
      </c>
      <c r="F254" s="279">
        <v>92.733333333333334</v>
      </c>
      <c r="G254" s="279">
        <v>89.366666666666674</v>
      </c>
      <c r="H254" s="279">
        <v>101.9666666666667</v>
      </c>
      <c r="I254" s="279">
        <v>105.33333333333334</v>
      </c>
      <c r="J254" s="279">
        <v>108.26666666666671</v>
      </c>
      <c r="K254" s="277">
        <v>102.4</v>
      </c>
      <c r="L254" s="277">
        <v>96.1</v>
      </c>
      <c r="M254" s="277">
        <v>68.525890000000004</v>
      </c>
    </row>
    <row r="255" spans="1:13">
      <c r="A255" s="268">
        <v>245</v>
      </c>
      <c r="B255" s="277" t="s">
        <v>432</v>
      </c>
      <c r="C255" s="278">
        <v>31.45</v>
      </c>
      <c r="D255" s="279">
        <v>31.633333333333336</v>
      </c>
      <c r="E255" s="279">
        <v>31.06666666666667</v>
      </c>
      <c r="F255" s="279">
        <v>30.683333333333334</v>
      </c>
      <c r="G255" s="279">
        <v>30.116666666666667</v>
      </c>
      <c r="H255" s="279">
        <v>32.016666666666673</v>
      </c>
      <c r="I255" s="279">
        <v>32.583333333333343</v>
      </c>
      <c r="J255" s="279">
        <v>32.966666666666676</v>
      </c>
      <c r="K255" s="277">
        <v>32.200000000000003</v>
      </c>
      <c r="L255" s="277">
        <v>31.25</v>
      </c>
      <c r="M255" s="277">
        <v>11.878360000000001</v>
      </c>
    </row>
    <row r="256" spans="1:13">
      <c r="A256" s="268">
        <v>246</v>
      </c>
      <c r="B256" s="277" t="s">
        <v>422</v>
      </c>
      <c r="C256" s="278">
        <v>715.55</v>
      </c>
      <c r="D256" s="279">
        <v>717.85</v>
      </c>
      <c r="E256" s="279">
        <v>711.75</v>
      </c>
      <c r="F256" s="279">
        <v>707.94999999999993</v>
      </c>
      <c r="G256" s="279">
        <v>701.84999999999991</v>
      </c>
      <c r="H256" s="279">
        <v>721.65000000000009</v>
      </c>
      <c r="I256" s="279">
        <v>727.75000000000023</v>
      </c>
      <c r="J256" s="279">
        <v>731.55000000000018</v>
      </c>
      <c r="K256" s="277">
        <v>723.95</v>
      </c>
      <c r="L256" s="277">
        <v>714.05</v>
      </c>
      <c r="M256" s="277">
        <v>3.1531199999999999</v>
      </c>
    </row>
    <row r="257" spans="1:13">
      <c r="A257" s="268">
        <v>247</v>
      </c>
      <c r="B257" s="277" t="s">
        <v>436</v>
      </c>
      <c r="C257" s="278">
        <v>2224.15</v>
      </c>
      <c r="D257" s="279">
        <v>2231.1166666666663</v>
      </c>
      <c r="E257" s="279">
        <v>2206.2333333333327</v>
      </c>
      <c r="F257" s="279">
        <v>2188.3166666666662</v>
      </c>
      <c r="G257" s="279">
        <v>2163.4333333333325</v>
      </c>
      <c r="H257" s="279">
        <v>2249.0333333333328</v>
      </c>
      <c r="I257" s="279">
        <v>2273.916666666667</v>
      </c>
      <c r="J257" s="279">
        <v>2291.833333333333</v>
      </c>
      <c r="K257" s="277">
        <v>2256</v>
      </c>
      <c r="L257" s="277">
        <v>2213.1999999999998</v>
      </c>
      <c r="M257" s="277">
        <v>3.2669999999999998E-2</v>
      </c>
    </row>
    <row r="258" spans="1:13">
      <c r="A258" s="268">
        <v>248</v>
      </c>
      <c r="B258" s="277" t="s">
        <v>433</v>
      </c>
      <c r="C258" s="278">
        <v>60.8</v>
      </c>
      <c r="D258" s="279">
        <v>61.433333333333337</v>
      </c>
      <c r="E258" s="279">
        <v>59.666666666666671</v>
      </c>
      <c r="F258" s="279">
        <v>58.533333333333331</v>
      </c>
      <c r="G258" s="279">
        <v>56.766666666666666</v>
      </c>
      <c r="H258" s="279">
        <v>62.566666666666677</v>
      </c>
      <c r="I258" s="279">
        <v>64.333333333333343</v>
      </c>
      <c r="J258" s="279">
        <v>65.466666666666683</v>
      </c>
      <c r="K258" s="277">
        <v>63.2</v>
      </c>
      <c r="L258" s="277">
        <v>60.3</v>
      </c>
      <c r="M258" s="277">
        <v>14.416069999999999</v>
      </c>
    </row>
    <row r="259" spans="1:13">
      <c r="A259" s="268">
        <v>249</v>
      </c>
      <c r="B259" s="277" t="s">
        <v>129</v>
      </c>
      <c r="C259" s="278">
        <v>170.1</v>
      </c>
      <c r="D259" s="279">
        <v>170.38333333333333</v>
      </c>
      <c r="E259" s="279">
        <v>167.96666666666664</v>
      </c>
      <c r="F259" s="279">
        <v>165.83333333333331</v>
      </c>
      <c r="G259" s="279">
        <v>163.41666666666663</v>
      </c>
      <c r="H259" s="279">
        <v>172.51666666666665</v>
      </c>
      <c r="I259" s="279">
        <v>174.93333333333334</v>
      </c>
      <c r="J259" s="279">
        <v>177.06666666666666</v>
      </c>
      <c r="K259" s="277">
        <v>172.8</v>
      </c>
      <c r="L259" s="277">
        <v>168.25</v>
      </c>
      <c r="M259" s="277">
        <v>166.63165000000001</v>
      </c>
    </row>
    <row r="260" spans="1:13">
      <c r="A260" s="268">
        <v>250</v>
      </c>
      <c r="B260" s="277" t="s">
        <v>430</v>
      </c>
      <c r="C260" s="278">
        <v>10.85</v>
      </c>
      <c r="D260" s="279">
        <v>11.216666666666667</v>
      </c>
      <c r="E260" s="279">
        <v>10.483333333333334</v>
      </c>
      <c r="F260" s="279">
        <v>10.116666666666667</v>
      </c>
      <c r="G260" s="279">
        <v>9.3833333333333346</v>
      </c>
      <c r="H260" s="279">
        <v>11.583333333333334</v>
      </c>
      <c r="I260" s="279">
        <v>12.316666666666665</v>
      </c>
      <c r="J260" s="279">
        <v>12.683333333333334</v>
      </c>
      <c r="K260" s="277">
        <v>11.95</v>
      </c>
      <c r="L260" s="277">
        <v>10.85</v>
      </c>
      <c r="M260" s="277">
        <v>32.81062</v>
      </c>
    </row>
    <row r="261" spans="1:13">
      <c r="A261" s="268">
        <v>251</v>
      </c>
      <c r="B261" s="277" t="s">
        <v>423</v>
      </c>
      <c r="C261" s="278">
        <v>1423.4</v>
      </c>
      <c r="D261" s="279">
        <v>1434.1000000000001</v>
      </c>
      <c r="E261" s="279">
        <v>1394.2000000000003</v>
      </c>
      <c r="F261" s="279">
        <v>1365.0000000000002</v>
      </c>
      <c r="G261" s="279">
        <v>1325.1000000000004</v>
      </c>
      <c r="H261" s="279">
        <v>1463.3000000000002</v>
      </c>
      <c r="I261" s="279">
        <v>1503.2000000000003</v>
      </c>
      <c r="J261" s="279">
        <v>1532.4</v>
      </c>
      <c r="K261" s="277">
        <v>1474</v>
      </c>
      <c r="L261" s="277">
        <v>1404.9</v>
      </c>
      <c r="M261" s="277">
        <v>1.0229200000000001</v>
      </c>
    </row>
    <row r="262" spans="1:13">
      <c r="A262" s="268">
        <v>252</v>
      </c>
      <c r="B262" s="277" t="s">
        <v>424</v>
      </c>
      <c r="C262" s="278">
        <v>285.14999999999998</v>
      </c>
      <c r="D262" s="279">
        <v>285.76666666666665</v>
      </c>
      <c r="E262" s="279">
        <v>277.5333333333333</v>
      </c>
      <c r="F262" s="279">
        <v>269.91666666666663</v>
      </c>
      <c r="G262" s="279">
        <v>261.68333333333328</v>
      </c>
      <c r="H262" s="279">
        <v>293.38333333333333</v>
      </c>
      <c r="I262" s="279">
        <v>301.61666666666667</v>
      </c>
      <c r="J262" s="279">
        <v>309.23333333333335</v>
      </c>
      <c r="K262" s="277">
        <v>294</v>
      </c>
      <c r="L262" s="277">
        <v>278.14999999999998</v>
      </c>
      <c r="M262" s="277">
        <v>14.80171</v>
      </c>
    </row>
    <row r="263" spans="1:13">
      <c r="A263" s="268">
        <v>253</v>
      </c>
      <c r="B263" s="277" t="s">
        <v>425</v>
      </c>
      <c r="C263" s="278">
        <v>101.5</v>
      </c>
      <c r="D263" s="279">
        <v>101.81666666666666</v>
      </c>
      <c r="E263" s="279">
        <v>100.68333333333332</v>
      </c>
      <c r="F263" s="279">
        <v>99.86666666666666</v>
      </c>
      <c r="G263" s="279">
        <v>98.73333333333332</v>
      </c>
      <c r="H263" s="279">
        <v>102.63333333333333</v>
      </c>
      <c r="I263" s="279">
        <v>103.76666666666665</v>
      </c>
      <c r="J263" s="279">
        <v>104.58333333333333</v>
      </c>
      <c r="K263" s="277">
        <v>102.95</v>
      </c>
      <c r="L263" s="277">
        <v>101</v>
      </c>
      <c r="M263" s="277">
        <v>10.147740000000001</v>
      </c>
    </row>
    <row r="264" spans="1:13">
      <c r="A264" s="268">
        <v>254</v>
      </c>
      <c r="B264" s="277" t="s">
        <v>426</v>
      </c>
      <c r="C264" s="278">
        <v>66.400000000000006</v>
      </c>
      <c r="D264" s="279">
        <v>66.61666666666666</v>
      </c>
      <c r="E264" s="279">
        <v>65.433333333333323</v>
      </c>
      <c r="F264" s="279">
        <v>64.466666666666669</v>
      </c>
      <c r="G264" s="279">
        <v>63.283333333333331</v>
      </c>
      <c r="H264" s="279">
        <v>67.583333333333314</v>
      </c>
      <c r="I264" s="279">
        <v>68.766666666666652</v>
      </c>
      <c r="J264" s="279">
        <v>69.733333333333306</v>
      </c>
      <c r="K264" s="277">
        <v>67.8</v>
      </c>
      <c r="L264" s="277">
        <v>65.650000000000006</v>
      </c>
      <c r="M264" s="277">
        <v>8.6826399999999992</v>
      </c>
    </row>
    <row r="265" spans="1:13">
      <c r="A265" s="268">
        <v>255</v>
      </c>
      <c r="B265" s="277" t="s">
        <v>427</v>
      </c>
      <c r="C265" s="278">
        <v>83.2</v>
      </c>
      <c r="D265" s="279">
        <v>82.666666666666671</v>
      </c>
      <c r="E265" s="279">
        <v>81.233333333333348</v>
      </c>
      <c r="F265" s="279">
        <v>79.26666666666668</v>
      </c>
      <c r="G265" s="279">
        <v>77.833333333333357</v>
      </c>
      <c r="H265" s="279">
        <v>84.63333333333334</v>
      </c>
      <c r="I265" s="279">
        <v>86.066666666666649</v>
      </c>
      <c r="J265" s="279">
        <v>88.033333333333331</v>
      </c>
      <c r="K265" s="277">
        <v>84.1</v>
      </c>
      <c r="L265" s="277">
        <v>80.7</v>
      </c>
      <c r="M265" s="277">
        <v>22.766950000000001</v>
      </c>
    </row>
    <row r="266" spans="1:13">
      <c r="A266" s="268">
        <v>256</v>
      </c>
      <c r="B266" s="277" t="s">
        <v>435</v>
      </c>
      <c r="C266" s="278">
        <v>40.85</v>
      </c>
      <c r="D266" s="279">
        <v>40.900000000000006</v>
      </c>
      <c r="E266" s="279">
        <v>40.600000000000009</v>
      </c>
      <c r="F266" s="279">
        <v>40.35</v>
      </c>
      <c r="G266" s="279">
        <v>40.050000000000004</v>
      </c>
      <c r="H266" s="279">
        <v>41.150000000000013</v>
      </c>
      <c r="I266" s="279">
        <v>41.45000000000001</v>
      </c>
      <c r="J266" s="279">
        <v>41.700000000000017</v>
      </c>
      <c r="K266" s="277">
        <v>41.2</v>
      </c>
      <c r="L266" s="277">
        <v>40.65</v>
      </c>
      <c r="M266" s="277">
        <v>4.3493399999999998</v>
      </c>
    </row>
    <row r="267" spans="1:13">
      <c r="A267" s="268">
        <v>257</v>
      </c>
      <c r="B267" s="277" t="s">
        <v>434</v>
      </c>
      <c r="C267" s="278">
        <v>75.5</v>
      </c>
      <c r="D267" s="279">
        <v>76.033333333333331</v>
      </c>
      <c r="E267" s="279">
        <v>74.066666666666663</v>
      </c>
      <c r="F267" s="279">
        <v>72.633333333333326</v>
      </c>
      <c r="G267" s="279">
        <v>70.666666666666657</v>
      </c>
      <c r="H267" s="279">
        <v>77.466666666666669</v>
      </c>
      <c r="I267" s="279">
        <v>79.433333333333337</v>
      </c>
      <c r="J267" s="279">
        <v>80.866666666666674</v>
      </c>
      <c r="K267" s="277">
        <v>78</v>
      </c>
      <c r="L267" s="277">
        <v>74.599999999999994</v>
      </c>
      <c r="M267" s="277">
        <v>2.9874100000000001</v>
      </c>
    </row>
    <row r="268" spans="1:13">
      <c r="A268" s="268">
        <v>258</v>
      </c>
      <c r="B268" s="277" t="s">
        <v>263</v>
      </c>
      <c r="C268" s="278">
        <v>45.75</v>
      </c>
      <c r="D268" s="279">
        <v>45.800000000000004</v>
      </c>
      <c r="E268" s="279">
        <v>44.95000000000001</v>
      </c>
      <c r="F268" s="279">
        <v>44.150000000000006</v>
      </c>
      <c r="G268" s="279">
        <v>43.300000000000011</v>
      </c>
      <c r="H268" s="279">
        <v>46.600000000000009</v>
      </c>
      <c r="I268" s="279">
        <v>47.45</v>
      </c>
      <c r="J268" s="279">
        <v>48.250000000000007</v>
      </c>
      <c r="K268" s="277">
        <v>46.65</v>
      </c>
      <c r="L268" s="277">
        <v>45</v>
      </c>
      <c r="M268" s="277">
        <v>8.8994900000000001</v>
      </c>
    </row>
    <row r="269" spans="1:13">
      <c r="A269" s="268">
        <v>259</v>
      </c>
      <c r="B269" s="277" t="s">
        <v>130</v>
      </c>
      <c r="C269" s="278">
        <v>198.4</v>
      </c>
      <c r="D269" s="279">
        <v>197.81666666666669</v>
      </c>
      <c r="E269" s="279">
        <v>195.83333333333337</v>
      </c>
      <c r="F269" s="279">
        <v>193.26666666666668</v>
      </c>
      <c r="G269" s="279">
        <v>191.28333333333336</v>
      </c>
      <c r="H269" s="279">
        <v>200.38333333333338</v>
      </c>
      <c r="I269" s="279">
        <v>202.36666666666667</v>
      </c>
      <c r="J269" s="279">
        <v>204.93333333333339</v>
      </c>
      <c r="K269" s="277">
        <v>199.8</v>
      </c>
      <c r="L269" s="277">
        <v>195.25</v>
      </c>
      <c r="M269" s="277">
        <v>110.50735</v>
      </c>
    </row>
    <row r="270" spans="1:13">
      <c r="A270" s="268">
        <v>260</v>
      </c>
      <c r="B270" s="277" t="s">
        <v>264</v>
      </c>
      <c r="C270" s="278">
        <v>697.35</v>
      </c>
      <c r="D270" s="279">
        <v>703.1</v>
      </c>
      <c r="E270" s="279">
        <v>689.30000000000007</v>
      </c>
      <c r="F270" s="279">
        <v>681.25</v>
      </c>
      <c r="G270" s="279">
        <v>667.45</v>
      </c>
      <c r="H270" s="279">
        <v>711.15000000000009</v>
      </c>
      <c r="I270" s="279">
        <v>724.95</v>
      </c>
      <c r="J270" s="279">
        <v>733.00000000000011</v>
      </c>
      <c r="K270" s="277">
        <v>716.9</v>
      </c>
      <c r="L270" s="277">
        <v>695.05</v>
      </c>
      <c r="M270" s="277">
        <v>2.5585900000000001</v>
      </c>
    </row>
    <row r="271" spans="1:13">
      <c r="A271" s="268">
        <v>261</v>
      </c>
      <c r="B271" s="277" t="s">
        <v>131</v>
      </c>
      <c r="C271" s="278">
        <v>1634.65</v>
      </c>
      <c r="D271" s="279">
        <v>1626.5666666666666</v>
      </c>
      <c r="E271" s="279">
        <v>1604.1333333333332</v>
      </c>
      <c r="F271" s="279">
        <v>1573.6166666666666</v>
      </c>
      <c r="G271" s="279">
        <v>1551.1833333333332</v>
      </c>
      <c r="H271" s="279">
        <v>1657.0833333333333</v>
      </c>
      <c r="I271" s="279">
        <v>1679.5166666666667</v>
      </c>
      <c r="J271" s="279">
        <v>1710.0333333333333</v>
      </c>
      <c r="K271" s="277">
        <v>1649</v>
      </c>
      <c r="L271" s="277">
        <v>1596.05</v>
      </c>
      <c r="M271" s="277">
        <v>9.8726299999999991</v>
      </c>
    </row>
    <row r="272" spans="1:13">
      <c r="A272" s="268">
        <v>262</v>
      </c>
      <c r="B272" s="277" t="s">
        <v>132</v>
      </c>
      <c r="C272" s="278">
        <v>370.35</v>
      </c>
      <c r="D272" s="279">
        <v>371.84999999999997</v>
      </c>
      <c r="E272" s="279">
        <v>364.69999999999993</v>
      </c>
      <c r="F272" s="279">
        <v>359.04999999999995</v>
      </c>
      <c r="G272" s="279">
        <v>351.89999999999992</v>
      </c>
      <c r="H272" s="279">
        <v>377.49999999999994</v>
      </c>
      <c r="I272" s="279">
        <v>384.64999999999992</v>
      </c>
      <c r="J272" s="279">
        <v>390.29999999999995</v>
      </c>
      <c r="K272" s="277">
        <v>379</v>
      </c>
      <c r="L272" s="277">
        <v>366.2</v>
      </c>
      <c r="M272" s="277">
        <v>13.146750000000001</v>
      </c>
    </row>
    <row r="273" spans="1:13">
      <c r="A273" s="268">
        <v>263</v>
      </c>
      <c r="B273" s="277" t="s">
        <v>437</v>
      </c>
      <c r="C273" s="278">
        <v>117.1</v>
      </c>
      <c r="D273" s="279">
        <v>117.18333333333334</v>
      </c>
      <c r="E273" s="279">
        <v>114.91666666666667</v>
      </c>
      <c r="F273" s="279">
        <v>112.73333333333333</v>
      </c>
      <c r="G273" s="279">
        <v>110.46666666666667</v>
      </c>
      <c r="H273" s="279">
        <v>119.36666666666667</v>
      </c>
      <c r="I273" s="279">
        <v>121.63333333333333</v>
      </c>
      <c r="J273" s="279">
        <v>123.81666666666668</v>
      </c>
      <c r="K273" s="277">
        <v>119.45</v>
      </c>
      <c r="L273" s="277">
        <v>115</v>
      </c>
      <c r="M273" s="277">
        <v>7.4936800000000003</v>
      </c>
    </row>
    <row r="274" spans="1:13">
      <c r="A274" s="268">
        <v>264</v>
      </c>
      <c r="B274" s="277" t="s">
        <v>443</v>
      </c>
      <c r="C274" s="278">
        <v>390.6</v>
      </c>
      <c r="D274" s="279">
        <v>390.05</v>
      </c>
      <c r="E274" s="279">
        <v>386.15000000000003</v>
      </c>
      <c r="F274" s="279">
        <v>381.70000000000005</v>
      </c>
      <c r="G274" s="279">
        <v>377.80000000000007</v>
      </c>
      <c r="H274" s="279">
        <v>394.5</v>
      </c>
      <c r="I274" s="279">
        <v>398.4</v>
      </c>
      <c r="J274" s="279">
        <v>402.84999999999997</v>
      </c>
      <c r="K274" s="277">
        <v>393.95</v>
      </c>
      <c r="L274" s="277">
        <v>385.6</v>
      </c>
      <c r="M274" s="277">
        <v>0.83914</v>
      </c>
    </row>
    <row r="275" spans="1:13">
      <c r="A275" s="268">
        <v>265</v>
      </c>
      <c r="B275" s="277" t="s">
        <v>444</v>
      </c>
      <c r="C275" s="278">
        <v>260.60000000000002</v>
      </c>
      <c r="D275" s="279">
        <v>262.23333333333335</v>
      </c>
      <c r="E275" s="279">
        <v>257.4666666666667</v>
      </c>
      <c r="F275" s="279">
        <v>254.33333333333337</v>
      </c>
      <c r="G275" s="279">
        <v>249.56666666666672</v>
      </c>
      <c r="H275" s="279">
        <v>265.36666666666667</v>
      </c>
      <c r="I275" s="279">
        <v>270.13333333333333</v>
      </c>
      <c r="J275" s="279">
        <v>273.26666666666665</v>
      </c>
      <c r="K275" s="277">
        <v>267</v>
      </c>
      <c r="L275" s="277">
        <v>259.10000000000002</v>
      </c>
      <c r="M275" s="277">
        <v>2.8541099999999999</v>
      </c>
    </row>
    <row r="276" spans="1:13">
      <c r="A276" s="268">
        <v>266</v>
      </c>
      <c r="B276" s="277" t="s">
        <v>445</v>
      </c>
      <c r="C276" s="278">
        <v>441.15</v>
      </c>
      <c r="D276" s="279">
        <v>439.79999999999995</v>
      </c>
      <c r="E276" s="279">
        <v>432.39999999999992</v>
      </c>
      <c r="F276" s="279">
        <v>423.65</v>
      </c>
      <c r="G276" s="279">
        <v>416.24999999999994</v>
      </c>
      <c r="H276" s="279">
        <v>448.5499999999999</v>
      </c>
      <c r="I276" s="279">
        <v>455.95</v>
      </c>
      <c r="J276" s="279">
        <v>464.69999999999987</v>
      </c>
      <c r="K276" s="277">
        <v>447.2</v>
      </c>
      <c r="L276" s="277">
        <v>431.05</v>
      </c>
      <c r="M276" s="277">
        <v>1.6650700000000001</v>
      </c>
    </row>
    <row r="277" spans="1:13">
      <c r="A277" s="268">
        <v>267</v>
      </c>
      <c r="B277" s="277" t="s">
        <v>447</v>
      </c>
      <c r="C277" s="278">
        <v>33.950000000000003</v>
      </c>
      <c r="D277" s="279">
        <v>34.283333333333339</v>
      </c>
      <c r="E277" s="279">
        <v>33.466666666666676</v>
      </c>
      <c r="F277" s="279">
        <v>32.983333333333334</v>
      </c>
      <c r="G277" s="279">
        <v>32.166666666666671</v>
      </c>
      <c r="H277" s="279">
        <v>34.76666666666668</v>
      </c>
      <c r="I277" s="279">
        <v>35.583333333333343</v>
      </c>
      <c r="J277" s="279">
        <v>36.066666666666684</v>
      </c>
      <c r="K277" s="277">
        <v>35.1</v>
      </c>
      <c r="L277" s="277">
        <v>33.799999999999997</v>
      </c>
      <c r="M277" s="277">
        <v>10.891859999999999</v>
      </c>
    </row>
    <row r="278" spans="1:13">
      <c r="A278" s="268">
        <v>268</v>
      </c>
      <c r="B278" s="277" t="s">
        <v>449</v>
      </c>
      <c r="C278" s="278">
        <v>272.8</v>
      </c>
      <c r="D278" s="279">
        <v>274.33333333333337</v>
      </c>
      <c r="E278" s="279">
        <v>268.81666666666672</v>
      </c>
      <c r="F278" s="279">
        <v>264.83333333333337</v>
      </c>
      <c r="G278" s="279">
        <v>259.31666666666672</v>
      </c>
      <c r="H278" s="279">
        <v>278.31666666666672</v>
      </c>
      <c r="I278" s="279">
        <v>283.83333333333337</v>
      </c>
      <c r="J278" s="279">
        <v>287.81666666666672</v>
      </c>
      <c r="K278" s="277">
        <v>279.85000000000002</v>
      </c>
      <c r="L278" s="277">
        <v>270.35000000000002</v>
      </c>
      <c r="M278" s="277">
        <v>1.20651</v>
      </c>
    </row>
    <row r="279" spans="1:13">
      <c r="A279" s="268">
        <v>269</v>
      </c>
      <c r="B279" s="277" t="s">
        <v>439</v>
      </c>
      <c r="C279" s="278">
        <v>388.55</v>
      </c>
      <c r="D279" s="279">
        <v>390.51666666666665</v>
      </c>
      <c r="E279" s="279">
        <v>383.0333333333333</v>
      </c>
      <c r="F279" s="279">
        <v>377.51666666666665</v>
      </c>
      <c r="G279" s="279">
        <v>370.0333333333333</v>
      </c>
      <c r="H279" s="279">
        <v>396.0333333333333</v>
      </c>
      <c r="I279" s="279">
        <v>403.51666666666665</v>
      </c>
      <c r="J279" s="279">
        <v>409.0333333333333</v>
      </c>
      <c r="K279" s="277">
        <v>398</v>
      </c>
      <c r="L279" s="277">
        <v>385</v>
      </c>
      <c r="M279" s="277">
        <v>3.5838299999999998</v>
      </c>
    </row>
    <row r="280" spans="1:13">
      <c r="A280" s="268">
        <v>270</v>
      </c>
      <c r="B280" s="277" t="s">
        <v>1780</v>
      </c>
      <c r="C280" s="278">
        <v>761.1</v>
      </c>
      <c r="D280" s="279">
        <v>771.0333333333333</v>
      </c>
      <c r="E280" s="279">
        <v>748.06666666666661</v>
      </c>
      <c r="F280" s="279">
        <v>735.0333333333333</v>
      </c>
      <c r="G280" s="279">
        <v>712.06666666666661</v>
      </c>
      <c r="H280" s="279">
        <v>784.06666666666661</v>
      </c>
      <c r="I280" s="279">
        <v>807.0333333333333</v>
      </c>
      <c r="J280" s="279">
        <v>820.06666666666661</v>
      </c>
      <c r="K280" s="277">
        <v>794</v>
      </c>
      <c r="L280" s="277">
        <v>758</v>
      </c>
      <c r="M280" s="277">
        <v>6.0740000000000002E-2</v>
      </c>
    </row>
    <row r="281" spans="1:13">
      <c r="A281" s="268">
        <v>271</v>
      </c>
      <c r="B281" s="277" t="s">
        <v>450</v>
      </c>
      <c r="C281" s="278">
        <v>110.55</v>
      </c>
      <c r="D281" s="279">
        <v>110.83333333333333</v>
      </c>
      <c r="E281" s="279">
        <v>109.71666666666665</v>
      </c>
      <c r="F281" s="279">
        <v>108.88333333333333</v>
      </c>
      <c r="G281" s="279">
        <v>107.76666666666665</v>
      </c>
      <c r="H281" s="279">
        <v>111.66666666666666</v>
      </c>
      <c r="I281" s="279">
        <v>112.78333333333333</v>
      </c>
      <c r="J281" s="279">
        <v>113.61666666666666</v>
      </c>
      <c r="K281" s="277">
        <v>111.95</v>
      </c>
      <c r="L281" s="277">
        <v>110</v>
      </c>
      <c r="M281" s="277">
        <v>0.17268</v>
      </c>
    </row>
    <row r="282" spans="1:13">
      <c r="A282" s="268">
        <v>272</v>
      </c>
      <c r="B282" s="277" t="s">
        <v>440</v>
      </c>
      <c r="C282" s="278">
        <v>207.2</v>
      </c>
      <c r="D282" s="279">
        <v>208.03333333333333</v>
      </c>
      <c r="E282" s="279">
        <v>202.31666666666666</v>
      </c>
      <c r="F282" s="279">
        <v>197.43333333333334</v>
      </c>
      <c r="G282" s="279">
        <v>191.71666666666667</v>
      </c>
      <c r="H282" s="279">
        <v>212.91666666666666</v>
      </c>
      <c r="I282" s="279">
        <v>218.6333333333333</v>
      </c>
      <c r="J282" s="279">
        <v>223.51666666666665</v>
      </c>
      <c r="K282" s="277">
        <v>213.75</v>
      </c>
      <c r="L282" s="277">
        <v>203.15</v>
      </c>
      <c r="M282" s="277">
        <v>0.86484000000000005</v>
      </c>
    </row>
    <row r="283" spans="1:13">
      <c r="A283" s="268">
        <v>273</v>
      </c>
      <c r="B283" s="277" t="s">
        <v>451</v>
      </c>
      <c r="C283" s="278">
        <v>152</v>
      </c>
      <c r="D283" s="279">
        <v>153.45000000000002</v>
      </c>
      <c r="E283" s="279">
        <v>150.10000000000002</v>
      </c>
      <c r="F283" s="279">
        <v>148.20000000000002</v>
      </c>
      <c r="G283" s="279">
        <v>144.85000000000002</v>
      </c>
      <c r="H283" s="279">
        <v>155.35000000000002</v>
      </c>
      <c r="I283" s="279">
        <v>158.69999999999999</v>
      </c>
      <c r="J283" s="279">
        <v>160.60000000000002</v>
      </c>
      <c r="K283" s="277">
        <v>156.80000000000001</v>
      </c>
      <c r="L283" s="277">
        <v>151.55000000000001</v>
      </c>
      <c r="M283" s="277">
        <v>0.41666999999999998</v>
      </c>
    </row>
    <row r="284" spans="1:13">
      <c r="A284" s="268">
        <v>274</v>
      </c>
      <c r="B284" s="277" t="s">
        <v>133</v>
      </c>
      <c r="C284" s="278">
        <v>1335.55</v>
      </c>
      <c r="D284" s="279">
        <v>1341.5166666666667</v>
      </c>
      <c r="E284" s="279">
        <v>1318.1333333333332</v>
      </c>
      <c r="F284" s="279">
        <v>1300.7166666666665</v>
      </c>
      <c r="G284" s="279">
        <v>1277.333333333333</v>
      </c>
      <c r="H284" s="279">
        <v>1358.9333333333334</v>
      </c>
      <c r="I284" s="279">
        <v>1382.3166666666671</v>
      </c>
      <c r="J284" s="279">
        <v>1399.7333333333336</v>
      </c>
      <c r="K284" s="277">
        <v>1364.9</v>
      </c>
      <c r="L284" s="277">
        <v>1324.1</v>
      </c>
      <c r="M284" s="277">
        <v>33.567030000000003</v>
      </c>
    </row>
    <row r="285" spans="1:13">
      <c r="A285" s="268">
        <v>275</v>
      </c>
      <c r="B285" s="277" t="s">
        <v>441</v>
      </c>
      <c r="C285" s="278">
        <v>64.8</v>
      </c>
      <c r="D285" s="279">
        <v>64.150000000000006</v>
      </c>
      <c r="E285" s="279">
        <v>62.800000000000011</v>
      </c>
      <c r="F285" s="279">
        <v>60.800000000000004</v>
      </c>
      <c r="G285" s="279">
        <v>59.45000000000001</v>
      </c>
      <c r="H285" s="279">
        <v>66.150000000000006</v>
      </c>
      <c r="I285" s="279">
        <v>67.5</v>
      </c>
      <c r="J285" s="279">
        <v>69.500000000000014</v>
      </c>
      <c r="K285" s="277">
        <v>65.5</v>
      </c>
      <c r="L285" s="277">
        <v>62.15</v>
      </c>
      <c r="M285" s="277">
        <v>4.9624899999999998</v>
      </c>
    </row>
    <row r="286" spans="1:13">
      <c r="A286" s="268">
        <v>276</v>
      </c>
      <c r="B286" s="277" t="s">
        <v>438</v>
      </c>
      <c r="C286" s="278">
        <v>465.15</v>
      </c>
      <c r="D286" s="279">
        <v>471.91666666666669</v>
      </c>
      <c r="E286" s="279">
        <v>455.33333333333337</v>
      </c>
      <c r="F286" s="279">
        <v>445.51666666666671</v>
      </c>
      <c r="G286" s="279">
        <v>428.93333333333339</v>
      </c>
      <c r="H286" s="279">
        <v>481.73333333333335</v>
      </c>
      <c r="I286" s="279">
        <v>498.31666666666672</v>
      </c>
      <c r="J286" s="279">
        <v>508.13333333333333</v>
      </c>
      <c r="K286" s="277">
        <v>488.5</v>
      </c>
      <c r="L286" s="277">
        <v>462.1</v>
      </c>
      <c r="M286" s="277">
        <v>0.11600000000000001</v>
      </c>
    </row>
    <row r="287" spans="1:13">
      <c r="A287" s="268">
        <v>277</v>
      </c>
      <c r="B287" s="277" t="s">
        <v>442</v>
      </c>
      <c r="C287" s="278">
        <v>263.05</v>
      </c>
      <c r="D287" s="279">
        <v>264.8</v>
      </c>
      <c r="E287" s="279">
        <v>258.40000000000003</v>
      </c>
      <c r="F287" s="279">
        <v>253.75</v>
      </c>
      <c r="G287" s="279">
        <v>247.35000000000002</v>
      </c>
      <c r="H287" s="279">
        <v>269.45000000000005</v>
      </c>
      <c r="I287" s="279">
        <v>275.85000000000002</v>
      </c>
      <c r="J287" s="279">
        <v>280.50000000000006</v>
      </c>
      <c r="K287" s="277">
        <v>271.2</v>
      </c>
      <c r="L287" s="277">
        <v>260.14999999999998</v>
      </c>
      <c r="M287" s="277">
        <v>2.7913800000000002</v>
      </c>
    </row>
    <row r="288" spans="1:13">
      <c r="A288" s="268">
        <v>278</v>
      </c>
      <c r="B288" s="277" t="s">
        <v>448</v>
      </c>
      <c r="C288" s="278">
        <v>562.45000000000005</v>
      </c>
      <c r="D288" s="279">
        <v>566.91666666666663</v>
      </c>
      <c r="E288" s="279">
        <v>555.5333333333333</v>
      </c>
      <c r="F288" s="279">
        <v>548.61666666666667</v>
      </c>
      <c r="G288" s="279">
        <v>537.23333333333335</v>
      </c>
      <c r="H288" s="279">
        <v>573.83333333333326</v>
      </c>
      <c r="I288" s="279">
        <v>585.2166666666667</v>
      </c>
      <c r="J288" s="279">
        <v>592.13333333333321</v>
      </c>
      <c r="K288" s="277">
        <v>578.29999999999995</v>
      </c>
      <c r="L288" s="277">
        <v>560</v>
      </c>
      <c r="M288" s="277">
        <v>1.31995</v>
      </c>
    </row>
    <row r="289" spans="1:13">
      <c r="A289" s="268">
        <v>279</v>
      </c>
      <c r="B289" s="277" t="s">
        <v>446</v>
      </c>
      <c r="C289" s="278">
        <v>47.25</v>
      </c>
      <c r="D289" s="279">
        <v>47.933333333333337</v>
      </c>
      <c r="E289" s="279">
        <v>46.166666666666671</v>
      </c>
      <c r="F289" s="279">
        <v>45.083333333333336</v>
      </c>
      <c r="G289" s="279">
        <v>43.31666666666667</v>
      </c>
      <c r="H289" s="279">
        <v>49.016666666666673</v>
      </c>
      <c r="I289" s="279">
        <v>50.783333333333339</v>
      </c>
      <c r="J289" s="279">
        <v>51.866666666666674</v>
      </c>
      <c r="K289" s="277">
        <v>49.7</v>
      </c>
      <c r="L289" s="277">
        <v>46.85</v>
      </c>
      <c r="M289" s="277">
        <v>123.48594</v>
      </c>
    </row>
    <row r="290" spans="1:13">
      <c r="A290" s="268">
        <v>280</v>
      </c>
      <c r="B290" s="277" t="s">
        <v>134</v>
      </c>
      <c r="C290" s="278">
        <v>68.25</v>
      </c>
      <c r="D290" s="279">
        <v>68.783333333333346</v>
      </c>
      <c r="E290" s="279">
        <v>67.266666666666694</v>
      </c>
      <c r="F290" s="279">
        <v>66.283333333333346</v>
      </c>
      <c r="G290" s="279">
        <v>64.766666666666694</v>
      </c>
      <c r="H290" s="279">
        <v>69.766666666666694</v>
      </c>
      <c r="I290" s="279">
        <v>71.283333333333346</v>
      </c>
      <c r="J290" s="279">
        <v>72.266666666666694</v>
      </c>
      <c r="K290" s="277">
        <v>70.3</v>
      </c>
      <c r="L290" s="277">
        <v>67.8</v>
      </c>
      <c r="M290" s="277">
        <v>146.20312999999999</v>
      </c>
    </row>
    <row r="291" spans="1:13">
      <c r="A291" s="268">
        <v>281</v>
      </c>
      <c r="B291" s="277" t="s">
        <v>453</v>
      </c>
      <c r="C291" s="278">
        <v>23.45</v>
      </c>
      <c r="D291" s="279">
        <v>23.183333333333334</v>
      </c>
      <c r="E291" s="279">
        <v>22.916666666666668</v>
      </c>
      <c r="F291" s="279">
        <v>22.383333333333333</v>
      </c>
      <c r="G291" s="279">
        <v>22.116666666666667</v>
      </c>
      <c r="H291" s="279">
        <v>23.716666666666669</v>
      </c>
      <c r="I291" s="279">
        <v>23.983333333333334</v>
      </c>
      <c r="J291" s="279">
        <v>24.516666666666669</v>
      </c>
      <c r="K291" s="277">
        <v>23.45</v>
      </c>
      <c r="L291" s="277">
        <v>22.65</v>
      </c>
      <c r="M291" s="277">
        <v>35.501390000000001</v>
      </c>
    </row>
    <row r="292" spans="1:13">
      <c r="A292" s="268">
        <v>282</v>
      </c>
      <c r="B292" s="277" t="s">
        <v>358</v>
      </c>
      <c r="C292" s="278">
        <v>1892.4</v>
      </c>
      <c r="D292" s="279">
        <v>1868.1166666666668</v>
      </c>
      <c r="E292" s="279">
        <v>1816.2333333333336</v>
      </c>
      <c r="F292" s="279">
        <v>1740.0666666666668</v>
      </c>
      <c r="G292" s="279">
        <v>1688.1833333333336</v>
      </c>
      <c r="H292" s="279">
        <v>1944.2833333333335</v>
      </c>
      <c r="I292" s="279">
        <v>1996.1666666666667</v>
      </c>
      <c r="J292" s="279">
        <v>2072.3333333333335</v>
      </c>
      <c r="K292" s="277">
        <v>1920</v>
      </c>
      <c r="L292" s="277">
        <v>1791.95</v>
      </c>
      <c r="M292" s="277">
        <v>5.4962</v>
      </c>
    </row>
    <row r="293" spans="1:13">
      <c r="A293" s="268">
        <v>283</v>
      </c>
      <c r="B293" s="277" t="s">
        <v>454</v>
      </c>
      <c r="C293" s="278">
        <v>623.9</v>
      </c>
      <c r="D293" s="279">
        <v>616.93333333333328</v>
      </c>
      <c r="E293" s="279">
        <v>605.96666666666658</v>
      </c>
      <c r="F293" s="279">
        <v>588.0333333333333</v>
      </c>
      <c r="G293" s="279">
        <v>577.06666666666661</v>
      </c>
      <c r="H293" s="279">
        <v>634.86666666666656</v>
      </c>
      <c r="I293" s="279">
        <v>645.83333333333326</v>
      </c>
      <c r="J293" s="279">
        <v>663.76666666666654</v>
      </c>
      <c r="K293" s="277">
        <v>627.9</v>
      </c>
      <c r="L293" s="277">
        <v>599</v>
      </c>
      <c r="M293" s="277">
        <v>26.223410000000001</v>
      </c>
    </row>
    <row r="294" spans="1:13">
      <c r="A294" s="268">
        <v>284</v>
      </c>
      <c r="B294" s="277" t="s">
        <v>452</v>
      </c>
      <c r="C294" s="278">
        <v>2843.2</v>
      </c>
      <c r="D294" s="279">
        <v>2881.0499999999997</v>
      </c>
      <c r="E294" s="279">
        <v>2742.0999999999995</v>
      </c>
      <c r="F294" s="279">
        <v>2640.9999999999995</v>
      </c>
      <c r="G294" s="279">
        <v>2502.0499999999993</v>
      </c>
      <c r="H294" s="279">
        <v>2982.1499999999996</v>
      </c>
      <c r="I294" s="279">
        <v>3121.0999999999995</v>
      </c>
      <c r="J294" s="279">
        <v>3222.2</v>
      </c>
      <c r="K294" s="277">
        <v>3020</v>
      </c>
      <c r="L294" s="277">
        <v>2779.95</v>
      </c>
      <c r="M294" s="277">
        <v>6.2530000000000002E-2</v>
      </c>
    </row>
    <row r="295" spans="1:13">
      <c r="A295" s="268">
        <v>285</v>
      </c>
      <c r="B295" s="277" t="s">
        <v>455</v>
      </c>
      <c r="C295" s="278">
        <v>24.25</v>
      </c>
      <c r="D295" s="279">
        <v>24.55</v>
      </c>
      <c r="E295" s="279">
        <v>23.900000000000002</v>
      </c>
      <c r="F295" s="279">
        <v>23.55</v>
      </c>
      <c r="G295" s="279">
        <v>22.900000000000002</v>
      </c>
      <c r="H295" s="279">
        <v>24.900000000000002</v>
      </c>
      <c r="I295" s="279">
        <v>25.55</v>
      </c>
      <c r="J295" s="279">
        <v>25.900000000000002</v>
      </c>
      <c r="K295" s="277">
        <v>25.2</v>
      </c>
      <c r="L295" s="277">
        <v>24.2</v>
      </c>
      <c r="M295" s="277">
        <v>9.4523299999999999</v>
      </c>
    </row>
    <row r="296" spans="1:13">
      <c r="A296" s="268">
        <v>286</v>
      </c>
      <c r="B296" s="277" t="s">
        <v>135</v>
      </c>
      <c r="C296" s="278">
        <v>274.85000000000002</v>
      </c>
      <c r="D296" s="279">
        <v>276.75</v>
      </c>
      <c r="E296" s="279">
        <v>271.60000000000002</v>
      </c>
      <c r="F296" s="279">
        <v>268.35000000000002</v>
      </c>
      <c r="G296" s="279">
        <v>263.20000000000005</v>
      </c>
      <c r="H296" s="279">
        <v>280</v>
      </c>
      <c r="I296" s="279">
        <v>285.14999999999998</v>
      </c>
      <c r="J296" s="279">
        <v>288.39999999999998</v>
      </c>
      <c r="K296" s="277">
        <v>281.89999999999998</v>
      </c>
      <c r="L296" s="277">
        <v>273.5</v>
      </c>
      <c r="M296" s="277">
        <v>26.306699999999999</v>
      </c>
    </row>
    <row r="297" spans="1:13">
      <c r="A297" s="268">
        <v>287</v>
      </c>
      <c r="B297" s="277" t="s">
        <v>456</v>
      </c>
      <c r="C297" s="278">
        <v>697.7</v>
      </c>
      <c r="D297" s="279">
        <v>703.9</v>
      </c>
      <c r="E297" s="279">
        <v>688.8</v>
      </c>
      <c r="F297" s="279">
        <v>679.9</v>
      </c>
      <c r="G297" s="279">
        <v>664.8</v>
      </c>
      <c r="H297" s="279">
        <v>712.8</v>
      </c>
      <c r="I297" s="279">
        <v>727.90000000000009</v>
      </c>
      <c r="J297" s="279">
        <v>736.8</v>
      </c>
      <c r="K297" s="277">
        <v>719</v>
      </c>
      <c r="L297" s="277">
        <v>695</v>
      </c>
      <c r="M297" s="277">
        <v>1.2391799999999999</v>
      </c>
    </row>
    <row r="298" spans="1:13">
      <c r="A298" s="268">
        <v>288</v>
      </c>
      <c r="B298" s="277" t="s">
        <v>136</v>
      </c>
      <c r="C298" s="278">
        <v>928.15</v>
      </c>
      <c r="D298" s="279">
        <v>932.65</v>
      </c>
      <c r="E298" s="279">
        <v>920.5</v>
      </c>
      <c r="F298" s="279">
        <v>912.85</v>
      </c>
      <c r="G298" s="279">
        <v>900.7</v>
      </c>
      <c r="H298" s="279">
        <v>940.3</v>
      </c>
      <c r="I298" s="279">
        <v>952.44999999999982</v>
      </c>
      <c r="J298" s="279">
        <v>960.09999999999991</v>
      </c>
      <c r="K298" s="277">
        <v>944.8</v>
      </c>
      <c r="L298" s="277">
        <v>925</v>
      </c>
      <c r="M298" s="277">
        <v>38.213430000000002</v>
      </c>
    </row>
    <row r="299" spans="1:13">
      <c r="A299" s="268">
        <v>289</v>
      </c>
      <c r="B299" s="277" t="s">
        <v>266</v>
      </c>
      <c r="C299" s="278">
        <v>2196.0500000000002</v>
      </c>
      <c r="D299" s="279">
        <v>2180.85</v>
      </c>
      <c r="E299" s="279">
        <v>2131.6999999999998</v>
      </c>
      <c r="F299" s="279">
        <v>2067.35</v>
      </c>
      <c r="G299" s="279">
        <v>2018.1999999999998</v>
      </c>
      <c r="H299" s="279">
        <v>2245.1999999999998</v>
      </c>
      <c r="I299" s="279">
        <v>2294.3500000000004</v>
      </c>
      <c r="J299" s="279">
        <v>2358.6999999999998</v>
      </c>
      <c r="K299" s="277">
        <v>2230</v>
      </c>
      <c r="L299" s="277">
        <v>2116.5</v>
      </c>
      <c r="M299" s="277">
        <v>4.7857399999999997</v>
      </c>
    </row>
    <row r="300" spans="1:13">
      <c r="A300" s="268">
        <v>290</v>
      </c>
      <c r="B300" s="277" t="s">
        <v>265</v>
      </c>
      <c r="C300" s="278">
        <v>1439</v>
      </c>
      <c r="D300" s="279">
        <v>1438.7166666666665</v>
      </c>
      <c r="E300" s="279">
        <v>1420.333333333333</v>
      </c>
      <c r="F300" s="279">
        <v>1401.6666666666665</v>
      </c>
      <c r="G300" s="279">
        <v>1383.2833333333331</v>
      </c>
      <c r="H300" s="279">
        <v>1457.383333333333</v>
      </c>
      <c r="I300" s="279">
        <v>1475.7666666666667</v>
      </c>
      <c r="J300" s="279">
        <v>1494.4333333333329</v>
      </c>
      <c r="K300" s="277">
        <v>1457.1</v>
      </c>
      <c r="L300" s="277">
        <v>1420.05</v>
      </c>
      <c r="M300" s="277">
        <v>1.53471</v>
      </c>
    </row>
    <row r="301" spans="1:13">
      <c r="A301" s="268">
        <v>291</v>
      </c>
      <c r="B301" s="277" t="s">
        <v>137</v>
      </c>
      <c r="C301" s="278">
        <v>869.8</v>
      </c>
      <c r="D301" s="279">
        <v>868.38333333333333</v>
      </c>
      <c r="E301" s="279">
        <v>859.76666666666665</v>
      </c>
      <c r="F301" s="279">
        <v>849.73333333333335</v>
      </c>
      <c r="G301" s="279">
        <v>841.11666666666667</v>
      </c>
      <c r="H301" s="279">
        <v>878.41666666666663</v>
      </c>
      <c r="I301" s="279">
        <v>887.03333333333319</v>
      </c>
      <c r="J301" s="279">
        <v>897.06666666666661</v>
      </c>
      <c r="K301" s="277">
        <v>877</v>
      </c>
      <c r="L301" s="277">
        <v>858.35</v>
      </c>
      <c r="M301" s="277">
        <v>19.101030000000002</v>
      </c>
    </row>
    <row r="302" spans="1:13">
      <c r="A302" s="268">
        <v>292</v>
      </c>
      <c r="B302" s="277" t="s">
        <v>457</v>
      </c>
      <c r="C302" s="278">
        <v>1191.2</v>
      </c>
      <c r="D302" s="279">
        <v>1196.1666666666667</v>
      </c>
      <c r="E302" s="279">
        <v>1173.0333333333335</v>
      </c>
      <c r="F302" s="279">
        <v>1154.8666666666668</v>
      </c>
      <c r="G302" s="279">
        <v>1131.7333333333336</v>
      </c>
      <c r="H302" s="279">
        <v>1214.3333333333335</v>
      </c>
      <c r="I302" s="279">
        <v>1237.4666666666667</v>
      </c>
      <c r="J302" s="279">
        <v>1255.6333333333334</v>
      </c>
      <c r="K302" s="277">
        <v>1219.3</v>
      </c>
      <c r="L302" s="277">
        <v>1178</v>
      </c>
      <c r="M302" s="277">
        <v>0.41913</v>
      </c>
    </row>
    <row r="303" spans="1:13">
      <c r="A303" s="268">
        <v>293</v>
      </c>
      <c r="B303" s="277" t="s">
        <v>138</v>
      </c>
      <c r="C303" s="278">
        <v>555.85</v>
      </c>
      <c r="D303" s="279">
        <v>555.18333333333328</v>
      </c>
      <c r="E303" s="279">
        <v>549.86666666666656</v>
      </c>
      <c r="F303" s="279">
        <v>543.88333333333333</v>
      </c>
      <c r="G303" s="279">
        <v>538.56666666666661</v>
      </c>
      <c r="H303" s="279">
        <v>561.16666666666652</v>
      </c>
      <c r="I303" s="279">
        <v>566.48333333333335</v>
      </c>
      <c r="J303" s="279">
        <v>572.46666666666647</v>
      </c>
      <c r="K303" s="277">
        <v>560.5</v>
      </c>
      <c r="L303" s="277">
        <v>549.20000000000005</v>
      </c>
      <c r="M303" s="277">
        <v>31.673929999999999</v>
      </c>
    </row>
    <row r="304" spans="1:13">
      <c r="A304" s="268">
        <v>294</v>
      </c>
      <c r="B304" s="277" t="s">
        <v>139</v>
      </c>
      <c r="C304" s="278">
        <v>204</v>
      </c>
      <c r="D304" s="279">
        <v>205.2166666666667</v>
      </c>
      <c r="E304" s="279">
        <v>201.8333333333334</v>
      </c>
      <c r="F304" s="279">
        <v>199.66666666666671</v>
      </c>
      <c r="G304" s="279">
        <v>196.28333333333342</v>
      </c>
      <c r="H304" s="279">
        <v>207.38333333333338</v>
      </c>
      <c r="I304" s="279">
        <v>210.76666666666671</v>
      </c>
      <c r="J304" s="279">
        <v>212.93333333333337</v>
      </c>
      <c r="K304" s="277">
        <v>208.6</v>
      </c>
      <c r="L304" s="277">
        <v>203.05</v>
      </c>
      <c r="M304" s="277">
        <v>94.939790000000002</v>
      </c>
    </row>
    <row r="305" spans="1:13">
      <c r="A305" s="268">
        <v>295</v>
      </c>
      <c r="B305" s="277" t="s">
        <v>461</v>
      </c>
      <c r="C305" s="278">
        <v>26.5</v>
      </c>
      <c r="D305" s="279">
        <v>26.2</v>
      </c>
      <c r="E305" s="279">
        <v>25.4</v>
      </c>
      <c r="F305" s="279">
        <v>24.3</v>
      </c>
      <c r="G305" s="279">
        <v>23.5</v>
      </c>
      <c r="H305" s="279">
        <v>27.299999999999997</v>
      </c>
      <c r="I305" s="279">
        <v>28.1</v>
      </c>
      <c r="J305" s="279">
        <v>29.199999999999996</v>
      </c>
      <c r="K305" s="277">
        <v>27</v>
      </c>
      <c r="L305" s="277">
        <v>25.1</v>
      </c>
      <c r="M305" s="277">
        <v>19.478380000000001</v>
      </c>
    </row>
    <row r="306" spans="1:13">
      <c r="A306" s="268">
        <v>296</v>
      </c>
      <c r="B306" s="277" t="s">
        <v>319</v>
      </c>
      <c r="C306" s="278">
        <v>11.25</v>
      </c>
      <c r="D306" s="279">
        <v>11.383333333333333</v>
      </c>
      <c r="E306" s="279">
        <v>11.066666666666666</v>
      </c>
      <c r="F306" s="279">
        <v>10.883333333333333</v>
      </c>
      <c r="G306" s="279">
        <v>10.566666666666666</v>
      </c>
      <c r="H306" s="279">
        <v>11.566666666666666</v>
      </c>
      <c r="I306" s="279">
        <v>11.883333333333333</v>
      </c>
      <c r="J306" s="279">
        <v>12.066666666666666</v>
      </c>
      <c r="K306" s="277">
        <v>11.7</v>
      </c>
      <c r="L306" s="277">
        <v>11.2</v>
      </c>
      <c r="M306" s="277">
        <v>16.820329999999998</v>
      </c>
    </row>
    <row r="307" spans="1:13">
      <c r="A307" s="268">
        <v>297</v>
      </c>
      <c r="B307" s="277" t="s">
        <v>464</v>
      </c>
      <c r="C307" s="278">
        <v>115.35</v>
      </c>
      <c r="D307" s="279">
        <v>115.48333333333333</v>
      </c>
      <c r="E307" s="279">
        <v>113.36666666666667</v>
      </c>
      <c r="F307" s="279">
        <v>111.38333333333334</v>
      </c>
      <c r="G307" s="279">
        <v>109.26666666666668</v>
      </c>
      <c r="H307" s="279">
        <v>117.46666666666667</v>
      </c>
      <c r="I307" s="279">
        <v>119.58333333333331</v>
      </c>
      <c r="J307" s="279">
        <v>121.56666666666666</v>
      </c>
      <c r="K307" s="277">
        <v>117.6</v>
      </c>
      <c r="L307" s="277">
        <v>113.5</v>
      </c>
      <c r="M307" s="277">
        <v>0.94520999999999999</v>
      </c>
    </row>
    <row r="308" spans="1:13">
      <c r="A308" s="268">
        <v>298</v>
      </c>
      <c r="B308" s="277" t="s">
        <v>466</v>
      </c>
      <c r="C308" s="278">
        <v>331.55</v>
      </c>
      <c r="D308" s="279">
        <v>336.84999999999997</v>
      </c>
      <c r="E308" s="279">
        <v>321.69999999999993</v>
      </c>
      <c r="F308" s="279">
        <v>311.84999999999997</v>
      </c>
      <c r="G308" s="279">
        <v>296.69999999999993</v>
      </c>
      <c r="H308" s="279">
        <v>346.69999999999993</v>
      </c>
      <c r="I308" s="279">
        <v>361.84999999999991</v>
      </c>
      <c r="J308" s="279">
        <v>371.69999999999993</v>
      </c>
      <c r="K308" s="277">
        <v>352</v>
      </c>
      <c r="L308" s="277">
        <v>327</v>
      </c>
      <c r="M308" s="277">
        <v>2.8706299999999998</v>
      </c>
    </row>
    <row r="309" spans="1:13">
      <c r="A309" s="268">
        <v>299</v>
      </c>
      <c r="B309" s="277" t="s">
        <v>462</v>
      </c>
      <c r="C309" s="278">
        <v>3086.65</v>
      </c>
      <c r="D309" s="279">
        <v>3100.4833333333336</v>
      </c>
      <c r="E309" s="279">
        <v>2920.9666666666672</v>
      </c>
      <c r="F309" s="279">
        <v>2755.2833333333338</v>
      </c>
      <c r="G309" s="279">
        <v>2575.7666666666673</v>
      </c>
      <c r="H309" s="279">
        <v>3266.166666666667</v>
      </c>
      <c r="I309" s="279">
        <v>3445.6833333333334</v>
      </c>
      <c r="J309" s="279">
        <v>3611.3666666666668</v>
      </c>
      <c r="K309" s="277">
        <v>3280</v>
      </c>
      <c r="L309" s="277">
        <v>2934.8</v>
      </c>
      <c r="M309" s="277">
        <v>0.12825</v>
      </c>
    </row>
    <row r="310" spans="1:13">
      <c r="A310" s="268">
        <v>300</v>
      </c>
      <c r="B310" s="277" t="s">
        <v>463</v>
      </c>
      <c r="C310" s="278">
        <v>228.6</v>
      </c>
      <c r="D310" s="279">
        <v>229.1</v>
      </c>
      <c r="E310" s="279">
        <v>225</v>
      </c>
      <c r="F310" s="279">
        <v>221.4</v>
      </c>
      <c r="G310" s="279">
        <v>217.3</v>
      </c>
      <c r="H310" s="279">
        <v>232.7</v>
      </c>
      <c r="I310" s="279">
        <v>236.79999999999995</v>
      </c>
      <c r="J310" s="279">
        <v>240.39999999999998</v>
      </c>
      <c r="K310" s="277">
        <v>233.2</v>
      </c>
      <c r="L310" s="277">
        <v>225.5</v>
      </c>
      <c r="M310" s="277">
        <v>1.3999200000000001</v>
      </c>
    </row>
    <row r="311" spans="1:13">
      <c r="A311" s="268">
        <v>301</v>
      </c>
      <c r="B311" s="277" t="s">
        <v>140</v>
      </c>
      <c r="C311" s="278">
        <v>157.80000000000001</v>
      </c>
      <c r="D311" s="279">
        <v>159.03333333333333</v>
      </c>
      <c r="E311" s="279">
        <v>155.41666666666666</v>
      </c>
      <c r="F311" s="279">
        <v>153.03333333333333</v>
      </c>
      <c r="G311" s="279">
        <v>149.41666666666666</v>
      </c>
      <c r="H311" s="279">
        <v>161.41666666666666</v>
      </c>
      <c r="I311" s="279">
        <v>165.03333333333333</v>
      </c>
      <c r="J311" s="279">
        <v>167.41666666666666</v>
      </c>
      <c r="K311" s="277">
        <v>162.65</v>
      </c>
      <c r="L311" s="277">
        <v>156.65</v>
      </c>
      <c r="M311" s="277">
        <v>49.28754</v>
      </c>
    </row>
    <row r="312" spans="1:13">
      <c r="A312" s="268">
        <v>302</v>
      </c>
      <c r="B312" s="277" t="s">
        <v>141</v>
      </c>
      <c r="C312" s="278">
        <v>347.2</v>
      </c>
      <c r="D312" s="279">
        <v>345.76666666666671</v>
      </c>
      <c r="E312" s="279">
        <v>343.53333333333342</v>
      </c>
      <c r="F312" s="279">
        <v>339.86666666666673</v>
      </c>
      <c r="G312" s="279">
        <v>337.63333333333344</v>
      </c>
      <c r="H312" s="279">
        <v>349.43333333333339</v>
      </c>
      <c r="I312" s="279">
        <v>351.66666666666663</v>
      </c>
      <c r="J312" s="279">
        <v>355.33333333333337</v>
      </c>
      <c r="K312" s="277">
        <v>348</v>
      </c>
      <c r="L312" s="277">
        <v>342.1</v>
      </c>
      <c r="M312" s="277">
        <v>13.01824</v>
      </c>
    </row>
    <row r="313" spans="1:13">
      <c r="A313" s="268">
        <v>303</v>
      </c>
      <c r="B313" s="277" t="s">
        <v>142</v>
      </c>
      <c r="C313" s="278">
        <v>5988.85</v>
      </c>
      <c r="D313" s="279">
        <v>5991.9666666666672</v>
      </c>
      <c r="E313" s="279">
        <v>5924.6833333333343</v>
      </c>
      <c r="F313" s="279">
        <v>5860.5166666666673</v>
      </c>
      <c r="G313" s="279">
        <v>5793.2333333333345</v>
      </c>
      <c r="H313" s="279">
        <v>6056.1333333333341</v>
      </c>
      <c r="I313" s="279">
        <v>6123.416666666667</v>
      </c>
      <c r="J313" s="279">
        <v>6187.5833333333339</v>
      </c>
      <c r="K313" s="277">
        <v>6059.25</v>
      </c>
      <c r="L313" s="277">
        <v>5927.8</v>
      </c>
      <c r="M313" s="277">
        <v>10.351240000000001</v>
      </c>
    </row>
    <row r="314" spans="1:13">
      <c r="A314" s="268">
        <v>304</v>
      </c>
      <c r="B314" s="277" t="s">
        <v>458</v>
      </c>
      <c r="C314" s="278">
        <v>667.25</v>
      </c>
      <c r="D314" s="279">
        <v>669.66666666666663</v>
      </c>
      <c r="E314" s="279">
        <v>653.73333333333323</v>
      </c>
      <c r="F314" s="279">
        <v>640.21666666666658</v>
      </c>
      <c r="G314" s="279">
        <v>624.28333333333319</v>
      </c>
      <c r="H314" s="279">
        <v>683.18333333333328</v>
      </c>
      <c r="I314" s="279">
        <v>699.11666666666667</v>
      </c>
      <c r="J314" s="279">
        <v>712.63333333333333</v>
      </c>
      <c r="K314" s="277">
        <v>685.6</v>
      </c>
      <c r="L314" s="277">
        <v>656.15</v>
      </c>
      <c r="M314" s="277">
        <v>0.16517000000000001</v>
      </c>
    </row>
    <row r="315" spans="1:13">
      <c r="A315" s="268">
        <v>305</v>
      </c>
      <c r="B315" s="277" t="s">
        <v>143</v>
      </c>
      <c r="C315" s="278">
        <v>629.4</v>
      </c>
      <c r="D315" s="279">
        <v>632.18333333333339</v>
      </c>
      <c r="E315" s="279">
        <v>619.36666666666679</v>
      </c>
      <c r="F315" s="279">
        <v>609.33333333333337</v>
      </c>
      <c r="G315" s="279">
        <v>596.51666666666677</v>
      </c>
      <c r="H315" s="279">
        <v>642.21666666666681</v>
      </c>
      <c r="I315" s="279">
        <v>655.03333333333342</v>
      </c>
      <c r="J315" s="279">
        <v>665.06666666666683</v>
      </c>
      <c r="K315" s="277">
        <v>645</v>
      </c>
      <c r="L315" s="277">
        <v>622.15</v>
      </c>
      <c r="M315" s="277">
        <v>28.302949999999999</v>
      </c>
    </row>
    <row r="316" spans="1:13">
      <c r="A316" s="268">
        <v>306</v>
      </c>
      <c r="B316" s="277" t="s">
        <v>472</v>
      </c>
      <c r="C316" s="278">
        <v>1318.95</v>
      </c>
      <c r="D316" s="279">
        <v>1316.2833333333335</v>
      </c>
      <c r="E316" s="279">
        <v>1297.666666666667</v>
      </c>
      <c r="F316" s="279">
        <v>1276.3833333333334</v>
      </c>
      <c r="G316" s="279">
        <v>1257.7666666666669</v>
      </c>
      <c r="H316" s="279">
        <v>1337.5666666666671</v>
      </c>
      <c r="I316" s="279">
        <v>1356.1833333333334</v>
      </c>
      <c r="J316" s="279">
        <v>1377.4666666666672</v>
      </c>
      <c r="K316" s="277">
        <v>1334.9</v>
      </c>
      <c r="L316" s="277">
        <v>1295</v>
      </c>
      <c r="M316" s="277">
        <v>1.2132499999999999</v>
      </c>
    </row>
    <row r="317" spans="1:13">
      <c r="A317" s="268">
        <v>307</v>
      </c>
      <c r="B317" s="277" t="s">
        <v>468</v>
      </c>
      <c r="C317" s="278">
        <v>1582.15</v>
      </c>
      <c r="D317" s="279">
        <v>1554.8499999999997</v>
      </c>
      <c r="E317" s="279">
        <v>1513.3999999999994</v>
      </c>
      <c r="F317" s="279">
        <v>1444.6499999999996</v>
      </c>
      <c r="G317" s="279">
        <v>1403.1999999999994</v>
      </c>
      <c r="H317" s="279">
        <v>1623.5999999999995</v>
      </c>
      <c r="I317" s="279">
        <v>1665.0499999999997</v>
      </c>
      <c r="J317" s="279">
        <v>1733.7999999999995</v>
      </c>
      <c r="K317" s="277">
        <v>1596.3</v>
      </c>
      <c r="L317" s="277">
        <v>1486.1</v>
      </c>
      <c r="M317" s="277">
        <v>2.9100899999999998</v>
      </c>
    </row>
    <row r="318" spans="1:13">
      <c r="A318" s="268">
        <v>308</v>
      </c>
      <c r="B318" s="277" t="s">
        <v>144</v>
      </c>
      <c r="C318" s="278">
        <v>560.5</v>
      </c>
      <c r="D318" s="279">
        <v>558.93333333333328</v>
      </c>
      <c r="E318" s="279">
        <v>552.06666666666661</v>
      </c>
      <c r="F318" s="279">
        <v>543.63333333333333</v>
      </c>
      <c r="G318" s="279">
        <v>536.76666666666665</v>
      </c>
      <c r="H318" s="279">
        <v>567.36666666666656</v>
      </c>
      <c r="I318" s="279">
        <v>574.23333333333312</v>
      </c>
      <c r="J318" s="279">
        <v>582.66666666666652</v>
      </c>
      <c r="K318" s="277">
        <v>565.79999999999995</v>
      </c>
      <c r="L318" s="277">
        <v>550.5</v>
      </c>
      <c r="M318" s="277">
        <v>6.8402500000000002</v>
      </c>
    </row>
    <row r="319" spans="1:13">
      <c r="A319" s="268">
        <v>309</v>
      </c>
      <c r="B319" s="277" t="s">
        <v>145</v>
      </c>
      <c r="C319" s="278">
        <v>969.95</v>
      </c>
      <c r="D319" s="279">
        <v>972.08333333333337</v>
      </c>
      <c r="E319" s="279">
        <v>960.76666666666677</v>
      </c>
      <c r="F319" s="279">
        <v>951.58333333333337</v>
      </c>
      <c r="G319" s="279">
        <v>940.26666666666677</v>
      </c>
      <c r="H319" s="279">
        <v>981.26666666666677</v>
      </c>
      <c r="I319" s="279">
        <v>992.58333333333337</v>
      </c>
      <c r="J319" s="279">
        <v>1001.7666666666668</v>
      </c>
      <c r="K319" s="277">
        <v>983.4</v>
      </c>
      <c r="L319" s="277">
        <v>962.9</v>
      </c>
      <c r="M319" s="277">
        <v>6.8539899999999996</v>
      </c>
    </row>
    <row r="320" spans="1:13">
      <c r="A320" s="268">
        <v>310</v>
      </c>
      <c r="B320" s="277" t="s">
        <v>465</v>
      </c>
      <c r="C320" s="278">
        <v>166.6</v>
      </c>
      <c r="D320" s="279">
        <v>169.03333333333333</v>
      </c>
      <c r="E320" s="279">
        <v>163.16666666666666</v>
      </c>
      <c r="F320" s="279">
        <v>159.73333333333332</v>
      </c>
      <c r="G320" s="279">
        <v>153.86666666666665</v>
      </c>
      <c r="H320" s="279">
        <v>172.46666666666667</v>
      </c>
      <c r="I320" s="279">
        <v>178.33333333333334</v>
      </c>
      <c r="J320" s="279">
        <v>181.76666666666668</v>
      </c>
      <c r="K320" s="277">
        <v>174.9</v>
      </c>
      <c r="L320" s="277">
        <v>165.6</v>
      </c>
      <c r="M320" s="277">
        <v>0.34926000000000001</v>
      </c>
    </row>
    <row r="321" spans="1:13">
      <c r="A321" s="268">
        <v>311</v>
      </c>
      <c r="B321" s="277" t="s">
        <v>1976</v>
      </c>
      <c r="C321" s="278">
        <v>214</v>
      </c>
      <c r="D321" s="279">
        <v>215.29999999999998</v>
      </c>
      <c r="E321" s="279">
        <v>211.89999999999998</v>
      </c>
      <c r="F321" s="279">
        <v>209.79999999999998</v>
      </c>
      <c r="G321" s="279">
        <v>206.39999999999998</v>
      </c>
      <c r="H321" s="279">
        <v>217.39999999999998</v>
      </c>
      <c r="I321" s="279">
        <v>220.8</v>
      </c>
      <c r="J321" s="279">
        <v>222.89999999999998</v>
      </c>
      <c r="K321" s="277">
        <v>218.7</v>
      </c>
      <c r="L321" s="277">
        <v>213.2</v>
      </c>
      <c r="M321" s="277">
        <v>11.732849999999999</v>
      </c>
    </row>
    <row r="322" spans="1:13">
      <c r="A322" s="268">
        <v>312</v>
      </c>
      <c r="B322" s="277" t="s">
        <v>469</v>
      </c>
      <c r="C322" s="278">
        <v>71.5</v>
      </c>
      <c r="D322" s="279">
        <v>72.083333333333329</v>
      </c>
      <c r="E322" s="279">
        <v>70.416666666666657</v>
      </c>
      <c r="F322" s="279">
        <v>69.333333333333329</v>
      </c>
      <c r="G322" s="279">
        <v>67.666666666666657</v>
      </c>
      <c r="H322" s="279">
        <v>73.166666666666657</v>
      </c>
      <c r="I322" s="279">
        <v>74.833333333333314</v>
      </c>
      <c r="J322" s="279">
        <v>75.916666666666657</v>
      </c>
      <c r="K322" s="277">
        <v>73.75</v>
      </c>
      <c r="L322" s="277">
        <v>71</v>
      </c>
      <c r="M322" s="277">
        <v>5.2827200000000003</v>
      </c>
    </row>
    <row r="323" spans="1:13">
      <c r="A323" s="268">
        <v>313</v>
      </c>
      <c r="B323" s="277" t="s">
        <v>470</v>
      </c>
      <c r="C323" s="278">
        <v>304.95</v>
      </c>
      <c r="D323" s="279">
        <v>304.81666666666666</v>
      </c>
      <c r="E323" s="279">
        <v>302.63333333333333</v>
      </c>
      <c r="F323" s="279">
        <v>300.31666666666666</v>
      </c>
      <c r="G323" s="279">
        <v>298.13333333333333</v>
      </c>
      <c r="H323" s="279">
        <v>307.13333333333333</v>
      </c>
      <c r="I323" s="279">
        <v>309.31666666666661</v>
      </c>
      <c r="J323" s="279">
        <v>311.63333333333333</v>
      </c>
      <c r="K323" s="277">
        <v>307</v>
      </c>
      <c r="L323" s="277">
        <v>302.5</v>
      </c>
      <c r="M323" s="277">
        <v>1.1283700000000001</v>
      </c>
    </row>
    <row r="324" spans="1:13">
      <c r="A324" s="268">
        <v>314</v>
      </c>
      <c r="B324" s="277" t="s">
        <v>146</v>
      </c>
      <c r="C324" s="278">
        <v>1007.8</v>
      </c>
      <c r="D324" s="279">
        <v>1011.9833333333332</v>
      </c>
      <c r="E324" s="279">
        <v>997.41666666666652</v>
      </c>
      <c r="F324" s="279">
        <v>987.0333333333333</v>
      </c>
      <c r="G324" s="279">
        <v>972.46666666666658</v>
      </c>
      <c r="H324" s="279">
        <v>1022.3666666666664</v>
      </c>
      <c r="I324" s="279">
        <v>1036.9333333333334</v>
      </c>
      <c r="J324" s="279">
        <v>1047.3166666666664</v>
      </c>
      <c r="K324" s="277">
        <v>1026.55</v>
      </c>
      <c r="L324" s="277">
        <v>1001.6</v>
      </c>
      <c r="M324" s="277">
        <v>7.9400700000000004</v>
      </c>
    </row>
    <row r="325" spans="1:13">
      <c r="A325" s="268">
        <v>315</v>
      </c>
      <c r="B325" s="277" t="s">
        <v>459</v>
      </c>
      <c r="C325" s="278">
        <v>20</v>
      </c>
      <c r="D325" s="279">
        <v>20.233333333333334</v>
      </c>
      <c r="E325" s="279">
        <v>19.616666666666667</v>
      </c>
      <c r="F325" s="279">
        <v>19.233333333333334</v>
      </c>
      <c r="G325" s="279">
        <v>18.616666666666667</v>
      </c>
      <c r="H325" s="279">
        <v>20.616666666666667</v>
      </c>
      <c r="I325" s="279">
        <v>21.233333333333334</v>
      </c>
      <c r="J325" s="279">
        <v>21.616666666666667</v>
      </c>
      <c r="K325" s="277">
        <v>20.85</v>
      </c>
      <c r="L325" s="277">
        <v>19.850000000000001</v>
      </c>
      <c r="M325" s="277">
        <v>29.862829999999999</v>
      </c>
    </row>
    <row r="326" spans="1:13">
      <c r="A326" s="268">
        <v>316</v>
      </c>
      <c r="B326" s="277" t="s">
        <v>460</v>
      </c>
      <c r="C326" s="278">
        <v>148.25</v>
      </c>
      <c r="D326" s="279">
        <v>149</v>
      </c>
      <c r="E326" s="279">
        <v>145.94999999999999</v>
      </c>
      <c r="F326" s="279">
        <v>143.64999999999998</v>
      </c>
      <c r="G326" s="279">
        <v>140.59999999999997</v>
      </c>
      <c r="H326" s="279">
        <v>151.30000000000001</v>
      </c>
      <c r="I326" s="279">
        <v>154.35000000000002</v>
      </c>
      <c r="J326" s="279">
        <v>156.65000000000003</v>
      </c>
      <c r="K326" s="277">
        <v>152.05000000000001</v>
      </c>
      <c r="L326" s="277">
        <v>146.69999999999999</v>
      </c>
      <c r="M326" s="277">
        <v>2.5355099999999999</v>
      </c>
    </row>
    <row r="327" spans="1:13">
      <c r="A327" s="268">
        <v>317</v>
      </c>
      <c r="B327" s="277" t="s">
        <v>147</v>
      </c>
      <c r="C327" s="278">
        <v>96.1</v>
      </c>
      <c r="D327" s="279">
        <v>96.616666666666674</v>
      </c>
      <c r="E327" s="279">
        <v>94.983333333333348</v>
      </c>
      <c r="F327" s="279">
        <v>93.866666666666674</v>
      </c>
      <c r="G327" s="279">
        <v>92.233333333333348</v>
      </c>
      <c r="H327" s="279">
        <v>97.733333333333348</v>
      </c>
      <c r="I327" s="279">
        <v>99.366666666666674</v>
      </c>
      <c r="J327" s="279">
        <v>100.48333333333335</v>
      </c>
      <c r="K327" s="277">
        <v>98.25</v>
      </c>
      <c r="L327" s="277">
        <v>95.5</v>
      </c>
      <c r="M327" s="277">
        <v>101.95902</v>
      </c>
    </row>
    <row r="328" spans="1:13">
      <c r="A328" s="268">
        <v>318</v>
      </c>
      <c r="B328" s="277" t="s">
        <v>471</v>
      </c>
      <c r="C328" s="278">
        <v>669.6</v>
      </c>
      <c r="D328" s="279">
        <v>681.1</v>
      </c>
      <c r="E328" s="279">
        <v>653.85</v>
      </c>
      <c r="F328" s="279">
        <v>638.1</v>
      </c>
      <c r="G328" s="279">
        <v>610.85</v>
      </c>
      <c r="H328" s="279">
        <v>696.85</v>
      </c>
      <c r="I328" s="279">
        <v>724.1</v>
      </c>
      <c r="J328" s="279">
        <v>739.85</v>
      </c>
      <c r="K328" s="277">
        <v>708.35</v>
      </c>
      <c r="L328" s="277">
        <v>665.35</v>
      </c>
      <c r="M328" s="277">
        <v>1.2463500000000001</v>
      </c>
    </row>
    <row r="329" spans="1:13">
      <c r="A329" s="268">
        <v>319</v>
      </c>
      <c r="B329" s="277" t="s">
        <v>268</v>
      </c>
      <c r="C329" s="278">
        <v>923.65</v>
      </c>
      <c r="D329" s="279">
        <v>922.55000000000007</v>
      </c>
      <c r="E329" s="279">
        <v>911.10000000000014</v>
      </c>
      <c r="F329" s="279">
        <v>898.55000000000007</v>
      </c>
      <c r="G329" s="279">
        <v>887.10000000000014</v>
      </c>
      <c r="H329" s="279">
        <v>935.10000000000014</v>
      </c>
      <c r="I329" s="279">
        <v>946.55000000000018</v>
      </c>
      <c r="J329" s="279">
        <v>959.10000000000014</v>
      </c>
      <c r="K329" s="277">
        <v>934</v>
      </c>
      <c r="L329" s="277">
        <v>910</v>
      </c>
      <c r="M329" s="277">
        <v>1.1882600000000001</v>
      </c>
    </row>
    <row r="330" spans="1:13">
      <c r="A330" s="268">
        <v>320</v>
      </c>
      <c r="B330" s="277" t="s">
        <v>148</v>
      </c>
      <c r="C330" s="278">
        <v>64673.45</v>
      </c>
      <c r="D330" s="279">
        <v>64907.44999999999</v>
      </c>
      <c r="E330" s="279">
        <v>64115.999999999985</v>
      </c>
      <c r="F330" s="279">
        <v>63558.549999999996</v>
      </c>
      <c r="G330" s="279">
        <v>62767.099999999991</v>
      </c>
      <c r="H330" s="279">
        <v>65464.89999999998</v>
      </c>
      <c r="I330" s="279">
        <v>66256.349999999977</v>
      </c>
      <c r="J330" s="279">
        <v>66813.799999999974</v>
      </c>
      <c r="K330" s="277">
        <v>65698.899999999994</v>
      </c>
      <c r="L330" s="277">
        <v>64350</v>
      </c>
      <c r="M330" s="277">
        <v>8.4430000000000005E-2</v>
      </c>
    </row>
    <row r="331" spans="1:13">
      <c r="A331" s="268">
        <v>321</v>
      </c>
      <c r="B331" s="277" t="s">
        <v>267</v>
      </c>
      <c r="C331" s="278">
        <v>35.85</v>
      </c>
      <c r="D331" s="279">
        <v>36.1</v>
      </c>
      <c r="E331" s="279">
        <v>35.25</v>
      </c>
      <c r="F331" s="279">
        <v>34.65</v>
      </c>
      <c r="G331" s="279">
        <v>33.799999999999997</v>
      </c>
      <c r="H331" s="279">
        <v>36.700000000000003</v>
      </c>
      <c r="I331" s="279">
        <v>37.550000000000011</v>
      </c>
      <c r="J331" s="279">
        <v>38.150000000000006</v>
      </c>
      <c r="K331" s="277">
        <v>36.950000000000003</v>
      </c>
      <c r="L331" s="277">
        <v>35.5</v>
      </c>
      <c r="M331" s="277">
        <v>6.4521699999999997</v>
      </c>
    </row>
    <row r="332" spans="1:13">
      <c r="A332" s="268">
        <v>322</v>
      </c>
      <c r="B332" s="277" t="s">
        <v>149</v>
      </c>
      <c r="C332" s="278">
        <v>1110.75</v>
      </c>
      <c r="D332" s="279">
        <v>1104.0166666666667</v>
      </c>
      <c r="E332" s="279">
        <v>1087.0333333333333</v>
      </c>
      <c r="F332" s="279">
        <v>1063.3166666666666</v>
      </c>
      <c r="G332" s="279">
        <v>1046.3333333333333</v>
      </c>
      <c r="H332" s="279">
        <v>1127.7333333333333</v>
      </c>
      <c r="I332" s="279">
        <v>1144.7166666666665</v>
      </c>
      <c r="J332" s="279">
        <v>1168.4333333333334</v>
      </c>
      <c r="K332" s="277">
        <v>1121</v>
      </c>
      <c r="L332" s="277">
        <v>1080.3</v>
      </c>
      <c r="M332" s="277">
        <v>20.18309</v>
      </c>
    </row>
    <row r="333" spans="1:13">
      <c r="A333" s="268">
        <v>323</v>
      </c>
      <c r="B333" s="277" t="s">
        <v>3162</v>
      </c>
      <c r="C333" s="278">
        <v>286.55</v>
      </c>
      <c r="D333" s="279">
        <v>289.7166666666667</v>
      </c>
      <c r="E333" s="279">
        <v>281.03333333333342</v>
      </c>
      <c r="F333" s="279">
        <v>275.51666666666671</v>
      </c>
      <c r="G333" s="279">
        <v>266.83333333333343</v>
      </c>
      <c r="H333" s="279">
        <v>295.23333333333341</v>
      </c>
      <c r="I333" s="279">
        <v>303.91666666666669</v>
      </c>
      <c r="J333" s="279">
        <v>309.43333333333339</v>
      </c>
      <c r="K333" s="277">
        <v>298.39999999999998</v>
      </c>
      <c r="L333" s="277">
        <v>284.2</v>
      </c>
      <c r="M333" s="277">
        <v>8.0664400000000001</v>
      </c>
    </row>
    <row r="334" spans="1:13">
      <c r="A334" s="268">
        <v>324</v>
      </c>
      <c r="B334" s="277" t="s">
        <v>269</v>
      </c>
      <c r="C334" s="278">
        <v>679.05</v>
      </c>
      <c r="D334" s="279">
        <v>679.05000000000007</v>
      </c>
      <c r="E334" s="279">
        <v>673.10000000000014</v>
      </c>
      <c r="F334" s="279">
        <v>667.15000000000009</v>
      </c>
      <c r="G334" s="279">
        <v>661.20000000000016</v>
      </c>
      <c r="H334" s="279">
        <v>685.00000000000011</v>
      </c>
      <c r="I334" s="279">
        <v>690.95000000000016</v>
      </c>
      <c r="J334" s="279">
        <v>696.90000000000009</v>
      </c>
      <c r="K334" s="277">
        <v>685</v>
      </c>
      <c r="L334" s="277">
        <v>673.1</v>
      </c>
      <c r="M334" s="277">
        <v>2.41228</v>
      </c>
    </row>
    <row r="335" spans="1:13">
      <c r="A335" s="268">
        <v>325</v>
      </c>
      <c r="B335" s="277" t="s">
        <v>150</v>
      </c>
      <c r="C335" s="278">
        <v>35.700000000000003</v>
      </c>
      <c r="D335" s="279">
        <v>36.049999999999997</v>
      </c>
      <c r="E335" s="279">
        <v>34.949999999999996</v>
      </c>
      <c r="F335" s="279">
        <v>34.199999999999996</v>
      </c>
      <c r="G335" s="279">
        <v>33.099999999999994</v>
      </c>
      <c r="H335" s="279">
        <v>36.799999999999997</v>
      </c>
      <c r="I335" s="279">
        <v>37.899999999999991</v>
      </c>
      <c r="J335" s="279">
        <v>38.65</v>
      </c>
      <c r="K335" s="277">
        <v>37.15</v>
      </c>
      <c r="L335" s="277">
        <v>35.299999999999997</v>
      </c>
      <c r="M335" s="277">
        <v>160.16794999999999</v>
      </c>
    </row>
    <row r="336" spans="1:13">
      <c r="A336" s="268">
        <v>326</v>
      </c>
      <c r="B336" s="277" t="s">
        <v>261</v>
      </c>
      <c r="C336" s="278">
        <v>2834.2</v>
      </c>
      <c r="D336" s="279">
        <v>2860.65</v>
      </c>
      <c r="E336" s="279">
        <v>2796.3</v>
      </c>
      <c r="F336" s="279">
        <v>2758.4</v>
      </c>
      <c r="G336" s="279">
        <v>2694.05</v>
      </c>
      <c r="H336" s="279">
        <v>2898.55</v>
      </c>
      <c r="I336" s="279">
        <v>2962.8999999999996</v>
      </c>
      <c r="J336" s="279">
        <v>3000.8</v>
      </c>
      <c r="K336" s="277">
        <v>2925</v>
      </c>
      <c r="L336" s="277">
        <v>2822.75</v>
      </c>
      <c r="M336" s="277">
        <v>1.6029599999999999</v>
      </c>
    </row>
    <row r="337" spans="1:13">
      <c r="A337" s="268">
        <v>327</v>
      </c>
      <c r="B337" s="277" t="s">
        <v>478</v>
      </c>
      <c r="C337" s="278">
        <v>1669.95</v>
      </c>
      <c r="D337" s="279">
        <v>1689.8499999999997</v>
      </c>
      <c r="E337" s="279">
        <v>1645.1999999999994</v>
      </c>
      <c r="F337" s="279">
        <v>1620.4499999999996</v>
      </c>
      <c r="G337" s="279">
        <v>1575.7999999999993</v>
      </c>
      <c r="H337" s="279">
        <v>1714.5999999999995</v>
      </c>
      <c r="I337" s="279">
        <v>1759.2499999999995</v>
      </c>
      <c r="J337" s="279">
        <v>1783.9999999999995</v>
      </c>
      <c r="K337" s="277">
        <v>1734.5</v>
      </c>
      <c r="L337" s="277">
        <v>1665.1</v>
      </c>
      <c r="M337" s="277">
        <v>1.03481</v>
      </c>
    </row>
    <row r="338" spans="1:13">
      <c r="A338" s="268">
        <v>328</v>
      </c>
      <c r="B338" s="277" t="s">
        <v>151</v>
      </c>
      <c r="C338" s="278">
        <v>25.15</v>
      </c>
      <c r="D338" s="279">
        <v>25.516666666666666</v>
      </c>
      <c r="E338" s="279">
        <v>24.68333333333333</v>
      </c>
      <c r="F338" s="279">
        <v>24.216666666666665</v>
      </c>
      <c r="G338" s="279">
        <v>23.383333333333329</v>
      </c>
      <c r="H338" s="279">
        <v>25.983333333333331</v>
      </c>
      <c r="I338" s="279">
        <v>26.816666666666666</v>
      </c>
      <c r="J338" s="279">
        <v>27.283333333333331</v>
      </c>
      <c r="K338" s="277">
        <v>26.35</v>
      </c>
      <c r="L338" s="277">
        <v>25.05</v>
      </c>
      <c r="M338" s="277">
        <v>94.410690000000002</v>
      </c>
    </row>
    <row r="339" spans="1:13">
      <c r="A339" s="268">
        <v>329</v>
      </c>
      <c r="B339" s="277" t="s">
        <v>477</v>
      </c>
      <c r="C339" s="278">
        <v>50.2</v>
      </c>
      <c r="D339" s="279">
        <v>50.216666666666669</v>
      </c>
      <c r="E339" s="279">
        <v>48.983333333333334</v>
      </c>
      <c r="F339" s="279">
        <v>47.766666666666666</v>
      </c>
      <c r="G339" s="279">
        <v>46.533333333333331</v>
      </c>
      <c r="H339" s="279">
        <v>51.433333333333337</v>
      </c>
      <c r="I339" s="279">
        <v>52.666666666666671</v>
      </c>
      <c r="J339" s="279">
        <v>53.88333333333334</v>
      </c>
      <c r="K339" s="277">
        <v>51.45</v>
      </c>
      <c r="L339" s="277">
        <v>49</v>
      </c>
      <c r="M339" s="277">
        <v>3.1790500000000002</v>
      </c>
    </row>
    <row r="340" spans="1:13">
      <c r="A340" s="268">
        <v>330</v>
      </c>
      <c r="B340" s="277" t="s">
        <v>152</v>
      </c>
      <c r="C340" s="278">
        <v>32.9</v>
      </c>
      <c r="D340" s="279">
        <v>33.25</v>
      </c>
      <c r="E340" s="279">
        <v>32.4</v>
      </c>
      <c r="F340" s="279">
        <v>31.9</v>
      </c>
      <c r="G340" s="279">
        <v>31.049999999999997</v>
      </c>
      <c r="H340" s="279">
        <v>33.75</v>
      </c>
      <c r="I340" s="279">
        <v>34.599999999999994</v>
      </c>
      <c r="J340" s="279">
        <v>35.1</v>
      </c>
      <c r="K340" s="277">
        <v>34.1</v>
      </c>
      <c r="L340" s="277">
        <v>32.75</v>
      </c>
      <c r="M340" s="277">
        <v>178.65362999999999</v>
      </c>
    </row>
    <row r="341" spans="1:13">
      <c r="A341" s="268">
        <v>331</v>
      </c>
      <c r="B341" s="277" t="s">
        <v>473</v>
      </c>
      <c r="C341" s="278">
        <v>437.2</v>
      </c>
      <c r="D341" s="279">
        <v>435.86666666666662</v>
      </c>
      <c r="E341" s="279">
        <v>431.73333333333323</v>
      </c>
      <c r="F341" s="279">
        <v>426.26666666666659</v>
      </c>
      <c r="G341" s="279">
        <v>422.13333333333321</v>
      </c>
      <c r="H341" s="279">
        <v>441.33333333333326</v>
      </c>
      <c r="I341" s="279">
        <v>445.46666666666658</v>
      </c>
      <c r="J341" s="279">
        <v>450.93333333333328</v>
      </c>
      <c r="K341" s="277">
        <v>440</v>
      </c>
      <c r="L341" s="277">
        <v>430.4</v>
      </c>
      <c r="M341" s="277">
        <v>0.50466999999999995</v>
      </c>
    </row>
    <row r="342" spans="1:13">
      <c r="A342" s="268">
        <v>332</v>
      </c>
      <c r="B342" s="277" t="s">
        <v>153</v>
      </c>
      <c r="C342" s="278">
        <v>16956.849999999999</v>
      </c>
      <c r="D342" s="279">
        <v>16976.633333333331</v>
      </c>
      <c r="E342" s="279">
        <v>16855.266666666663</v>
      </c>
      <c r="F342" s="279">
        <v>16753.683333333331</v>
      </c>
      <c r="G342" s="279">
        <v>16632.316666666662</v>
      </c>
      <c r="H342" s="279">
        <v>17078.216666666664</v>
      </c>
      <c r="I342" s="279">
        <v>17199.583333333332</v>
      </c>
      <c r="J342" s="279">
        <v>17301.166666666664</v>
      </c>
      <c r="K342" s="277">
        <v>17098</v>
      </c>
      <c r="L342" s="277">
        <v>16875.05</v>
      </c>
      <c r="M342" s="277">
        <v>1.14029</v>
      </c>
    </row>
    <row r="343" spans="1:13">
      <c r="A343" s="268">
        <v>333</v>
      </c>
      <c r="B343" s="277" t="s">
        <v>3182</v>
      </c>
      <c r="C343" s="278">
        <v>42</v>
      </c>
      <c r="D343" s="279">
        <v>42.06666666666667</v>
      </c>
      <c r="E343" s="279">
        <v>41.38333333333334</v>
      </c>
      <c r="F343" s="279">
        <v>40.766666666666673</v>
      </c>
      <c r="G343" s="279">
        <v>40.083333333333343</v>
      </c>
      <c r="H343" s="279">
        <v>42.683333333333337</v>
      </c>
      <c r="I343" s="279">
        <v>43.36666666666666</v>
      </c>
      <c r="J343" s="279">
        <v>43.983333333333334</v>
      </c>
      <c r="K343" s="277">
        <v>42.75</v>
      </c>
      <c r="L343" s="277">
        <v>41.45</v>
      </c>
      <c r="M343" s="277">
        <v>20.883849999999999</v>
      </c>
    </row>
    <row r="344" spans="1:13">
      <c r="A344" s="268">
        <v>334</v>
      </c>
      <c r="B344" s="277" t="s">
        <v>476</v>
      </c>
      <c r="C344" s="278">
        <v>35.700000000000003</v>
      </c>
      <c r="D344" s="279">
        <v>36.066666666666663</v>
      </c>
      <c r="E344" s="279">
        <v>35.233333333333327</v>
      </c>
      <c r="F344" s="279">
        <v>34.766666666666666</v>
      </c>
      <c r="G344" s="279">
        <v>33.93333333333333</v>
      </c>
      <c r="H344" s="279">
        <v>36.533333333333324</v>
      </c>
      <c r="I344" s="279">
        <v>37.366666666666667</v>
      </c>
      <c r="J344" s="279">
        <v>37.833333333333321</v>
      </c>
      <c r="K344" s="277">
        <v>36.9</v>
      </c>
      <c r="L344" s="277">
        <v>35.6</v>
      </c>
      <c r="M344" s="277">
        <v>11.50605</v>
      </c>
    </row>
    <row r="345" spans="1:13">
      <c r="A345" s="268">
        <v>335</v>
      </c>
      <c r="B345" s="277" t="s">
        <v>475</v>
      </c>
      <c r="C345" s="278">
        <v>282.45</v>
      </c>
      <c r="D345" s="279">
        <v>285.06666666666666</v>
      </c>
      <c r="E345" s="279">
        <v>277.98333333333335</v>
      </c>
      <c r="F345" s="279">
        <v>273.51666666666671</v>
      </c>
      <c r="G345" s="279">
        <v>266.43333333333339</v>
      </c>
      <c r="H345" s="279">
        <v>289.5333333333333</v>
      </c>
      <c r="I345" s="279">
        <v>296.61666666666667</v>
      </c>
      <c r="J345" s="279">
        <v>301.08333333333326</v>
      </c>
      <c r="K345" s="277">
        <v>292.14999999999998</v>
      </c>
      <c r="L345" s="277">
        <v>280.60000000000002</v>
      </c>
      <c r="M345" s="277">
        <v>0.85397000000000001</v>
      </c>
    </row>
    <row r="346" spans="1:13">
      <c r="A346" s="268">
        <v>336</v>
      </c>
      <c r="B346" s="277" t="s">
        <v>270</v>
      </c>
      <c r="C346" s="278">
        <v>20.3</v>
      </c>
      <c r="D346" s="279">
        <v>20.333333333333332</v>
      </c>
      <c r="E346" s="279">
        <v>20.166666666666664</v>
      </c>
      <c r="F346" s="279">
        <v>20.033333333333331</v>
      </c>
      <c r="G346" s="279">
        <v>19.866666666666664</v>
      </c>
      <c r="H346" s="279">
        <v>20.466666666666665</v>
      </c>
      <c r="I346" s="279">
        <v>20.633333333333329</v>
      </c>
      <c r="J346" s="279">
        <v>20.766666666666666</v>
      </c>
      <c r="K346" s="277">
        <v>20.5</v>
      </c>
      <c r="L346" s="277">
        <v>20.2</v>
      </c>
      <c r="M346" s="277">
        <v>26.72625</v>
      </c>
    </row>
    <row r="347" spans="1:13">
      <c r="A347" s="268">
        <v>337</v>
      </c>
      <c r="B347" s="277" t="s">
        <v>283</v>
      </c>
      <c r="C347" s="278">
        <v>113.7</v>
      </c>
      <c r="D347" s="279">
        <v>114.35000000000001</v>
      </c>
      <c r="E347" s="279">
        <v>112.50000000000001</v>
      </c>
      <c r="F347" s="279">
        <v>111.30000000000001</v>
      </c>
      <c r="G347" s="279">
        <v>109.45000000000002</v>
      </c>
      <c r="H347" s="279">
        <v>115.55000000000001</v>
      </c>
      <c r="I347" s="279">
        <v>117.4</v>
      </c>
      <c r="J347" s="279">
        <v>118.60000000000001</v>
      </c>
      <c r="K347" s="277">
        <v>116.2</v>
      </c>
      <c r="L347" s="277">
        <v>113.15</v>
      </c>
      <c r="M347" s="277">
        <v>1.6676500000000001</v>
      </c>
    </row>
    <row r="348" spans="1:13">
      <c r="A348" s="268">
        <v>338</v>
      </c>
      <c r="B348" s="277" t="s">
        <v>154</v>
      </c>
      <c r="C348" s="278">
        <v>1587</v>
      </c>
      <c r="D348" s="279">
        <v>1599.1666666666667</v>
      </c>
      <c r="E348" s="279">
        <v>1566.3333333333335</v>
      </c>
      <c r="F348" s="279">
        <v>1545.6666666666667</v>
      </c>
      <c r="G348" s="279">
        <v>1512.8333333333335</v>
      </c>
      <c r="H348" s="279">
        <v>1619.8333333333335</v>
      </c>
      <c r="I348" s="279">
        <v>1652.666666666667</v>
      </c>
      <c r="J348" s="279">
        <v>1673.3333333333335</v>
      </c>
      <c r="K348" s="277">
        <v>1632</v>
      </c>
      <c r="L348" s="277">
        <v>1578.5</v>
      </c>
      <c r="M348" s="277">
        <v>6.3839100000000002</v>
      </c>
    </row>
    <row r="349" spans="1:13">
      <c r="A349" s="268">
        <v>339</v>
      </c>
      <c r="B349" s="277" t="s">
        <v>479</v>
      </c>
      <c r="C349" s="278">
        <v>1201.2</v>
      </c>
      <c r="D349" s="279">
        <v>1201.25</v>
      </c>
      <c r="E349" s="279">
        <v>1182.3</v>
      </c>
      <c r="F349" s="279">
        <v>1163.3999999999999</v>
      </c>
      <c r="G349" s="279">
        <v>1144.4499999999998</v>
      </c>
      <c r="H349" s="279">
        <v>1220.1500000000001</v>
      </c>
      <c r="I349" s="279">
        <v>1239.0999999999999</v>
      </c>
      <c r="J349" s="279">
        <v>1258.0000000000002</v>
      </c>
      <c r="K349" s="277">
        <v>1220.2</v>
      </c>
      <c r="L349" s="277">
        <v>1182.3499999999999</v>
      </c>
      <c r="M349" s="277">
        <v>0.10985</v>
      </c>
    </row>
    <row r="350" spans="1:13">
      <c r="A350" s="268">
        <v>340</v>
      </c>
      <c r="B350" s="277" t="s">
        <v>474</v>
      </c>
      <c r="C350" s="278">
        <v>45.1</v>
      </c>
      <c r="D350" s="279">
        <v>45.5</v>
      </c>
      <c r="E350" s="279">
        <v>44.6</v>
      </c>
      <c r="F350" s="279">
        <v>44.1</v>
      </c>
      <c r="G350" s="279">
        <v>43.2</v>
      </c>
      <c r="H350" s="279">
        <v>46</v>
      </c>
      <c r="I350" s="279">
        <v>46.900000000000006</v>
      </c>
      <c r="J350" s="279">
        <v>47.4</v>
      </c>
      <c r="K350" s="277">
        <v>46.4</v>
      </c>
      <c r="L350" s="277">
        <v>45</v>
      </c>
      <c r="M350" s="277">
        <v>17.273330000000001</v>
      </c>
    </row>
    <row r="351" spans="1:13">
      <c r="A351" s="268">
        <v>341</v>
      </c>
      <c r="B351" s="277" t="s">
        <v>155</v>
      </c>
      <c r="C351" s="278">
        <v>85.65</v>
      </c>
      <c r="D351" s="279">
        <v>85.333333333333329</v>
      </c>
      <c r="E351" s="279">
        <v>84.316666666666663</v>
      </c>
      <c r="F351" s="279">
        <v>82.983333333333334</v>
      </c>
      <c r="G351" s="279">
        <v>81.966666666666669</v>
      </c>
      <c r="H351" s="279">
        <v>86.666666666666657</v>
      </c>
      <c r="I351" s="279">
        <v>87.683333333333337</v>
      </c>
      <c r="J351" s="279">
        <v>89.016666666666652</v>
      </c>
      <c r="K351" s="277">
        <v>86.35</v>
      </c>
      <c r="L351" s="277">
        <v>84</v>
      </c>
      <c r="M351" s="277">
        <v>61.733519999999999</v>
      </c>
    </row>
    <row r="352" spans="1:13">
      <c r="A352" s="268">
        <v>342</v>
      </c>
      <c r="B352" s="277" t="s">
        <v>156</v>
      </c>
      <c r="C352" s="278">
        <v>89.9</v>
      </c>
      <c r="D352" s="279">
        <v>90.75</v>
      </c>
      <c r="E352" s="279">
        <v>88.65</v>
      </c>
      <c r="F352" s="279">
        <v>87.4</v>
      </c>
      <c r="G352" s="279">
        <v>85.300000000000011</v>
      </c>
      <c r="H352" s="279">
        <v>92</v>
      </c>
      <c r="I352" s="279">
        <v>94.1</v>
      </c>
      <c r="J352" s="279">
        <v>95.35</v>
      </c>
      <c r="K352" s="277">
        <v>92.85</v>
      </c>
      <c r="L352" s="277">
        <v>89.5</v>
      </c>
      <c r="M352" s="277">
        <v>175.12895</v>
      </c>
    </row>
    <row r="353" spans="1:13">
      <c r="A353" s="268">
        <v>343</v>
      </c>
      <c r="B353" s="277" t="s">
        <v>271</v>
      </c>
      <c r="C353" s="278">
        <v>367.1</v>
      </c>
      <c r="D353" s="279">
        <v>367.56666666666666</v>
      </c>
      <c r="E353" s="279">
        <v>359.63333333333333</v>
      </c>
      <c r="F353" s="279">
        <v>352.16666666666669</v>
      </c>
      <c r="G353" s="279">
        <v>344.23333333333335</v>
      </c>
      <c r="H353" s="279">
        <v>375.0333333333333</v>
      </c>
      <c r="I353" s="279">
        <v>382.96666666666658</v>
      </c>
      <c r="J353" s="279">
        <v>390.43333333333328</v>
      </c>
      <c r="K353" s="277">
        <v>375.5</v>
      </c>
      <c r="L353" s="277">
        <v>360.1</v>
      </c>
      <c r="M353" s="277">
        <v>7.7679999999999998</v>
      </c>
    </row>
    <row r="354" spans="1:13">
      <c r="A354" s="268">
        <v>344</v>
      </c>
      <c r="B354" s="277" t="s">
        <v>272</v>
      </c>
      <c r="C354" s="278">
        <v>2818.15</v>
      </c>
      <c r="D354" s="279">
        <v>2798.5</v>
      </c>
      <c r="E354" s="279">
        <v>2752</v>
      </c>
      <c r="F354" s="279">
        <v>2685.85</v>
      </c>
      <c r="G354" s="279">
        <v>2639.35</v>
      </c>
      <c r="H354" s="279">
        <v>2864.65</v>
      </c>
      <c r="I354" s="279">
        <v>2911.15</v>
      </c>
      <c r="J354" s="279">
        <v>2977.3</v>
      </c>
      <c r="K354" s="277">
        <v>2845</v>
      </c>
      <c r="L354" s="277">
        <v>2732.35</v>
      </c>
      <c r="M354" s="277">
        <v>0.40064</v>
      </c>
    </row>
    <row r="355" spans="1:13">
      <c r="A355" s="268">
        <v>345</v>
      </c>
      <c r="B355" s="277" t="s">
        <v>157</v>
      </c>
      <c r="C355" s="278">
        <v>97.6</v>
      </c>
      <c r="D355" s="279">
        <v>98.433333333333323</v>
      </c>
      <c r="E355" s="279">
        <v>96.266666666666652</v>
      </c>
      <c r="F355" s="279">
        <v>94.933333333333323</v>
      </c>
      <c r="G355" s="279">
        <v>92.766666666666652</v>
      </c>
      <c r="H355" s="279">
        <v>99.766666666666652</v>
      </c>
      <c r="I355" s="279">
        <v>101.93333333333331</v>
      </c>
      <c r="J355" s="279">
        <v>103.26666666666665</v>
      </c>
      <c r="K355" s="277">
        <v>100.6</v>
      </c>
      <c r="L355" s="277">
        <v>97.1</v>
      </c>
      <c r="M355" s="277">
        <v>8.29739</v>
      </c>
    </row>
    <row r="356" spans="1:13">
      <c r="A356" s="268">
        <v>346</v>
      </c>
      <c r="B356" s="277" t="s">
        <v>480</v>
      </c>
      <c r="C356" s="278">
        <v>75.849999999999994</v>
      </c>
      <c r="D356" s="279">
        <v>75.849999999999994</v>
      </c>
      <c r="E356" s="279">
        <v>75.849999999999994</v>
      </c>
      <c r="F356" s="279">
        <v>75.849999999999994</v>
      </c>
      <c r="G356" s="279">
        <v>75.849999999999994</v>
      </c>
      <c r="H356" s="279">
        <v>75.849999999999994</v>
      </c>
      <c r="I356" s="279">
        <v>75.849999999999994</v>
      </c>
      <c r="J356" s="279">
        <v>75.849999999999994</v>
      </c>
      <c r="K356" s="277">
        <v>75.849999999999994</v>
      </c>
      <c r="L356" s="277">
        <v>75.849999999999994</v>
      </c>
      <c r="M356" s="277">
        <v>0.95842000000000005</v>
      </c>
    </row>
    <row r="357" spans="1:13">
      <c r="A357" s="268">
        <v>347</v>
      </c>
      <c r="B357" s="277" t="s">
        <v>158</v>
      </c>
      <c r="C357" s="278">
        <v>78.900000000000006</v>
      </c>
      <c r="D357" s="279">
        <v>78.95</v>
      </c>
      <c r="E357" s="279">
        <v>78.350000000000009</v>
      </c>
      <c r="F357" s="279">
        <v>77.800000000000011</v>
      </c>
      <c r="G357" s="279">
        <v>77.200000000000017</v>
      </c>
      <c r="H357" s="279">
        <v>79.5</v>
      </c>
      <c r="I357" s="279">
        <v>80.099999999999994</v>
      </c>
      <c r="J357" s="279">
        <v>80.649999999999991</v>
      </c>
      <c r="K357" s="277">
        <v>79.55</v>
      </c>
      <c r="L357" s="277">
        <v>78.400000000000006</v>
      </c>
      <c r="M357" s="277">
        <v>93.610060000000004</v>
      </c>
    </row>
    <row r="358" spans="1:13">
      <c r="A358" s="268">
        <v>348</v>
      </c>
      <c r="B358" s="277" t="s">
        <v>481</v>
      </c>
      <c r="C358" s="278">
        <v>65.45</v>
      </c>
      <c r="D358" s="279">
        <v>65.966666666666683</v>
      </c>
      <c r="E358" s="279">
        <v>64.28333333333336</v>
      </c>
      <c r="F358" s="279">
        <v>63.116666666666674</v>
      </c>
      <c r="G358" s="279">
        <v>61.433333333333351</v>
      </c>
      <c r="H358" s="279">
        <v>67.133333333333368</v>
      </c>
      <c r="I358" s="279">
        <v>68.816666666666677</v>
      </c>
      <c r="J358" s="279">
        <v>69.983333333333377</v>
      </c>
      <c r="K358" s="277">
        <v>67.650000000000006</v>
      </c>
      <c r="L358" s="277">
        <v>64.8</v>
      </c>
      <c r="M358" s="277">
        <v>1.83893</v>
      </c>
    </row>
    <row r="359" spans="1:13">
      <c r="A359" s="268">
        <v>349</v>
      </c>
      <c r="B359" s="277" t="s">
        <v>482</v>
      </c>
      <c r="C359" s="278">
        <v>174.55</v>
      </c>
      <c r="D359" s="279">
        <v>176.5</v>
      </c>
      <c r="E359" s="279">
        <v>171.8</v>
      </c>
      <c r="F359" s="279">
        <v>169.05</v>
      </c>
      <c r="G359" s="279">
        <v>164.35000000000002</v>
      </c>
      <c r="H359" s="279">
        <v>179.25</v>
      </c>
      <c r="I359" s="279">
        <v>183.95</v>
      </c>
      <c r="J359" s="279">
        <v>186.7</v>
      </c>
      <c r="K359" s="277">
        <v>181.2</v>
      </c>
      <c r="L359" s="277">
        <v>173.75</v>
      </c>
      <c r="M359" s="277">
        <v>2.90374</v>
      </c>
    </row>
    <row r="360" spans="1:13">
      <c r="A360" s="268">
        <v>350</v>
      </c>
      <c r="B360" s="277" t="s">
        <v>483</v>
      </c>
      <c r="C360" s="278">
        <v>166.7</v>
      </c>
      <c r="D360" s="279">
        <v>167.75</v>
      </c>
      <c r="E360" s="279">
        <v>164.5</v>
      </c>
      <c r="F360" s="279">
        <v>162.30000000000001</v>
      </c>
      <c r="G360" s="279">
        <v>159.05000000000001</v>
      </c>
      <c r="H360" s="279">
        <v>169.95</v>
      </c>
      <c r="I360" s="279">
        <v>173.2</v>
      </c>
      <c r="J360" s="279">
        <v>175.39999999999998</v>
      </c>
      <c r="K360" s="277">
        <v>171</v>
      </c>
      <c r="L360" s="277">
        <v>165.55</v>
      </c>
      <c r="M360" s="277">
        <v>0.19070999999999999</v>
      </c>
    </row>
    <row r="361" spans="1:13">
      <c r="A361" s="268">
        <v>351</v>
      </c>
      <c r="B361" s="277" t="s">
        <v>159</v>
      </c>
      <c r="C361" s="278">
        <v>19910.349999999999</v>
      </c>
      <c r="D361" s="279">
        <v>19903.45</v>
      </c>
      <c r="E361" s="279">
        <v>19681.95</v>
      </c>
      <c r="F361" s="279">
        <v>19453.55</v>
      </c>
      <c r="G361" s="279">
        <v>19232.05</v>
      </c>
      <c r="H361" s="279">
        <v>20131.850000000002</v>
      </c>
      <c r="I361" s="279">
        <v>20353.350000000002</v>
      </c>
      <c r="J361" s="279">
        <v>20581.750000000004</v>
      </c>
      <c r="K361" s="277">
        <v>20124.95</v>
      </c>
      <c r="L361" s="277">
        <v>19675.05</v>
      </c>
      <c r="M361" s="277">
        <v>0.15098</v>
      </c>
    </row>
    <row r="362" spans="1:13">
      <c r="A362" s="268">
        <v>352</v>
      </c>
      <c r="B362" s="277" t="s">
        <v>487</v>
      </c>
      <c r="C362" s="278">
        <v>89.6</v>
      </c>
      <c r="D362" s="279">
        <v>90.666666666666671</v>
      </c>
      <c r="E362" s="279">
        <v>88.433333333333337</v>
      </c>
      <c r="F362" s="279">
        <v>87.266666666666666</v>
      </c>
      <c r="G362" s="279">
        <v>85.033333333333331</v>
      </c>
      <c r="H362" s="279">
        <v>91.833333333333343</v>
      </c>
      <c r="I362" s="279">
        <v>94.066666666666663</v>
      </c>
      <c r="J362" s="279">
        <v>95.233333333333348</v>
      </c>
      <c r="K362" s="277">
        <v>92.9</v>
      </c>
      <c r="L362" s="277">
        <v>89.5</v>
      </c>
      <c r="M362" s="277">
        <v>3.8268300000000002</v>
      </c>
    </row>
    <row r="363" spans="1:13">
      <c r="A363" s="268">
        <v>353</v>
      </c>
      <c r="B363" s="277" t="s">
        <v>484</v>
      </c>
      <c r="C363" s="278">
        <v>15.25</v>
      </c>
      <c r="D363" s="279">
        <v>15.383333333333333</v>
      </c>
      <c r="E363" s="279">
        <v>14.966666666666665</v>
      </c>
      <c r="F363" s="279">
        <v>14.683333333333332</v>
      </c>
      <c r="G363" s="279">
        <v>14.266666666666664</v>
      </c>
      <c r="H363" s="279">
        <v>15.666666666666666</v>
      </c>
      <c r="I363" s="279">
        <v>16.083333333333336</v>
      </c>
      <c r="J363" s="279">
        <v>16.366666666666667</v>
      </c>
      <c r="K363" s="277">
        <v>15.8</v>
      </c>
      <c r="L363" s="277">
        <v>15.1</v>
      </c>
      <c r="M363" s="277">
        <v>13.31325</v>
      </c>
    </row>
    <row r="364" spans="1:13">
      <c r="A364" s="268">
        <v>354</v>
      </c>
      <c r="B364" s="277" t="s">
        <v>160</v>
      </c>
      <c r="C364" s="278">
        <v>1431.35</v>
      </c>
      <c r="D364" s="279">
        <v>1444.4166666666667</v>
      </c>
      <c r="E364" s="279">
        <v>1406.9333333333334</v>
      </c>
      <c r="F364" s="279">
        <v>1382.5166666666667</v>
      </c>
      <c r="G364" s="279">
        <v>1345.0333333333333</v>
      </c>
      <c r="H364" s="279">
        <v>1468.8333333333335</v>
      </c>
      <c r="I364" s="279">
        <v>1506.3166666666666</v>
      </c>
      <c r="J364" s="279">
        <v>1530.7333333333336</v>
      </c>
      <c r="K364" s="277">
        <v>1481.9</v>
      </c>
      <c r="L364" s="277">
        <v>1420</v>
      </c>
      <c r="M364" s="277">
        <v>14.20063</v>
      </c>
    </row>
    <row r="365" spans="1:13">
      <c r="A365" s="268">
        <v>355</v>
      </c>
      <c r="B365" s="277" t="s">
        <v>488</v>
      </c>
      <c r="C365" s="278">
        <v>724.8</v>
      </c>
      <c r="D365" s="279">
        <v>719.6</v>
      </c>
      <c r="E365" s="279">
        <v>705.2</v>
      </c>
      <c r="F365" s="279">
        <v>685.6</v>
      </c>
      <c r="G365" s="279">
        <v>671.2</v>
      </c>
      <c r="H365" s="279">
        <v>739.2</v>
      </c>
      <c r="I365" s="279">
        <v>753.59999999999991</v>
      </c>
      <c r="J365" s="279">
        <v>773.2</v>
      </c>
      <c r="K365" s="277">
        <v>734</v>
      </c>
      <c r="L365" s="277">
        <v>700</v>
      </c>
      <c r="M365" s="277">
        <v>0.95796999999999999</v>
      </c>
    </row>
    <row r="366" spans="1:13">
      <c r="A366" s="268">
        <v>356</v>
      </c>
      <c r="B366" s="277" t="s">
        <v>161</v>
      </c>
      <c r="C366" s="278">
        <v>265.35000000000002</v>
      </c>
      <c r="D366" s="279">
        <v>265.41666666666669</v>
      </c>
      <c r="E366" s="279">
        <v>262.53333333333336</v>
      </c>
      <c r="F366" s="279">
        <v>259.7166666666667</v>
      </c>
      <c r="G366" s="279">
        <v>256.83333333333337</v>
      </c>
      <c r="H366" s="279">
        <v>268.23333333333335</v>
      </c>
      <c r="I366" s="279">
        <v>271.11666666666667</v>
      </c>
      <c r="J366" s="279">
        <v>273.93333333333334</v>
      </c>
      <c r="K366" s="277">
        <v>268.3</v>
      </c>
      <c r="L366" s="277">
        <v>262.60000000000002</v>
      </c>
      <c r="M366" s="277">
        <v>23.64528</v>
      </c>
    </row>
    <row r="367" spans="1:13">
      <c r="A367" s="268">
        <v>357</v>
      </c>
      <c r="B367" s="277" t="s">
        <v>162</v>
      </c>
      <c r="C367" s="278">
        <v>83.4</v>
      </c>
      <c r="D367" s="279">
        <v>83.433333333333323</v>
      </c>
      <c r="E367" s="279">
        <v>82.316666666666649</v>
      </c>
      <c r="F367" s="279">
        <v>81.23333333333332</v>
      </c>
      <c r="G367" s="279">
        <v>80.116666666666646</v>
      </c>
      <c r="H367" s="279">
        <v>84.516666666666652</v>
      </c>
      <c r="I367" s="279">
        <v>85.633333333333326</v>
      </c>
      <c r="J367" s="279">
        <v>86.716666666666654</v>
      </c>
      <c r="K367" s="277">
        <v>84.55</v>
      </c>
      <c r="L367" s="277">
        <v>82.35</v>
      </c>
      <c r="M367" s="277">
        <v>46.300490000000003</v>
      </c>
    </row>
    <row r="368" spans="1:13">
      <c r="A368" s="268">
        <v>358</v>
      </c>
      <c r="B368" s="277" t="s">
        <v>275</v>
      </c>
      <c r="C368" s="278">
        <v>4126.6000000000004</v>
      </c>
      <c r="D368" s="279">
        <v>4118.5666666666666</v>
      </c>
      <c r="E368" s="279">
        <v>4088.1333333333332</v>
      </c>
      <c r="F368" s="279">
        <v>4049.6666666666665</v>
      </c>
      <c r="G368" s="279">
        <v>4019.2333333333331</v>
      </c>
      <c r="H368" s="279">
        <v>4157.0333333333328</v>
      </c>
      <c r="I368" s="279">
        <v>4187.4666666666653</v>
      </c>
      <c r="J368" s="279">
        <v>4225.9333333333334</v>
      </c>
      <c r="K368" s="277">
        <v>4149</v>
      </c>
      <c r="L368" s="277">
        <v>4080.1</v>
      </c>
      <c r="M368" s="277">
        <v>0.63782000000000005</v>
      </c>
    </row>
    <row r="369" spans="1:13">
      <c r="A369" s="268">
        <v>359</v>
      </c>
      <c r="B369" s="277" t="s">
        <v>277</v>
      </c>
      <c r="C369" s="278">
        <v>10339.700000000001</v>
      </c>
      <c r="D369" s="279">
        <v>10411.966666666667</v>
      </c>
      <c r="E369" s="279">
        <v>10177.933333333334</v>
      </c>
      <c r="F369" s="279">
        <v>10016.166666666668</v>
      </c>
      <c r="G369" s="279">
        <v>9782.133333333335</v>
      </c>
      <c r="H369" s="279">
        <v>10573.733333333334</v>
      </c>
      <c r="I369" s="279">
        <v>10807.766666666666</v>
      </c>
      <c r="J369" s="279">
        <v>10969.533333333333</v>
      </c>
      <c r="K369" s="277">
        <v>10646</v>
      </c>
      <c r="L369" s="277">
        <v>10250.200000000001</v>
      </c>
      <c r="M369" s="277">
        <v>5.5550000000000002E-2</v>
      </c>
    </row>
    <row r="370" spans="1:13">
      <c r="A370" s="268">
        <v>360</v>
      </c>
      <c r="B370" s="277" t="s">
        <v>494</v>
      </c>
      <c r="C370" s="278">
        <v>4110.1499999999996</v>
      </c>
      <c r="D370" s="279">
        <v>4124.0333333333328</v>
      </c>
      <c r="E370" s="279">
        <v>4067.1166666666659</v>
      </c>
      <c r="F370" s="279">
        <v>4024.083333333333</v>
      </c>
      <c r="G370" s="279">
        <v>3967.1666666666661</v>
      </c>
      <c r="H370" s="279">
        <v>4167.0666666666657</v>
      </c>
      <c r="I370" s="279">
        <v>4223.9833333333336</v>
      </c>
      <c r="J370" s="279">
        <v>4267.0166666666655</v>
      </c>
      <c r="K370" s="277">
        <v>4180.95</v>
      </c>
      <c r="L370" s="277">
        <v>4081</v>
      </c>
      <c r="M370" s="277">
        <v>0.13738</v>
      </c>
    </row>
    <row r="371" spans="1:13">
      <c r="A371" s="268">
        <v>361</v>
      </c>
      <c r="B371" s="277" t="s">
        <v>489</v>
      </c>
      <c r="C371" s="278">
        <v>106.3</v>
      </c>
      <c r="D371" s="279">
        <v>106.51666666666667</v>
      </c>
      <c r="E371" s="279">
        <v>104.23333333333333</v>
      </c>
      <c r="F371" s="279">
        <v>102.16666666666667</v>
      </c>
      <c r="G371" s="279">
        <v>99.88333333333334</v>
      </c>
      <c r="H371" s="279">
        <v>108.58333333333333</v>
      </c>
      <c r="I371" s="279">
        <v>110.86666666666666</v>
      </c>
      <c r="J371" s="279">
        <v>112.93333333333332</v>
      </c>
      <c r="K371" s="277">
        <v>108.8</v>
      </c>
      <c r="L371" s="277">
        <v>104.45</v>
      </c>
      <c r="M371" s="277">
        <v>12.115259999999999</v>
      </c>
    </row>
    <row r="372" spans="1:13">
      <c r="A372" s="268">
        <v>362</v>
      </c>
      <c r="B372" s="277" t="s">
        <v>490</v>
      </c>
      <c r="C372" s="278">
        <v>593</v>
      </c>
      <c r="D372" s="279">
        <v>596.15</v>
      </c>
      <c r="E372" s="279">
        <v>585.34999999999991</v>
      </c>
      <c r="F372" s="279">
        <v>577.69999999999993</v>
      </c>
      <c r="G372" s="279">
        <v>566.89999999999986</v>
      </c>
      <c r="H372" s="279">
        <v>603.79999999999995</v>
      </c>
      <c r="I372" s="279">
        <v>614.59999999999991</v>
      </c>
      <c r="J372" s="279">
        <v>622.25</v>
      </c>
      <c r="K372" s="277">
        <v>606.95000000000005</v>
      </c>
      <c r="L372" s="277">
        <v>588.5</v>
      </c>
      <c r="M372" s="277">
        <v>2.4657900000000001</v>
      </c>
    </row>
    <row r="373" spans="1:13">
      <c r="A373" s="268">
        <v>363</v>
      </c>
      <c r="B373" s="277" t="s">
        <v>163</v>
      </c>
      <c r="C373" s="278">
        <v>1395.35</v>
      </c>
      <c r="D373" s="279">
        <v>1394.45</v>
      </c>
      <c r="E373" s="279">
        <v>1383.9</v>
      </c>
      <c r="F373" s="279">
        <v>1372.45</v>
      </c>
      <c r="G373" s="279">
        <v>1361.9</v>
      </c>
      <c r="H373" s="279">
        <v>1405.9</v>
      </c>
      <c r="I373" s="279">
        <v>1416.4499999999998</v>
      </c>
      <c r="J373" s="279">
        <v>1427.9</v>
      </c>
      <c r="K373" s="277">
        <v>1405</v>
      </c>
      <c r="L373" s="277">
        <v>1383</v>
      </c>
      <c r="M373" s="277">
        <v>5.4209100000000001</v>
      </c>
    </row>
    <row r="374" spans="1:13">
      <c r="A374" s="268">
        <v>364</v>
      </c>
      <c r="B374" s="277" t="s">
        <v>273</v>
      </c>
      <c r="C374" s="278">
        <v>1695.65</v>
      </c>
      <c r="D374" s="279">
        <v>1717.7833333333335</v>
      </c>
      <c r="E374" s="279">
        <v>1650.616666666667</v>
      </c>
      <c r="F374" s="279">
        <v>1605.5833333333335</v>
      </c>
      <c r="G374" s="279">
        <v>1538.416666666667</v>
      </c>
      <c r="H374" s="279">
        <v>1762.8166666666671</v>
      </c>
      <c r="I374" s="279">
        <v>1829.9833333333336</v>
      </c>
      <c r="J374" s="279">
        <v>1875.0166666666671</v>
      </c>
      <c r="K374" s="277">
        <v>1784.95</v>
      </c>
      <c r="L374" s="277">
        <v>1672.75</v>
      </c>
      <c r="M374" s="277">
        <v>2.9598</v>
      </c>
    </row>
    <row r="375" spans="1:13">
      <c r="A375" s="268">
        <v>365</v>
      </c>
      <c r="B375" s="277" t="s">
        <v>164</v>
      </c>
      <c r="C375" s="278">
        <v>34.549999999999997</v>
      </c>
      <c r="D375" s="279">
        <v>34.766666666666666</v>
      </c>
      <c r="E375" s="279">
        <v>34.083333333333329</v>
      </c>
      <c r="F375" s="279">
        <v>33.61666666666666</v>
      </c>
      <c r="G375" s="279">
        <v>32.933333333333323</v>
      </c>
      <c r="H375" s="279">
        <v>35.233333333333334</v>
      </c>
      <c r="I375" s="279">
        <v>35.916666666666671</v>
      </c>
      <c r="J375" s="279">
        <v>36.38333333333334</v>
      </c>
      <c r="K375" s="277">
        <v>35.450000000000003</v>
      </c>
      <c r="L375" s="277">
        <v>34.299999999999997</v>
      </c>
      <c r="M375" s="277">
        <v>288.23773999999997</v>
      </c>
    </row>
    <row r="376" spans="1:13">
      <c r="A376" s="268">
        <v>366</v>
      </c>
      <c r="B376" s="277" t="s">
        <v>274</v>
      </c>
      <c r="C376" s="278">
        <v>209.55</v>
      </c>
      <c r="D376" s="279">
        <v>210.85</v>
      </c>
      <c r="E376" s="279">
        <v>206.7</v>
      </c>
      <c r="F376" s="279">
        <v>203.85</v>
      </c>
      <c r="G376" s="279">
        <v>199.7</v>
      </c>
      <c r="H376" s="279">
        <v>213.7</v>
      </c>
      <c r="I376" s="279">
        <v>217.85000000000002</v>
      </c>
      <c r="J376" s="279">
        <v>220.7</v>
      </c>
      <c r="K376" s="277">
        <v>215</v>
      </c>
      <c r="L376" s="277">
        <v>208</v>
      </c>
      <c r="M376" s="277">
        <v>2.7821099999999999</v>
      </c>
    </row>
    <row r="377" spans="1:13">
      <c r="A377" s="268">
        <v>367</v>
      </c>
      <c r="B377" s="277" t="s">
        <v>485</v>
      </c>
      <c r="C377" s="278">
        <v>145.1</v>
      </c>
      <c r="D377" s="279">
        <v>146.41666666666666</v>
      </c>
      <c r="E377" s="279">
        <v>143.23333333333332</v>
      </c>
      <c r="F377" s="279">
        <v>141.36666666666667</v>
      </c>
      <c r="G377" s="279">
        <v>138.18333333333334</v>
      </c>
      <c r="H377" s="279">
        <v>148.2833333333333</v>
      </c>
      <c r="I377" s="279">
        <v>151.46666666666664</v>
      </c>
      <c r="J377" s="279">
        <v>153.33333333333329</v>
      </c>
      <c r="K377" s="277">
        <v>149.6</v>
      </c>
      <c r="L377" s="277">
        <v>144.55000000000001</v>
      </c>
      <c r="M377" s="277">
        <v>0.87488999999999995</v>
      </c>
    </row>
    <row r="378" spans="1:13">
      <c r="A378" s="268">
        <v>368</v>
      </c>
      <c r="B378" s="277" t="s">
        <v>491</v>
      </c>
      <c r="C378" s="278">
        <v>819.5</v>
      </c>
      <c r="D378" s="279">
        <v>827.01666666666677</v>
      </c>
      <c r="E378" s="279">
        <v>809.03333333333353</v>
      </c>
      <c r="F378" s="279">
        <v>798.56666666666672</v>
      </c>
      <c r="G378" s="279">
        <v>780.58333333333348</v>
      </c>
      <c r="H378" s="279">
        <v>837.48333333333358</v>
      </c>
      <c r="I378" s="279">
        <v>855.46666666666692</v>
      </c>
      <c r="J378" s="279">
        <v>865.93333333333362</v>
      </c>
      <c r="K378" s="277">
        <v>845</v>
      </c>
      <c r="L378" s="277">
        <v>816.55</v>
      </c>
      <c r="M378" s="277">
        <v>2.4436100000000001</v>
      </c>
    </row>
    <row r="379" spans="1:13">
      <c r="A379" s="268">
        <v>369</v>
      </c>
      <c r="B379" s="277" t="s">
        <v>165</v>
      </c>
      <c r="C379" s="278">
        <v>169.1</v>
      </c>
      <c r="D379" s="279">
        <v>170.49999999999997</v>
      </c>
      <c r="E379" s="279">
        <v>166.79999999999995</v>
      </c>
      <c r="F379" s="279">
        <v>164.49999999999997</v>
      </c>
      <c r="G379" s="279">
        <v>160.79999999999995</v>
      </c>
      <c r="H379" s="279">
        <v>172.79999999999995</v>
      </c>
      <c r="I379" s="279">
        <v>176.49999999999994</v>
      </c>
      <c r="J379" s="279">
        <v>178.79999999999995</v>
      </c>
      <c r="K379" s="277">
        <v>174.2</v>
      </c>
      <c r="L379" s="277">
        <v>168.2</v>
      </c>
      <c r="M379" s="277">
        <v>60.771630000000002</v>
      </c>
    </row>
    <row r="380" spans="1:13">
      <c r="A380" s="268">
        <v>370</v>
      </c>
      <c r="B380" s="277" t="s">
        <v>492</v>
      </c>
      <c r="C380" s="278">
        <v>66.25</v>
      </c>
      <c r="D380" s="279">
        <v>66.816666666666663</v>
      </c>
      <c r="E380" s="279">
        <v>65.23333333333332</v>
      </c>
      <c r="F380" s="279">
        <v>64.216666666666654</v>
      </c>
      <c r="G380" s="279">
        <v>62.633333333333312</v>
      </c>
      <c r="H380" s="279">
        <v>67.833333333333329</v>
      </c>
      <c r="I380" s="279">
        <v>69.416666666666671</v>
      </c>
      <c r="J380" s="279">
        <v>70.433333333333337</v>
      </c>
      <c r="K380" s="277">
        <v>68.400000000000006</v>
      </c>
      <c r="L380" s="277">
        <v>65.8</v>
      </c>
      <c r="M380" s="277">
        <v>14.837669999999999</v>
      </c>
    </row>
    <row r="381" spans="1:13">
      <c r="A381" s="268">
        <v>371</v>
      </c>
      <c r="B381" s="277" t="s">
        <v>276</v>
      </c>
      <c r="C381" s="278">
        <v>189.15</v>
      </c>
      <c r="D381" s="279">
        <v>191.21666666666667</v>
      </c>
      <c r="E381" s="279">
        <v>185.43333333333334</v>
      </c>
      <c r="F381" s="279">
        <v>181.71666666666667</v>
      </c>
      <c r="G381" s="279">
        <v>175.93333333333334</v>
      </c>
      <c r="H381" s="279">
        <v>194.93333333333334</v>
      </c>
      <c r="I381" s="279">
        <v>200.7166666666667</v>
      </c>
      <c r="J381" s="279">
        <v>204.43333333333334</v>
      </c>
      <c r="K381" s="277">
        <v>197</v>
      </c>
      <c r="L381" s="277">
        <v>187.5</v>
      </c>
      <c r="M381" s="277">
        <v>3.8098399999999999</v>
      </c>
    </row>
    <row r="382" spans="1:13">
      <c r="A382" s="268">
        <v>372</v>
      </c>
      <c r="B382" s="277" t="s">
        <v>493</v>
      </c>
      <c r="C382" s="278">
        <v>50.5</v>
      </c>
      <c r="D382" s="279">
        <v>50.816666666666663</v>
      </c>
      <c r="E382" s="279">
        <v>49.733333333333327</v>
      </c>
      <c r="F382" s="279">
        <v>48.966666666666661</v>
      </c>
      <c r="G382" s="279">
        <v>47.883333333333326</v>
      </c>
      <c r="H382" s="279">
        <v>51.583333333333329</v>
      </c>
      <c r="I382" s="279">
        <v>52.666666666666671</v>
      </c>
      <c r="J382" s="279">
        <v>53.43333333333333</v>
      </c>
      <c r="K382" s="277">
        <v>51.9</v>
      </c>
      <c r="L382" s="277">
        <v>50.05</v>
      </c>
      <c r="M382" s="277">
        <v>1.7850299999999999</v>
      </c>
    </row>
    <row r="383" spans="1:13">
      <c r="A383" s="268">
        <v>373</v>
      </c>
      <c r="B383" s="277" t="s">
        <v>486</v>
      </c>
      <c r="C383" s="278">
        <v>49.15</v>
      </c>
      <c r="D383" s="279">
        <v>49.333333333333336</v>
      </c>
      <c r="E383" s="279">
        <v>48.56666666666667</v>
      </c>
      <c r="F383" s="279">
        <v>47.983333333333334</v>
      </c>
      <c r="G383" s="279">
        <v>47.216666666666669</v>
      </c>
      <c r="H383" s="279">
        <v>49.916666666666671</v>
      </c>
      <c r="I383" s="279">
        <v>50.683333333333337</v>
      </c>
      <c r="J383" s="279">
        <v>51.266666666666673</v>
      </c>
      <c r="K383" s="277">
        <v>50.1</v>
      </c>
      <c r="L383" s="277">
        <v>48.75</v>
      </c>
      <c r="M383" s="277">
        <v>18.12791</v>
      </c>
    </row>
    <row r="384" spans="1:13">
      <c r="A384" s="268">
        <v>374</v>
      </c>
      <c r="B384" s="277" t="s">
        <v>166</v>
      </c>
      <c r="C384" s="278">
        <v>1051.6500000000001</v>
      </c>
      <c r="D384" s="279">
        <v>1052.1666666666667</v>
      </c>
      <c r="E384" s="279">
        <v>1041.1333333333334</v>
      </c>
      <c r="F384" s="279">
        <v>1030.6166666666668</v>
      </c>
      <c r="G384" s="279">
        <v>1019.5833333333335</v>
      </c>
      <c r="H384" s="279">
        <v>1062.6833333333334</v>
      </c>
      <c r="I384" s="279">
        <v>1073.7166666666667</v>
      </c>
      <c r="J384" s="279">
        <v>1084.2333333333333</v>
      </c>
      <c r="K384" s="277">
        <v>1063.2</v>
      </c>
      <c r="L384" s="277">
        <v>1041.6500000000001</v>
      </c>
      <c r="M384" s="277">
        <v>6.1329799999999999</v>
      </c>
    </row>
    <row r="385" spans="1:13">
      <c r="A385" s="268">
        <v>375</v>
      </c>
      <c r="B385" s="277" t="s">
        <v>278</v>
      </c>
      <c r="C385" s="278">
        <v>333.05</v>
      </c>
      <c r="D385" s="279">
        <v>336.68333333333334</v>
      </c>
      <c r="E385" s="279">
        <v>327.36666666666667</v>
      </c>
      <c r="F385" s="279">
        <v>321.68333333333334</v>
      </c>
      <c r="G385" s="279">
        <v>312.36666666666667</v>
      </c>
      <c r="H385" s="279">
        <v>342.36666666666667</v>
      </c>
      <c r="I385" s="279">
        <v>351.68333333333339</v>
      </c>
      <c r="J385" s="279">
        <v>357.36666666666667</v>
      </c>
      <c r="K385" s="277">
        <v>346</v>
      </c>
      <c r="L385" s="277">
        <v>331</v>
      </c>
      <c r="M385" s="277">
        <v>2.12012</v>
      </c>
    </row>
    <row r="386" spans="1:13">
      <c r="A386" s="268">
        <v>376</v>
      </c>
      <c r="B386" s="277" t="s">
        <v>496</v>
      </c>
      <c r="C386" s="278">
        <v>380.85</v>
      </c>
      <c r="D386" s="279">
        <v>382.63333333333338</v>
      </c>
      <c r="E386" s="279">
        <v>375.26666666666677</v>
      </c>
      <c r="F386" s="279">
        <v>369.68333333333339</v>
      </c>
      <c r="G386" s="279">
        <v>362.31666666666678</v>
      </c>
      <c r="H386" s="279">
        <v>388.21666666666675</v>
      </c>
      <c r="I386" s="279">
        <v>395.58333333333343</v>
      </c>
      <c r="J386" s="279">
        <v>401.16666666666674</v>
      </c>
      <c r="K386" s="277">
        <v>390</v>
      </c>
      <c r="L386" s="277">
        <v>377.05</v>
      </c>
      <c r="M386" s="277">
        <v>7.49003</v>
      </c>
    </row>
    <row r="387" spans="1:13">
      <c r="A387" s="268">
        <v>377</v>
      </c>
      <c r="B387" s="277" t="s">
        <v>498</v>
      </c>
      <c r="C387" s="278">
        <v>100.35</v>
      </c>
      <c r="D387" s="279">
        <v>96.95</v>
      </c>
      <c r="E387" s="279">
        <v>91.9</v>
      </c>
      <c r="F387" s="279">
        <v>83.45</v>
      </c>
      <c r="G387" s="279">
        <v>78.400000000000006</v>
      </c>
      <c r="H387" s="279">
        <v>105.4</v>
      </c>
      <c r="I387" s="279">
        <v>110.44999999999999</v>
      </c>
      <c r="J387" s="279">
        <v>118.9</v>
      </c>
      <c r="K387" s="277">
        <v>102</v>
      </c>
      <c r="L387" s="277">
        <v>88.5</v>
      </c>
      <c r="M387" s="277">
        <v>70.666390000000007</v>
      </c>
    </row>
    <row r="388" spans="1:13">
      <c r="A388" s="268">
        <v>378</v>
      </c>
      <c r="B388" s="277" t="s">
        <v>279</v>
      </c>
      <c r="C388" s="278">
        <v>472.1</v>
      </c>
      <c r="D388" s="279">
        <v>474.84999999999997</v>
      </c>
      <c r="E388" s="279">
        <v>468.24999999999994</v>
      </c>
      <c r="F388" s="279">
        <v>464.4</v>
      </c>
      <c r="G388" s="279">
        <v>457.79999999999995</v>
      </c>
      <c r="H388" s="279">
        <v>478.69999999999993</v>
      </c>
      <c r="I388" s="279">
        <v>485.29999999999995</v>
      </c>
      <c r="J388" s="279">
        <v>489.14999999999992</v>
      </c>
      <c r="K388" s="277">
        <v>481.45</v>
      </c>
      <c r="L388" s="277">
        <v>471</v>
      </c>
      <c r="M388" s="277">
        <v>1.3433999999999999</v>
      </c>
    </row>
    <row r="389" spans="1:13">
      <c r="A389" s="268">
        <v>379</v>
      </c>
      <c r="B389" s="277" t="s">
        <v>499</v>
      </c>
      <c r="C389" s="278">
        <v>270.60000000000002</v>
      </c>
      <c r="D389" s="279">
        <v>271.18333333333334</v>
      </c>
      <c r="E389" s="279">
        <v>268.01666666666665</v>
      </c>
      <c r="F389" s="279">
        <v>265.43333333333334</v>
      </c>
      <c r="G389" s="279">
        <v>262.26666666666665</v>
      </c>
      <c r="H389" s="279">
        <v>273.76666666666665</v>
      </c>
      <c r="I389" s="279">
        <v>276.93333333333328</v>
      </c>
      <c r="J389" s="279">
        <v>279.51666666666665</v>
      </c>
      <c r="K389" s="277">
        <v>274.35000000000002</v>
      </c>
      <c r="L389" s="277">
        <v>268.60000000000002</v>
      </c>
      <c r="M389" s="277">
        <v>3.2021799999999998</v>
      </c>
    </row>
    <row r="390" spans="1:13">
      <c r="A390" s="268">
        <v>380</v>
      </c>
      <c r="B390" s="277" t="s">
        <v>167</v>
      </c>
      <c r="C390" s="278">
        <v>667.25</v>
      </c>
      <c r="D390" s="279">
        <v>659.83333333333337</v>
      </c>
      <c r="E390" s="279">
        <v>647.66666666666674</v>
      </c>
      <c r="F390" s="279">
        <v>628.08333333333337</v>
      </c>
      <c r="G390" s="279">
        <v>615.91666666666674</v>
      </c>
      <c r="H390" s="279">
        <v>679.41666666666674</v>
      </c>
      <c r="I390" s="279">
        <v>691.58333333333348</v>
      </c>
      <c r="J390" s="279">
        <v>711.16666666666674</v>
      </c>
      <c r="K390" s="277">
        <v>672</v>
      </c>
      <c r="L390" s="277">
        <v>640.25</v>
      </c>
      <c r="M390" s="277">
        <v>8.8676700000000004</v>
      </c>
    </row>
    <row r="391" spans="1:13">
      <c r="A391" s="268">
        <v>381</v>
      </c>
      <c r="B391" s="277" t="s">
        <v>501</v>
      </c>
      <c r="C391" s="278">
        <v>1021.3</v>
      </c>
      <c r="D391" s="279">
        <v>1026.7166666666667</v>
      </c>
      <c r="E391" s="279">
        <v>1004.6833333333334</v>
      </c>
      <c r="F391" s="279">
        <v>988.06666666666672</v>
      </c>
      <c r="G391" s="279">
        <v>966.03333333333342</v>
      </c>
      <c r="H391" s="279">
        <v>1043.3333333333335</v>
      </c>
      <c r="I391" s="279">
        <v>1065.3666666666668</v>
      </c>
      <c r="J391" s="279">
        <v>1081.9833333333333</v>
      </c>
      <c r="K391" s="277">
        <v>1048.75</v>
      </c>
      <c r="L391" s="277">
        <v>1010.1</v>
      </c>
      <c r="M391" s="277">
        <v>8.1390000000000004E-2</v>
      </c>
    </row>
    <row r="392" spans="1:13">
      <c r="A392" s="268">
        <v>382</v>
      </c>
      <c r="B392" s="277" t="s">
        <v>502</v>
      </c>
      <c r="C392" s="278">
        <v>260</v>
      </c>
      <c r="D392" s="279">
        <v>261.90000000000003</v>
      </c>
      <c r="E392" s="279">
        <v>255.10000000000008</v>
      </c>
      <c r="F392" s="279">
        <v>250.20000000000005</v>
      </c>
      <c r="G392" s="279">
        <v>243.40000000000009</v>
      </c>
      <c r="H392" s="279">
        <v>266.80000000000007</v>
      </c>
      <c r="I392" s="279">
        <v>273.60000000000002</v>
      </c>
      <c r="J392" s="279">
        <v>278.50000000000006</v>
      </c>
      <c r="K392" s="277">
        <v>268.7</v>
      </c>
      <c r="L392" s="277">
        <v>257</v>
      </c>
      <c r="M392" s="277">
        <v>5.7431599999999996</v>
      </c>
    </row>
    <row r="393" spans="1:13">
      <c r="A393" s="268">
        <v>383</v>
      </c>
      <c r="B393" s="277" t="s">
        <v>168</v>
      </c>
      <c r="C393" s="278">
        <v>177.9</v>
      </c>
      <c r="D393" s="279">
        <v>180.29999999999998</v>
      </c>
      <c r="E393" s="279">
        <v>174.69999999999996</v>
      </c>
      <c r="F393" s="279">
        <v>171.49999999999997</v>
      </c>
      <c r="G393" s="279">
        <v>165.89999999999995</v>
      </c>
      <c r="H393" s="279">
        <v>183.49999999999997</v>
      </c>
      <c r="I393" s="279">
        <v>189.1</v>
      </c>
      <c r="J393" s="279">
        <v>192.29999999999998</v>
      </c>
      <c r="K393" s="277">
        <v>185.9</v>
      </c>
      <c r="L393" s="277">
        <v>177.1</v>
      </c>
      <c r="M393" s="277">
        <v>232.45903999999999</v>
      </c>
    </row>
    <row r="394" spans="1:13">
      <c r="A394" s="268">
        <v>384</v>
      </c>
      <c r="B394" s="277" t="s">
        <v>500</v>
      </c>
      <c r="C394" s="278">
        <v>50.4</v>
      </c>
      <c r="D394" s="279">
        <v>50.75</v>
      </c>
      <c r="E394" s="279">
        <v>49.8</v>
      </c>
      <c r="F394" s="279">
        <v>49.199999999999996</v>
      </c>
      <c r="G394" s="279">
        <v>48.249999999999993</v>
      </c>
      <c r="H394" s="279">
        <v>51.35</v>
      </c>
      <c r="I394" s="279">
        <v>52.300000000000004</v>
      </c>
      <c r="J394" s="279">
        <v>52.900000000000006</v>
      </c>
      <c r="K394" s="277">
        <v>51.7</v>
      </c>
      <c r="L394" s="277">
        <v>50.15</v>
      </c>
      <c r="M394" s="277">
        <v>37.188690000000001</v>
      </c>
    </row>
    <row r="395" spans="1:13">
      <c r="A395" s="268">
        <v>385</v>
      </c>
      <c r="B395" s="277" t="s">
        <v>169</v>
      </c>
      <c r="C395" s="278">
        <v>104.5</v>
      </c>
      <c r="D395" s="279">
        <v>104.36666666666667</v>
      </c>
      <c r="E395" s="279">
        <v>103.13333333333335</v>
      </c>
      <c r="F395" s="279">
        <v>101.76666666666668</v>
      </c>
      <c r="G395" s="279">
        <v>100.53333333333336</v>
      </c>
      <c r="H395" s="279">
        <v>105.73333333333335</v>
      </c>
      <c r="I395" s="279">
        <v>106.96666666666667</v>
      </c>
      <c r="J395" s="279">
        <v>108.33333333333334</v>
      </c>
      <c r="K395" s="277">
        <v>105.6</v>
      </c>
      <c r="L395" s="277">
        <v>103</v>
      </c>
      <c r="M395" s="277">
        <v>42.538049999999998</v>
      </c>
    </row>
    <row r="396" spans="1:13">
      <c r="A396" s="268">
        <v>386</v>
      </c>
      <c r="B396" s="277" t="s">
        <v>503</v>
      </c>
      <c r="C396" s="278">
        <v>96.15</v>
      </c>
      <c r="D396" s="279">
        <v>95.516666666666666</v>
      </c>
      <c r="E396" s="279">
        <v>92.133333333333326</v>
      </c>
      <c r="F396" s="279">
        <v>88.11666666666666</v>
      </c>
      <c r="G396" s="279">
        <v>84.73333333333332</v>
      </c>
      <c r="H396" s="279">
        <v>99.533333333333331</v>
      </c>
      <c r="I396" s="279">
        <v>102.91666666666669</v>
      </c>
      <c r="J396" s="279">
        <v>106.93333333333334</v>
      </c>
      <c r="K396" s="277">
        <v>98.9</v>
      </c>
      <c r="L396" s="277">
        <v>91.5</v>
      </c>
      <c r="M396" s="277">
        <v>33.361330000000002</v>
      </c>
    </row>
    <row r="397" spans="1:13">
      <c r="A397" s="268">
        <v>387</v>
      </c>
      <c r="B397" s="277" t="s">
        <v>504</v>
      </c>
      <c r="C397" s="278">
        <v>625.85</v>
      </c>
      <c r="D397" s="279">
        <v>629.61666666666667</v>
      </c>
      <c r="E397" s="279">
        <v>618.23333333333335</v>
      </c>
      <c r="F397" s="279">
        <v>610.61666666666667</v>
      </c>
      <c r="G397" s="279">
        <v>599.23333333333335</v>
      </c>
      <c r="H397" s="279">
        <v>637.23333333333335</v>
      </c>
      <c r="I397" s="279">
        <v>648.61666666666679</v>
      </c>
      <c r="J397" s="279">
        <v>656.23333333333335</v>
      </c>
      <c r="K397" s="277">
        <v>641</v>
      </c>
      <c r="L397" s="277">
        <v>622</v>
      </c>
      <c r="M397" s="277">
        <v>3.2262400000000002</v>
      </c>
    </row>
    <row r="398" spans="1:13">
      <c r="A398" s="268">
        <v>388</v>
      </c>
      <c r="B398" s="277" t="s">
        <v>505</v>
      </c>
      <c r="C398" s="278">
        <v>11.55</v>
      </c>
      <c r="D398" s="279">
        <v>11.833333333333334</v>
      </c>
      <c r="E398" s="279">
        <v>11.266666666666667</v>
      </c>
      <c r="F398" s="279">
        <v>10.983333333333334</v>
      </c>
      <c r="G398" s="279">
        <v>10.416666666666668</v>
      </c>
      <c r="H398" s="279">
        <v>12.116666666666667</v>
      </c>
      <c r="I398" s="279">
        <v>12.683333333333334</v>
      </c>
      <c r="J398" s="279">
        <v>12.966666666666667</v>
      </c>
      <c r="K398" s="277">
        <v>12.4</v>
      </c>
      <c r="L398" s="277">
        <v>11.55</v>
      </c>
      <c r="M398" s="277">
        <v>21.894570000000002</v>
      </c>
    </row>
    <row r="399" spans="1:13">
      <c r="A399" s="268">
        <v>389</v>
      </c>
      <c r="B399" s="277" t="s">
        <v>170</v>
      </c>
      <c r="C399" s="278">
        <v>1935</v>
      </c>
      <c r="D399" s="279">
        <v>1927.5666666666666</v>
      </c>
      <c r="E399" s="279">
        <v>1907.4333333333332</v>
      </c>
      <c r="F399" s="279">
        <v>1879.8666666666666</v>
      </c>
      <c r="G399" s="279">
        <v>1859.7333333333331</v>
      </c>
      <c r="H399" s="279">
        <v>1955.1333333333332</v>
      </c>
      <c r="I399" s="279">
        <v>1975.2666666666664</v>
      </c>
      <c r="J399" s="279">
        <v>2002.8333333333333</v>
      </c>
      <c r="K399" s="277">
        <v>1947.7</v>
      </c>
      <c r="L399" s="277">
        <v>1900</v>
      </c>
      <c r="M399" s="277">
        <v>321.24396999999999</v>
      </c>
    </row>
    <row r="400" spans="1:13">
      <c r="A400" s="268">
        <v>390</v>
      </c>
      <c r="B400" s="277" t="s">
        <v>506</v>
      </c>
      <c r="C400" s="278">
        <v>35.25</v>
      </c>
      <c r="D400" s="279">
        <v>36.199999999999996</v>
      </c>
      <c r="E400" s="279">
        <v>34.29999999999999</v>
      </c>
      <c r="F400" s="279">
        <v>33.349999999999994</v>
      </c>
      <c r="G400" s="279">
        <v>31.449999999999989</v>
      </c>
      <c r="H400" s="279">
        <v>37.149999999999991</v>
      </c>
      <c r="I400" s="279">
        <v>39.049999999999997</v>
      </c>
      <c r="J400" s="279">
        <v>39.999999999999993</v>
      </c>
      <c r="K400" s="277">
        <v>38.1</v>
      </c>
      <c r="L400" s="277">
        <v>35.25</v>
      </c>
      <c r="M400" s="277">
        <v>43.791229999999999</v>
      </c>
    </row>
    <row r="401" spans="1:13">
      <c r="A401" s="268">
        <v>391</v>
      </c>
      <c r="B401" s="277" t="s">
        <v>519</v>
      </c>
      <c r="C401" s="278">
        <v>8.6999999999999993</v>
      </c>
      <c r="D401" s="279">
        <v>8.8166666666666647</v>
      </c>
      <c r="E401" s="279">
        <v>8.5333333333333297</v>
      </c>
      <c r="F401" s="279">
        <v>8.3666666666666654</v>
      </c>
      <c r="G401" s="279">
        <v>8.0833333333333304</v>
      </c>
      <c r="H401" s="279">
        <v>8.983333333333329</v>
      </c>
      <c r="I401" s="279">
        <v>9.2666666666666639</v>
      </c>
      <c r="J401" s="279">
        <v>9.4333333333333282</v>
      </c>
      <c r="K401" s="277">
        <v>9.1</v>
      </c>
      <c r="L401" s="277">
        <v>8.65</v>
      </c>
      <c r="M401" s="277">
        <v>27.792639999999999</v>
      </c>
    </row>
    <row r="402" spans="1:13">
      <c r="A402" s="268">
        <v>392</v>
      </c>
      <c r="B402" s="277" t="s">
        <v>508</v>
      </c>
      <c r="C402" s="278">
        <v>127.8</v>
      </c>
      <c r="D402" s="279">
        <v>128.70000000000002</v>
      </c>
      <c r="E402" s="279">
        <v>125.60000000000002</v>
      </c>
      <c r="F402" s="279">
        <v>123.4</v>
      </c>
      <c r="G402" s="279">
        <v>120.30000000000001</v>
      </c>
      <c r="H402" s="279">
        <v>130.90000000000003</v>
      </c>
      <c r="I402" s="279">
        <v>134</v>
      </c>
      <c r="J402" s="279">
        <v>136.20000000000005</v>
      </c>
      <c r="K402" s="277">
        <v>131.80000000000001</v>
      </c>
      <c r="L402" s="277">
        <v>126.5</v>
      </c>
      <c r="M402" s="277">
        <v>2.11321</v>
      </c>
    </row>
    <row r="403" spans="1:13">
      <c r="A403" s="268">
        <v>393</v>
      </c>
      <c r="B403" s="277" t="s">
        <v>2316</v>
      </c>
      <c r="C403" s="278">
        <v>90.9</v>
      </c>
      <c r="D403" s="279">
        <v>91.649999999999991</v>
      </c>
      <c r="E403" s="279">
        <v>89.299999999999983</v>
      </c>
      <c r="F403" s="279">
        <v>87.699999999999989</v>
      </c>
      <c r="G403" s="279">
        <v>85.34999999999998</v>
      </c>
      <c r="H403" s="279">
        <v>93.249999999999986</v>
      </c>
      <c r="I403" s="279">
        <v>95.59999999999998</v>
      </c>
      <c r="J403" s="279">
        <v>97.199999999999989</v>
      </c>
      <c r="K403" s="277">
        <v>94</v>
      </c>
      <c r="L403" s="277">
        <v>90.05</v>
      </c>
      <c r="M403" s="277">
        <v>1.16307</v>
      </c>
    </row>
    <row r="404" spans="1:13">
      <c r="A404" s="268">
        <v>394</v>
      </c>
      <c r="B404" s="277" t="s">
        <v>495</v>
      </c>
      <c r="C404" s="278">
        <v>248.35</v>
      </c>
      <c r="D404" s="279">
        <v>251.46666666666667</v>
      </c>
      <c r="E404" s="279">
        <v>244.03333333333336</v>
      </c>
      <c r="F404" s="279">
        <v>239.7166666666667</v>
      </c>
      <c r="G404" s="279">
        <v>232.28333333333339</v>
      </c>
      <c r="H404" s="279">
        <v>255.78333333333333</v>
      </c>
      <c r="I404" s="279">
        <v>263.2166666666667</v>
      </c>
      <c r="J404" s="279">
        <v>267.5333333333333</v>
      </c>
      <c r="K404" s="277">
        <v>258.89999999999998</v>
      </c>
      <c r="L404" s="277">
        <v>247.15</v>
      </c>
      <c r="M404" s="277">
        <v>5.9508900000000002</v>
      </c>
    </row>
    <row r="405" spans="1:13">
      <c r="A405" s="268">
        <v>395</v>
      </c>
      <c r="B405" s="277" t="s">
        <v>507</v>
      </c>
      <c r="C405" s="278">
        <v>3.75</v>
      </c>
      <c r="D405" s="279">
        <v>3.85</v>
      </c>
      <c r="E405" s="279">
        <v>3.6500000000000004</v>
      </c>
      <c r="F405" s="279">
        <v>3.5500000000000003</v>
      </c>
      <c r="G405" s="279">
        <v>3.3500000000000005</v>
      </c>
      <c r="H405" s="279">
        <v>3.95</v>
      </c>
      <c r="I405" s="279">
        <v>4.1500000000000004</v>
      </c>
      <c r="J405" s="279">
        <v>4.25</v>
      </c>
      <c r="K405" s="277">
        <v>4.05</v>
      </c>
      <c r="L405" s="277">
        <v>3.75</v>
      </c>
      <c r="M405" s="277">
        <v>332.51600000000002</v>
      </c>
    </row>
    <row r="406" spans="1:13">
      <c r="A406" s="268">
        <v>396</v>
      </c>
      <c r="B406" s="277" t="s">
        <v>497</v>
      </c>
      <c r="C406" s="278">
        <v>19.75</v>
      </c>
      <c r="D406" s="279">
        <v>19.866666666666667</v>
      </c>
      <c r="E406" s="279">
        <v>19.533333333333335</v>
      </c>
      <c r="F406" s="279">
        <v>19.316666666666666</v>
      </c>
      <c r="G406" s="279">
        <v>18.983333333333334</v>
      </c>
      <c r="H406" s="279">
        <v>20.083333333333336</v>
      </c>
      <c r="I406" s="279">
        <v>20.416666666666664</v>
      </c>
      <c r="J406" s="279">
        <v>20.633333333333336</v>
      </c>
      <c r="K406" s="277">
        <v>20.2</v>
      </c>
      <c r="L406" s="277">
        <v>19.649999999999999</v>
      </c>
      <c r="M406" s="277">
        <v>35.661389999999997</v>
      </c>
    </row>
    <row r="407" spans="1:13">
      <c r="A407" s="268">
        <v>397</v>
      </c>
      <c r="B407" s="277" t="s">
        <v>512</v>
      </c>
      <c r="C407" s="278">
        <v>51.15</v>
      </c>
      <c r="D407" s="279">
        <v>50.866666666666667</v>
      </c>
      <c r="E407" s="279">
        <v>50.583333333333336</v>
      </c>
      <c r="F407" s="279">
        <v>50.016666666666666</v>
      </c>
      <c r="G407" s="279">
        <v>49.733333333333334</v>
      </c>
      <c r="H407" s="279">
        <v>51.433333333333337</v>
      </c>
      <c r="I407" s="279">
        <v>51.716666666666669</v>
      </c>
      <c r="J407" s="279">
        <v>52.283333333333339</v>
      </c>
      <c r="K407" s="277">
        <v>51.15</v>
      </c>
      <c r="L407" s="277">
        <v>50.3</v>
      </c>
      <c r="M407" s="277">
        <v>11.91752</v>
      </c>
    </row>
    <row r="408" spans="1:13">
      <c r="A408" s="268">
        <v>398</v>
      </c>
      <c r="B408" s="277" t="s">
        <v>171</v>
      </c>
      <c r="C408" s="278">
        <v>35.75</v>
      </c>
      <c r="D408" s="279">
        <v>36.65</v>
      </c>
      <c r="E408" s="279">
        <v>34.599999999999994</v>
      </c>
      <c r="F408" s="279">
        <v>33.449999999999996</v>
      </c>
      <c r="G408" s="279">
        <v>31.399999999999991</v>
      </c>
      <c r="H408" s="279">
        <v>37.799999999999997</v>
      </c>
      <c r="I408" s="279">
        <v>39.849999999999994</v>
      </c>
      <c r="J408" s="279">
        <v>41</v>
      </c>
      <c r="K408" s="277">
        <v>38.700000000000003</v>
      </c>
      <c r="L408" s="277">
        <v>35.5</v>
      </c>
      <c r="M408" s="277">
        <v>922.61841000000004</v>
      </c>
    </row>
    <row r="409" spans="1:13">
      <c r="A409" s="268">
        <v>399</v>
      </c>
      <c r="B409" s="277" t="s">
        <v>513</v>
      </c>
      <c r="C409" s="278">
        <v>7613.55</v>
      </c>
      <c r="D409" s="279">
        <v>7627.833333333333</v>
      </c>
      <c r="E409" s="279">
        <v>7580.7166666666662</v>
      </c>
      <c r="F409" s="279">
        <v>7547.8833333333332</v>
      </c>
      <c r="G409" s="279">
        <v>7500.7666666666664</v>
      </c>
      <c r="H409" s="279">
        <v>7660.6666666666661</v>
      </c>
      <c r="I409" s="279">
        <v>7707.7833333333328</v>
      </c>
      <c r="J409" s="279">
        <v>7740.6166666666659</v>
      </c>
      <c r="K409" s="277">
        <v>7674.95</v>
      </c>
      <c r="L409" s="277">
        <v>7595</v>
      </c>
      <c r="M409" s="277">
        <v>0.20058000000000001</v>
      </c>
    </row>
    <row r="410" spans="1:13">
      <c r="A410" s="268">
        <v>400</v>
      </c>
      <c r="B410" s="277" t="s">
        <v>280</v>
      </c>
      <c r="C410" s="278">
        <v>862.95</v>
      </c>
      <c r="D410" s="279">
        <v>859.65000000000009</v>
      </c>
      <c r="E410" s="279">
        <v>851.45000000000016</v>
      </c>
      <c r="F410" s="279">
        <v>839.95</v>
      </c>
      <c r="G410" s="279">
        <v>831.75000000000011</v>
      </c>
      <c r="H410" s="279">
        <v>871.1500000000002</v>
      </c>
      <c r="I410" s="279">
        <v>879.35</v>
      </c>
      <c r="J410" s="279">
        <v>890.85000000000025</v>
      </c>
      <c r="K410" s="277">
        <v>867.85</v>
      </c>
      <c r="L410" s="277">
        <v>848.15</v>
      </c>
      <c r="M410" s="277">
        <v>6.68675</v>
      </c>
    </row>
    <row r="411" spans="1:13">
      <c r="A411" s="268">
        <v>401</v>
      </c>
      <c r="B411" s="277" t="s">
        <v>172</v>
      </c>
      <c r="C411" s="278">
        <v>192.7</v>
      </c>
      <c r="D411" s="279">
        <v>194.70000000000002</v>
      </c>
      <c r="E411" s="279">
        <v>189.60000000000002</v>
      </c>
      <c r="F411" s="279">
        <v>186.5</v>
      </c>
      <c r="G411" s="279">
        <v>181.4</v>
      </c>
      <c r="H411" s="279">
        <v>197.80000000000004</v>
      </c>
      <c r="I411" s="279">
        <v>202.9</v>
      </c>
      <c r="J411" s="279">
        <v>206.00000000000006</v>
      </c>
      <c r="K411" s="277">
        <v>199.8</v>
      </c>
      <c r="L411" s="277">
        <v>191.6</v>
      </c>
      <c r="M411" s="277">
        <v>619.52344000000005</v>
      </c>
    </row>
    <row r="412" spans="1:13">
      <c r="A412" s="268">
        <v>402</v>
      </c>
      <c r="B412" s="277" t="s">
        <v>514</v>
      </c>
      <c r="C412" s="278">
        <v>3598.55</v>
      </c>
      <c r="D412" s="279">
        <v>3605.1666666666665</v>
      </c>
      <c r="E412" s="279">
        <v>3555.833333333333</v>
      </c>
      <c r="F412" s="279">
        <v>3513.1166666666663</v>
      </c>
      <c r="G412" s="279">
        <v>3463.7833333333328</v>
      </c>
      <c r="H412" s="279">
        <v>3647.8833333333332</v>
      </c>
      <c r="I412" s="279">
        <v>3697.2166666666662</v>
      </c>
      <c r="J412" s="279">
        <v>3739.9333333333334</v>
      </c>
      <c r="K412" s="277">
        <v>3654.5</v>
      </c>
      <c r="L412" s="277">
        <v>3562.45</v>
      </c>
      <c r="M412" s="277">
        <v>8.0560000000000007E-2</v>
      </c>
    </row>
    <row r="413" spans="1:13">
      <c r="A413" s="268">
        <v>403</v>
      </c>
      <c r="B413" s="277" t="s">
        <v>516</v>
      </c>
      <c r="C413" s="278">
        <v>1450.2</v>
      </c>
      <c r="D413" s="279">
        <v>1448.6666666666667</v>
      </c>
      <c r="E413" s="279">
        <v>1434.3833333333334</v>
      </c>
      <c r="F413" s="279">
        <v>1418.5666666666666</v>
      </c>
      <c r="G413" s="279">
        <v>1404.2833333333333</v>
      </c>
      <c r="H413" s="279">
        <v>1464.4833333333336</v>
      </c>
      <c r="I413" s="279">
        <v>1478.7666666666669</v>
      </c>
      <c r="J413" s="279">
        <v>1494.5833333333337</v>
      </c>
      <c r="K413" s="277">
        <v>1462.95</v>
      </c>
      <c r="L413" s="277">
        <v>1432.85</v>
      </c>
      <c r="M413" s="277">
        <v>5.0029999999999998E-2</v>
      </c>
    </row>
    <row r="414" spans="1:13">
      <c r="A414" s="268">
        <v>404</v>
      </c>
      <c r="B414" s="277" t="s">
        <v>517</v>
      </c>
      <c r="C414" s="278">
        <v>495.8</v>
      </c>
      <c r="D414" s="279">
        <v>498.76666666666665</v>
      </c>
      <c r="E414" s="279">
        <v>484.23333333333335</v>
      </c>
      <c r="F414" s="279">
        <v>472.66666666666669</v>
      </c>
      <c r="G414" s="279">
        <v>458.13333333333338</v>
      </c>
      <c r="H414" s="279">
        <v>510.33333333333331</v>
      </c>
      <c r="I414" s="279">
        <v>524.86666666666656</v>
      </c>
      <c r="J414" s="279">
        <v>536.43333333333328</v>
      </c>
      <c r="K414" s="277">
        <v>513.29999999999995</v>
      </c>
      <c r="L414" s="277">
        <v>487.2</v>
      </c>
      <c r="M414" s="277">
        <v>0.85141</v>
      </c>
    </row>
    <row r="415" spans="1:13">
      <c r="A415" s="268">
        <v>405</v>
      </c>
      <c r="B415" s="277" t="s">
        <v>509</v>
      </c>
      <c r="C415" s="278">
        <v>67.7</v>
      </c>
      <c r="D415" s="279">
        <v>67.88333333333334</v>
      </c>
      <c r="E415" s="279">
        <v>66.416666666666686</v>
      </c>
      <c r="F415" s="279">
        <v>65.13333333333334</v>
      </c>
      <c r="G415" s="279">
        <v>63.666666666666686</v>
      </c>
      <c r="H415" s="279">
        <v>69.166666666666686</v>
      </c>
      <c r="I415" s="279">
        <v>70.633333333333354</v>
      </c>
      <c r="J415" s="279">
        <v>71.916666666666686</v>
      </c>
      <c r="K415" s="277">
        <v>69.349999999999994</v>
      </c>
      <c r="L415" s="277">
        <v>66.599999999999994</v>
      </c>
      <c r="M415" s="277">
        <v>11.884399999999999</v>
      </c>
    </row>
    <row r="416" spans="1:13">
      <c r="A416" s="268">
        <v>406</v>
      </c>
      <c r="B416" s="277" t="s">
        <v>518</v>
      </c>
      <c r="C416" s="278">
        <v>160.65</v>
      </c>
      <c r="D416" s="279">
        <v>162.75</v>
      </c>
      <c r="E416" s="279">
        <v>157.5</v>
      </c>
      <c r="F416" s="279">
        <v>154.35</v>
      </c>
      <c r="G416" s="279">
        <v>149.1</v>
      </c>
      <c r="H416" s="279">
        <v>165.9</v>
      </c>
      <c r="I416" s="279">
        <v>171.15</v>
      </c>
      <c r="J416" s="279">
        <v>174.3</v>
      </c>
      <c r="K416" s="277">
        <v>168</v>
      </c>
      <c r="L416" s="277">
        <v>159.6</v>
      </c>
      <c r="M416" s="277">
        <v>1.6735599999999999</v>
      </c>
    </row>
    <row r="417" spans="1:13">
      <c r="A417" s="268">
        <v>407</v>
      </c>
      <c r="B417" s="277" t="s">
        <v>173</v>
      </c>
      <c r="C417" s="278">
        <v>22311.200000000001</v>
      </c>
      <c r="D417" s="279">
        <v>22396.350000000002</v>
      </c>
      <c r="E417" s="279">
        <v>22164.850000000006</v>
      </c>
      <c r="F417" s="279">
        <v>22018.500000000004</v>
      </c>
      <c r="G417" s="279">
        <v>21787.000000000007</v>
      </c>
      <c r="H417" s="279">
        <v>22542.700000000004</v>
      </c>
      <c r="I417" s="279">
        <v>22774.199999999997</v>
      </c>
      <c r="J417" s="279">
        <v>22920.550000000003</v>
      </c>
      <c r="K417" s="277">
        <v>22627.85</v>
      </c>
      <c r="L417" s="277">
        <v>22250</v>
      </c>
      <c r="M417" s="277">
        <v>0.52261999999999997</v>
      </c>
    </row>
    <row r="418" spans="1:13">
      <c r="A418" s="268">
        <v>408</v>
      </c>
      <c r="B418" s="277" t="s">
        <v>520</v>
      </c>
      <c r="C418" s="278">
        <v>699.35</v>
      </c>
      <c r="D418" s="279">
        <v>704.1</v>
      </c>
      <c r="E418" s="279">
        <v>690.25</v>
      </c>
      <c r="F418" s="279">
        <v>681.15</v>
      </c>
      <c r="G418" s="279">
        <v>667.3</v>
      </c>
      <c r="H418" s="279">
        <v>713.2</v>
      </c>
      <c r="I418" s="279">
        <v>727.05000000000018</v>
      </c>
      <c r="J418" s="279">
        <v>736.15000000000009</v>
      </c>
      <c r="K418" s="277">
        <v>717.95</v>
      </c>
      <c r="L418" s="277">
        <v>695</v>
      </c>
      <c r="M418" s="277">
        <v>0.55115999999999998</v>
      </c>
    </row>
    <row r="419" spans="1:13">
      <c r="A419" s="268">
        <v>409</v>
      </c>
      <c r="B419" s="277" t="s">
        <v>174</v>
      </c>
      <c r="C419" s="278">
        <v>1143.6500000000001</v>
      </c>
      <c r="D419" s="279">
        <v>1138.3666666666668</v>
      </c>
      <c r="E419" s="279">
        <v>1126.9833333333336</v>
      </c>
      <c r="F419" s="279">
        <v>1110.3166666666668</v>
      </c>
      <c r="G419" s="279">
        <v>1098.9333333333336</v>
      </c>
      <c r="H419" s="279">
        <v>1155.0333333333335</v>
      </c>
      <c r="I419" s="279">
        <v>1166.4166666666667</v>
      </c>
      <c r="J419" s="279">
        <v>1183.0833333333335</v>
      </c>
      <c r="K419" s="277">
        <v>1149.75</v>
      </c>
      <c r="L419" s="277">
        <v>1121.7</v>
      </c>
      <c r="M419" s="277">
        <v>6.0646000000000004</v>
      </c>
    </row>
    <row r="420" spans="1:13">
      <c r="A420" s="268">
        <v>410</v>
      </c>
      <c r="B420" s="277" t="s">
        <v>515</v>
      </c>
      <c r="C420" s="278">
        <v>374.6</v>
      </c>
      <c r="D420" s="279">
        <v>376.09999999999997</v>
      </c>
      <c r="E420" s="279">
        <v>371.49999999999994</v>
      </c>
      <c r="F420" s="279">
        <v>368.4</v>
      </c>
      <c r="G420" s="279">
        <v>363.79999999999995</v>
      </c>
      <c r="H420" s="279">
        <v>379.19999999999993</v>
      </c>
      <c r="I420" s="279">
        <v>383.79999999999995</v>
      </c>
      <c r="J420" s="279">
        <v>386.89999999999992</v>
      </c>
      <c r="K420" s="277">
        <v>380.7</v>
      </c>
      <c r="L420" s="277">
        <v>373</v>
      </c>
      <c r="M420" s="277">
        <v>0.23779</v>
      </c>
    </row>
    <row r="421" spans="1:13">
      <c r="A421" s="268">
        <v>411</v>
      </c>
      <c r="B421" s="277" t="s">
        <v>510</v>
      </c>
      <c r="C421" s="278">
        <v>22.25</v>
      </c>
      <c r="D421" s="279">
        <v>22.3</v>
      </c>
      <c r="E421" s="279">
        <v>22.1</v>
      </c>
      <c r="F421" s="279">
        <v>21.95</v>
      </c>
      <c r="G421" s="279">
        <v>21.75</v>
      </c>
      <c r="H421" s="279">
        <v>22.450000000000003</v>
      </c>
      <c r="I421" s="279">
        <v>22.65</v>
      </c>
      <c r="J421" s="279">
        <v>22.800000000000004</v>
      </c>
      <c r="K421" s="277">
        <v>22.5</v>
      </c>
      <c r="L421" s="277">
        <v>22.15</v>
      </c>
      <c r="M421" s="277">
        <v>9.0141100000000005</v>
      </c>
    </row>
    <row r="422" spans="1:13">
      <c r="A422" s="268">
        <v>412</v>
      </c>
      <c r="B422" s="277" t="s">
        <v>511</v>
      </c>
      <c r="C422" s="278">
        <v>1755</v>
      </c>
      <c r="D422" s="279">
        <v>1769.8666666666668</v>
      </c>
      <c r="E422" s="279">
        <v>1734.7333333333336</v>
      </c>
      <c r="F422" s="279">
        <v>1714.4666666666667</v>
      </c>
      <c r="G422" s="279">
        <v>1679.3333333333335</v>
      </c>
      <c r="H422" s="279">
        <v>1790.1333333333337</v>
      </c>
      <c r="I422" s="279">
        <v>1825.2666666666669</v>
      </c>
      <c r="J422" s="279">
        <v>1845.5333333333338</v>
      </c>
      <c r="K422" s="277">
        <v>1805</v>
      </c>
      <c r="L422" s="277">
        <v>1749.6</v>
      </c>
      <c r="M422" s="277">
        <v>1.6917199999999999</v>
      </c>
    </row>
    <row r="423" spans="1:13">
      <c r="A423" s="268">
        <v>413</v>
      </c>
      <c r="B423" s="277" t="s">
        <v>521</v>
      </c>
      <c r="C423" s="278">
        <v>232.2</v>
      </c>
      <c r="D423" s="279">
        <v>234.23333333333335</v>
      </c>
      <c r="E423" s="279">
        <v>228.4666666666667</v>
      </c>
      <c r="F423" s="279">
        <v>224.73333333333335</v>
      </c>
      <c r="G423" s="279">
        <v>218.9666666666667</v>
      </c>
      <c r="H423" s="279">
        <v>237.9666666666667</v>
      </c>
      <c r="I423" s="279">
        <v>243.73333333333335</v>
      </c>
      <c r="J423" s="279">
        <v>247.4666666666667</v>
      </c>
      <c r="K423" s="277">
        <v>240</v>
      </c>
      <c r="L423" s="277">
        <v>230.5</v>
      </c>
      <c r="M423" s="277">
        <v>2.1674099999999998</v>
      </c>
    </row>
    <row r="424" spans="1:13">
      <c r="A424" s="268">
        <v>414</v>
      </c>
      <c r="B424" s="277" t="s">
        <v>522</v>
      </c>
      <c r="C424" s="278">
        <v>996.65</v>
      </c>
      <c r="D424" s="279">
        <v>1001.1999999999999</v>
      </c>
      <c r="E424" s="279">
        <v>987.54999999999984</v>
      </c>
      <c r="F424" s="279">
        <v>978.44999999999993</v>
      </c>
      <c r="G424" s="279">
        <v>964.79999999999984</v>
      </c>
      <c r="H424" s="279">
        <v>1010.2999999999998</v>
      </c>
      <c r="I424" s="279">
        <v>1023.9499999999999</v>
      </c>
      <c r="J424" s="279">
        <v>1033.0499999999997</v>
      </c>
      <c r="K424" s="277">
        <v>1014.85</v>
      </c>
      <c r="L424" s="277">
        <v>992.1</v>
      </c>
      <c r="M424" s="277">
        <v>0.47460999999999998</v>
      </c>
    </row>
    <row r="425" spans="1:13">
      <c r="A425" s="268">
        <v>415</v>
      </c>
      <c r="B425" s="277" t="s">
        <v>523</v>
      </c>
      <c r="C425" s="278">
        <v>235.05</v>
      </c>
      <c r="D425" s="279">
        <v>235.88333333333333</v>
      </c>
      <c r="E425" s="279">
        <v>232.76666666666665</v>
      </c>
      <c r="F425" s="279">
        <v>230.48333333333332</v>
      </c>
      <c r="G425" s="279">
        <v>227.36666666666665</v>
      </c>
      <c r="H425" s="279">
        <v>238.16666666666666</v>
      </c>
      <c r="I425" s="279">
        <v>241.28333333333333</v>
      </c>
      <c r="J425" s="279">
        <v>243.56666666666666</v>
      </c>
      <c r="K425" s="277">
        <v>239</v>
      </c>
      <c r="L425" s="277">
        <v>233.6</v>
      </c>
      <c r="M425" s="277">
        <v>1.9771300000000001</v>
      </c>
    </row>
    <row r="426" spans="1:13">
      <c r="A426" s="268">
        <v>416</v>
      </c>
      <c r="B426" s="277" t="s">
        <v>524</v>
      </c>
      <c r="C426" s="278">
        <v>7.8</v>
      </c>
      <c r="D426" s="279">
        <v>7.8833333333333329</v>
      </c>
      <c r="E426" s="279">
        <v>7.6666666666666661</v>
      </c>
      <c r="F426" s="279">
        <v>7.5333333333333332</v>
      </c>
      <c r="G426" s="279">
        <v>7.3166666666666664</v>
      </c>
      <c r="H426" s="279">
        <v>8.0166666666666657</v>
      </c>
      <c r="I426" s="279">
        <v>8.2333333333333325</v>
      </c>
      <c r="J426" s="279">
        <v>8.3666666666666654</v>
      </c>
      <c r="K426" s="277">
        <v>8.1</v>
      </c>
      <c r="L426" s="277">
        <v>7.75</v>
      </c>
      <c r="M426" s="277">
        <v>145.60595000000001</v>
      </c>
    </row>
    <row r="427" spans="1:13">
      <c r="A427" s="268">
        <v>417</v>
      </c>
      <c r="B427" s="277" t="s">
        <v>2517</v>
      </c>
      <c r="C427" s="278">
        <v>701.85</v>
      </c>
      <c r="D427" s="279">
        <v>701.85</v>
      </c>
      <c r="E427" s="279">
        <v>701.85</v>
      </c>
      <c r="F427" s="279">
        <v>701.85</v>
      </c>
      <c r="G427" s="279">
        <v>701.85</v>
      </c>
      <c r="H427" s="279">
        <v>701.85</v>
      </c>
      <c r="I427" s="279">
        <v>701.85</v>
      </c>
      <c r="J427" s="279">
        <v>701.85</v>
      </c>
      <c r="K427" s="277">
        <v>701.85</v>
      </c>
      <c r="L427" s="277">
        <v>701.85</v>
      </c>
      <c r="M427" s="277">
        <v>0.12975</v>
      </c>
    </row>
    <row r="428" spans="1:13">
      <c r="A428" s="268">
        <v>418</v>
      </c>
      <c r="B428" s="277" t="s">
        <v>527</v>
      </c>
      <c r="C428" s="278">
        <v>167.3</v>
      </c>
      <c r="D428" s="279">
        <v>168.61666666666665</v>
      </c>
      <c r="E428" s="279">
        <v>165.1333333333333</v>
      </c>
      <c r="F428" s="279">
        <v>162.96666666666664</v>
      </c>
      <c r="G428" s="279">
        <v>159.48333333333329</v>
      </c>
      <c r="H428" s="279">
        <v>170.7833333333333</v>
      </c>
      <c r="I428" s="279">
        <v>174.26666666666665</v>
      </c>
      <c r="J428" s="279">
        <v>176.43333333333331</v>
      </c>
      <c r="K428" s="277">
        <v>172.1</v>
      </c>
      <c r="L428" s="277">
        <v>166.45</v>
      </c>
      <c r="M428" s="277">
        <v>10.405989999999999</v>
      </c>
    </row>
    <row r="429" spans="1:13">
      <c r="A429" s="268">
        <v>419</v>
      </c>
      <c r="B429" s="277" t="s">
        <v>2526</v>
      </c>
      <c r="C429" s="278">
        <v>49.7</v>
      </c>
      <c r="D429" s="279">
        <v>49.933333333333337</v>
      </c>
      <c r="E429" s="279">
        <v>49.366666666666674</v>
      </c>
      <c r="F429" s="279">
        <v>49.033333333333339</v>
      </c>
      <c r="G429" s="279">
        <v>48.466666666666676</v>
      </c>
      <c r="H429" s="279">
        <v>50.266666666666673</v>
      </c>
      <c r="I429" s="279">
        <v>50.833333333333336</v>
      </c>
      <c r="J429" s="279">
        <v>51.166666666666671</v>
      </c>
      <c r="K429" s="277">
        <v>50.5</v>
      </c>
      <c r="L429" s="277">
        <v>49.6</v>
      </c>
      <c r="M429" s="277">
        <v>12.269019999999999</v>
      </c>
    </row>
    <row r="430" spans="1:13">
      <c r="A430" s="268">
        <v>420</v>
      </c>
      <c r="B430" s="277" t="s">
        <v>175</v>
      </c>
      <c r="C430" s="278">
        <v>3840.65</v>
      </c>
      <c r="D430" s="279">
        <v>3865.8833333333337</v>
      </c>
      <c r="E430" s="279">
        <v>3790.8166666666675</v>
      </c>
      <c r="F430" s="279">
        <v>3740.983333333334</v>
      </c>
      <c r="G430" s="279">
        <v>3665.9166666666679</v>
      </c>
      <c r="H430" s="279">
        <v>3915.7166666666672</v>
      </c>
      <c r="I430" s="279">
        <v>3990.7833333333338</v>
      </c>
      <c r="J430" s="279">
        <v>4040.6166666666668</v>
      </c>
      <c r="K430" s="277">
        <v>3940.95</v>
      </c>
      <c r="L430" s="277">
        <v>3816.05</v>
      </c>
      <c r="M430" s="277">
        <v>1.9585900000000001</v>
      </c>
    </row>
    <row r="431" spans="1:13">
      <c r="A431" s="268">
        <v>421</v>
      </c>
      <c r="B431" s="277" t="s">
        <v>176</v>
      </c>
      <c r="C431" s="278">
        <v>689.15</v>
      </c>
      <c r="D431" s="279">
        <v>694.66666666666663</v>
      </c>
      <c r="E431" s="279">
        <v>676.48333333333323</v>
      </c>
      <c r="F431" s="279">
        <v>663.81666666666661</v>
      </c>
      <c r="G431" s="279">
        <v>645.63333333333321</v>
      </c>
      <c r="H431" s="279">
        <v>707.33333333333326</v>
      </c>
      <c r="I431" s="279">
        <v>725.51666666666665</v>
      </c>
      <c r="J431" s="279">
        <v>738.18333333333328</v>
      </c>
      <c r="K431" s="277">
        <v>712.85</v>
      </c>
      <c r="L431" s="277">
        <v>682</v>
      </c>
      <c r="M431" s="277">
        <v>39.603189999999998</v>
      </c>
    </row>
    <row r="432" spans="1:13">
      <c r="A432" s="268">
        <v>422</v>
      </c>
      <c r="B432" s="277" t="s">
        <v>177</v>
      </c>
      <c r="C432" s="286">
        <v>418.15</v>
      </c>
      <c r="D432" s="287">
        <v>418.84999999999997</v>
      </c>
      <c r="E432" s="287">
        <v>413.44999999999993</v>
      </c>
      <c r="F432" s="287">
        <v>408.74999999999994</v>
      </c>
      <c r="G432" s="287">
        <v>403.34999999999991</v>
      </c>
      <c r="H432" s="287">
        <v>423.54999999999995</v>
      </c>
      <c r="I432" s="287">
        <v>428.94999999999993</v>
      </c>
      <c r="J432" s="287">
        <v>433.65</v>
      </c>
      <c r="K432" s="288">
        <v>424.25</v>
      </c>
      <c r="L432" s="288">
        <v>414.15</v>
      </c>
      <c r="M432" s="288">
        <v>4.1725199999999996</v>
      </c>
    </row>
    <row r="433" spans="1:13">
      <c r="A433" s="268">
        <v>423</v>
      </c>
      <c r="B433" s="277" t="s">
        <v>525</v>
      </c>
      <c r="C433" s="277">
        <v>89.85</v>
      </c>
      <c r="D433" s="279">
        <v>90.3</v>
      </c>
      <c r="E433" s="279">
        <v>88.05</v>
      </c>
      <c r="F433" s="279">
        <v>86.25</v>
      </c>
      <c r="G433" s="279">
        <v>84</v>
      </c>
      <c r="H433" s="279">
        <v>92.1</v>
      </c>
      <c r="I433" s="279">
        <v>94.35</v>
      </c>
      <c r="J433" s="279">
        <v>96.149999999999991</v>
      </c>
      <c r="K433" s="277">
        <v>92.55</v>
      </c>
      <c r="L433" s="277">
        <v>88.5</v>
      </c>
      <c r="M433" s="277">
        <v>1.87791</v>
      </c>
    </row>
    <row r="434" spans="1:13">
      <c r="A434" s="268">
        <v>424</v>
      </c>
      <c r="B434" s="277" t="s">
        <v>281</v>
      </c>
      <c r="C434" s="277">
        <v>137.65</v>
      </c>
      <c r="D434" s="279">
        <v>138.04999999999998</v>
      </c>
      <c r="E434" s="279">
        <v>136.34999999999997</v>
      </c>
      <c r="F434" s="279">
        <v>135.04999999999998</v>
      </c>
      <c r="G434" s="279">
        <v>133.34999999999997</v>
      </c>
      <c r="H434" s="279">
        <v>139.34999999999997</v>
      </c>
      <c r="I434" s="279">
        <v>141.04999999999995</v>
      </c>
      <c r="J434" s="279">
        <v>142.34999999999997</v>
      </c>
      <c r="K434" s="277">
        <v>139.75</v>
      </c>
      <c r="L434" s="277">
        <v>136.75</v>
      </c>
      <c r="M434" s="277">
        <v>12.30758</v>
      </c>
    </row>
    <row r="435" spans="1:13">
      <c r="A435" s="268">
        <v>425</v>
      </c>
      <c r="B435" s="277" t="s">
        <v>526</v>
      </c>
      <c r="C435" s="277">
        <v>405.15</v>
      </c>
      <c r="D435" s="279">
        <v>406.13333333333338</v>
      </c>
      <c r="E435" s="279">
        <v>395.01666666666677</v>
      </c>
      <c r="F435" s="279">
        <v>384.88333333333338</v>
      </c>
      <c r="G435" s="279">
        <v>373.76666666666677</v>
      </c>
      <c r="H435" s="279">
        <v>416.26666666666677</v>
      </c>
      <c r="I435" s="279">
        <v>427.38333333333344</v>
      </c>
      <c r="J435" s="279">
        <v>437.51666666666677</v>
      </c>
      <c r="K435" s="277">
        <v>417.25</v>
      </c>
      <c r="L435" s="277">
        <v>396</v>
      </c>
      <c r="M435" s="277">
        <v>2.2645200000000001</v>
      </c>
    </row>
    <row r="436" spans="1:13">
      <c r="A436" s="268">
        <v>426</v>
      </c>
      <c r="B436" s="277" t="s">
        <v>528</v>
      </c>
      <c r="C436" s="277">
        <v>1624.75</v>
      </c>
      <c r="D436" s="279">
        <v>1632.7</v>
      </c>
      <c r="E436" s="279">
        <v>1597.0500000000002</v>
      </c>
      <c r="F436" s="279">
        <v>1569.3500000000001</v>
      </c>
      <c r="G436" s="279">
        <v>1533.7000000000003</v>
      </c>
      <c r="H436" s="279">
        <v>1660.4</v>
      </c>
      <c r="I436" s="279">
        <v>1696.0500000000002</v>
      </c>
      <c r="J436" s="279">
        <v>1723.75</v>
      </c>
      <c r="K436" s="277">
        <v>1668.35</v>
      </c>
      <c r="L436" s="277">
        <v>1605</v>
      </c>
      <c r="M436" s="277">
        <v>1.864E-2</v>
      </c>
    </row>
    <row r="437" spans="1:13">
      <c r="A437" s="268">
        <v>427</v>
      </c>
      <c r="B437" s="277" t="s">
        <v>529</v>
      </c>
      <c r="C437" s="277">
        <v>1244.5999999999999</v>
      </c>
      <c r="D437" s="279">
        <v>1256.0833333333333</v>
      </c>
      <c r="E437" s="279">
        <v>1228.4166666666665</v>
      </c>
      <c r="F437" s="279">
        <v>1212.2333333333333</v>
      </c>
      <c r="G437" s="279">
        <v>1184.5666666666666</v>
      </c>
      <c r="H437" s="279">
        <v>1272.2666666666664</v>
      </c>
      <c r="I437" s="279">
        <v>1299.9333333333329</v>
      </c>
      <c r="J437" s="279">
        <v>1316.1166666666663</v>
      </c>
      <c r="K437" s="277">
        <v>1283.75</v>
      </c>
      <c r="L437" s="277">
        <v>1239.9000000000001</v>
      </c>
      <c r="M437" s="277">
        <v>0.17005000000000001</v>
      </c>
    </row>
    <row r="438" spans="1:13">
      <c r="A438" s="268">
        <v>428</v>
      </c>
      <c r="B438" s="277" t="s">
        <v>530</v>
      </c>
      <c r="C438" s="277">
        <v>386</v>
      </c>
      <c r="D438" s="279">
        <v>388.13333333333338</v>
      </c>
      <c r="E438" s="279">
        <v>379.56666666666678</v>
      </c>
      <c r="F438" s="279">
        <v>373.13333333333338</v>
      </c>
      <c r="G438" s="279">
        <v>364.56666666666678</v>
      </c>
      <c r="H438" s="279">
        <v>394.56666666666678</v>
      </c>
      <c r="I438" s="279">
        <v>403.13333333333338</v>
      </c>
      <c r="J438" s="279">
        <v>409.56666666666678</v>
      </c>
      <c r="K438" s="277">
        <v>396.7</v>
      </c>
      <c r="L438" s="277">
        <v>381.7</v>
      </c>
      <c r="M438" s="277">
        <v>0.77061999999999997</v>
      </c>
    </row>
    <row r="439" spans="1:13">
      <c r="A439" s="268">
        <v>429</v>
      </c>
      <c r="B439" s="277" t="s">
        <v>178</v>
      </c>
      <c r="C439" s="277">
        <v>499.7</v>
      </c>
      <c r="D439" s="279">
        <v>497.90000000000003</v>
      </c>
      <c r="E439" s="279">
        <v>494.10000000000008</v>
      </c>
      <c r="F439" s="279">
        <v>488.50000000000006</v>
      </c>
      <c r="G439" s="279">
        <v>484.7000000000001</v>
      </c>
      <c r="H439" s="279">
        <v>503.50000000000006</v>
      </c>
      <c r="I439" s="279">
        <v>507.3</v>
      </c>
      <c r="J439" s="279">
        <v>512.90000000000009</v>
      </c>
      <c r="K439" s="277">
        <v>501.7</v>
      </c>
      <c r="L439" s="277">
        <v>492.3</v>
      </c>
      <c r="M439" s="277">
        <v>75.04401</v>
      </c>
    </row>
    <row r="440" spans="1:13">
      <c r="A440" s="268">
        <v>430</v>
      </c>
      <c r="B440" s="277" t="s">
        <v>531</v>
      </c>
      <c r="C440" s="277">
        <v>192.4</v>
      </c>
      <c r="D440" s="279">
        <v>194.41666666666666</v>
      </c>
      <c r="E440" s="279">
        <v>187.83333333333331</v>
      </c>
      <c r="F440" s="279">
        <v>183.26666666666665</v>
      </c>
      <c r="G440" s="279">
        <v>176.68333333333331</v>
      </c>
      <c r="H440" s="279">
        <v>198.98333333333332</v>
      </c>
      <c r="I440" s="279">
        <v>205.56666666666663</v>
      </c>
      <c r="J440" s="279">
        <v>210.13333333333333</v>
      </c>
      <c r="K440" s="277">
        <v>201</v>
      </c>
      <c r="L440" s="277">
        <v>189.85</v>
      </c>
      <c r="M440" s="277">
        <v>7.2755900000000002</v>
      </c>
    </row>
    <row r="441" spans="1:13">
      <c r="A441" s="268">
        <v>431</v>
      </c>
      <c r="B441" s="277" t="s">
        <v>179</v>
      </c>
      <c r="C441" s="277">
        <v>390.25</v>
      </c>
      <c r="D441" s="279">
        <v>391.59999999999997</v>
      </c>
      <c r="E441" s="279">
        <v>386.34999999999991</v>
      </c>
      <c r="F441" s="279">
        <v>382.44999999999993</v>
      </c>
      <c r="G441" s="279">
        <v>377.19999999999987</v>
      </c>
      <c r="H441" s="279">
        <v>395.49999999999994</v>
      </c>
      <c r="I441" s="279">
        <v>400.75000000000006</v>
      </c>
      <c r="J441" s="279">
        <v>404.65</v>
      </c>
      <c r="K441" s="277">
        <v>396.85</v>
      </c>
      <c r="L441" s="277">
        <v>387.7</v>
      </c>
      <c r="M441" s="277">
        <v>36.10859</v>
      </c>
    </row>
    <row r="442" spans="1:13">
      <c r="A442" s="268">
        <v>432</v>
      </c>
      <c r="B442" s="277" t="s">
        <v>532</v>
      </c>
      <c r="C442" s="277">
        <v>157.19999999999999</v>
      </c>
      <c r="D442" s="279">
        <v>159.26666666666665</v>
      </c>
      <c r="E442" s="279">
        <v>152.93333333333331</v>
      </c>
      <c r="F442" s="279">
        <v>148.66666666666666</v>
      </c>
      <c r="G442" s="279">
        <v>142.33333333333331</v>
      </c>
      <c r="H442" s="279">
        <v>163.5333333333333</v>
      </c>
      <c r="I442" s="279">
        <v>169.86666666666667</v>
      </c>
      <c r="J442" s="279">
        <v>174.1333333333333</v>
      </c>
      <c r="K442" s="277">
        <v>165.6</v>
      </c>
      <c r="L442" s="277">
        <v>155</v>
      </c>
      <c r="M442" s="277">
        <v>24.540379999999999</v>
      </c>
    </row>
    <row r="443" spans="1:13">
      <c r="A443" s="268">
        <v>433</v>
      </c>
      <c r="B443" s="277" t="s">
        <v>533</v>
      </c>
      <c r="C443" s="277">
        <v>1113.2</v>
      </c>
      <c r="D443" s="279">
        <v>1117.3833333333334</v>
      </c>
      <c r="E443" s="279">
        <v>1099.4666666666669</v>
      </c>
      <c r="F443" s="279">
        <v>1085.7333333333336</v>
      </c>
      <c r="G443" s="279">
        <v>1067.8166666666671</v>
      </c>
      <c r="H443" s="279">
        <v>1131.1166666666668</v>
      </c>
      <c r="I443" s="279">
        <v>1149.0333333333333</v>
      </c>
      <c r="J443" s="279">
        <v>1162.7666666666667</v>
      </c>
      <c r="K443" s="277">
        <v>1135.3</v>
      </c>
      <c r="L443" s="277">
        <v>1103.6500000000001</v>
      </c>
      <c r="M443" s="277">
        <v>0.31542999999999999</v>
      </c>
    </row>
    <row r="444" spans="1:13">
      <c r="A444" s="268">
        <v>434</v>
      </c>
      <c r="B444" s="277" t="s">
        <v>534</v>
      </c>
      <c r="C444" s="277">
        <v>4.9000000000000004</v>
      </c>
      <c r="D444" s="279">
        <v>5.0166666666666666</v>
      </c>
      <c r="E444" s="279">
        <v>4.7833333333333332</v>
      </c>
      <c r="F444" s="279">
        <v>4.666666666666667</v>
      </c>
      <c r="G444" s="279">
        <v>4.4333333333333336</v>
      </c>
      <c r="H444" s="279">
        <v>5.1333333333333329</v>
      </c>
      <c r="I444" s="279">
        <v>5.3666666666666654</v>
      </c>
      <c r="J444" s="279">
        <v>5.4833333333333325</v>
      </c>
      <c r="K444" s="277">
        <v>5.25</v>
      </c>
      <c r="L444" s="277">
        <v>4.9000000000000004</v>
      </c>
      <c r="M444" s="277">
        <v>218.05137999999999</v>
      </c>
    </row>
    <row r="445" spans="1:13">
      <c r="A445" s="268">
        <v>435</v>
      </c>
      <c r="B445" s="277" t="s">
        <v>535</v>
      </c>
      <c r="C445" s="277">
        <v>147</v>
      </c>
      <c r="D445" s="279">
        <v>146.20000000000002</v>
      </c>
      <c r="E445" s="279">
        <v>142.40000000000003</v>
      </c>
      <c r="F445" s="279">
        <v>137.80000000000001</v>
      </c>
      <c r="G445" s="279">
        <v>134.00000000000003</v>
      </c>
      <c r="H445" s="279">
        <v>150.80000000000004</v>
      </c>
      <c r="I445" s="279">
        <v>154.60000000000005</v>
      </c>
      <c r="J445" s="279">
        <v>159.20000000000005</v>
      </c>
      <c r="K445" s="277">
        <v>150</v>
      </c>
      <c r="L445" s="277">
        <v>141.6</v>
      </c>
      <c r="M445" s="277">
        <v>3.26885</v>
      </c>
    </row>
    <row r="446" spans="1:13">
      <c r="A446" s="268">
        <v>436</v>
      </c>
      <c r="B446" s="277" t="s">
        <v>536</v>
      </c>
      <c r="C446" s="277">
        <v>879</v>
      </c>
      <c r="D446" s="279">
        <v>883.36666666666667</v>
      </c>
      <c r="E446" s="279">
        <v>871.73333333333335</v>
      </c>
      <c r="F446" s="279">
        <v>864.4666666666667</v>
      </c>
      <c r="G446" s="279">
        <v>852.83333333333337</v>
      </c>
      <c r="H446" s="279">
        <v>890.63333333333333</v>
      </c>
      <c r="I446" s="279">
        <v>902.26666666666677</v>
      </c>
      <c r="J446" s="279">
        <v>909.5333333333333</v>
      </c>
      <c r="K446" s="277">
        <v>895</v>
      </c>
      <c r="L446" s="277">
        <v>876.1</v>
      </c>
      <c r="M446" s="277">
        <v>0.16727</v>
      </c>
    </row>
    <row r="447" spans="1:13">
      <c r="A447" s="268">
        <v>437</v>
      </c>
      <c r="B447" s="277" t="s">
        <v>282</v>
      </c>
      <c r="C447" s="277">
        <v>435.7</v>
      </c>
      <c r="D447" s="279">
        <v>438.95</v>
      </c>
      <c r="E447" s="279">
        <v>424.9</v>
      </c>
      <c r="F447" s="279">
        <v>414.09999999999997</v>
      </c>
      <c r="G447" s="279">
        <v>400.04999999999995</v>
      </c>
      <c r="H447" s="279">
        <v>449.75</v>
      </c>
      <c r="I447" s="279">
        <v>463.80000000000007</v>
      </c>
      <c r="J447" s="279">
        <v>474.6</v>
      </c>
      <c r="K447" s="277">
        <v>453</v>
      </c>
      <c r="L447" s="277">
        <v>428.15</v>
      </c>
      <c r="M447" s="277">
        <v>7.9777199999999997</v>
      </c>
    </row>
    <row r="448" spans="1:13">
      <c r="A448" s="268">
        <v>438</v>
      </c>
      <c r="B448" s="277" t="s">
        <v>542</v>
      </c>
      <c r="C448" s="277">
        <v>42.55</v>
      </c>
      <c r="D448" s="279">
        <v>43.233333333333327</v>
      </c>
      <c r="E448" s="279">
        <v>41.566666666666656</v>
      </c>
      <c r="F448" s="279">
        <v>40.583333333333329</v>
      </c>
      <c r="G448" s="279">
        <v>38.916666666666657</v>
      </c>
      <c r="H448" s="279">
        <v>44.216666666666654</v>
      </c>
      <c r="I448" s="279">
        <v>45.883333333333326</v>
      </c>
      <c r="J448" s="279">
        <v>46.866666666666653</v>
      </c>
      <c r="K448" s="277">
        <v>44.9</v>
      </c>
      <c r="L448" s="277">
        <v>42.25</v>
      </c>
      <c r="M448" s="277">
        <v>2.6405699999999999</v>
      </c>
    </row>
    <row r="449" spans="1:13">
      <c r="A449" s="268">
        <v>439</v>
      </c>
      <c r="B449" s="277" t="s">
        <v>2609</v>
      </c>
      <c r="C449" s="277">
        <v>12333.9</v>
      </c>
      <c r="D449" s="279">
        <v>12493.85</v>
      </c>
      <c r="E449" s="279">
        <v>12040.050000000001</v>
      </c>
      <c r="F449" s="279">
        <v>11746.2</v>
      </c>
      <c r="G449" s="279">
        <v>11292.400000000001</v>
      </c>
      <c r="H449" s="279">
        <v>12787.7</v>
      </c>
      <c r="I449" s="279">
        <v>13241.5</v>
      </c>
      <c r="J449" s="279">
        <v>13535.35</v>
      </c>
      <c r="K449" s="277">
        <v>12947.65</v>
      </c>
      <c r="L449" s="277">
        <v>12200</v>
      </c>
      <c r="M449" s="277">
        <v>1.916E-2</v>
      </c>
    </row>
    <row r="450" spans="1:13">
      <c r="A450" s="268">
        <v>440</v>
      </c>
      <c r="B450" s="277" t="s">
        <v>182</v>
      </c>
      <c r="C450" s="277">
        <v>902.8</v>
      </c>
      <c r="D450" s="279">
        <v>908.93333333333339</v>
      </c>
      <c r="E450" s="279">
        <v>893.86666666666679</v>
      </c>
      <c r="F450" s="279">
        <v>884.93333333333339</v>
      </c>
      <c r="G450" s="279">
        <v>869.86666666666679</v>
      </c>
      <c r="H450" s="279">
        <v>917.86666666666679</v>
      </c>
      <c r="I450" s="279">
        <v>932.93333333333339</v>
      </c>
      <c r="J450" s="279">
        <v>941.86666666666679</v>
      </c>
      <c r="K450" s="277">
        <v>924</v>
      </c>
      <c r="L450" s="277">
        <v>900</v>
      </c>
      <c r="M450" s="277">
        <v>3.6732800000000001</v>
      </c>
    </row>
    <row r="451" spans="1:13">
      <c r="A451" s="268">
        <v>441</v>
      </c>
      <c r="B451" s="277" t="s">
        <v>3465</v>
      </c>
      <c r="C451" s="277">
        <v>424.45</v>
      </c>
      <c r="D451" s="279">
        <v>426.66666666666669</v>
      </c>
      <c r="E451" s="279">
        <v>419.78333333333336</v>
      </c>
      <c r="F451" s="279">
        <v>415.11666666666667</v>
      </c>
      <c r="G451" s="279">
        <v>408.23333333333335</v>
      </c>
      <c r="H451" s="279">
        <v>431.33333333333337</v>
      </c>
      <c r="I451" s="279">
        <v>438.2166666666667</v>
      </c>
      <c r="J451" s="279">
        <v>442.88333333333338</v>
      </c>
      <c r="K451" s="277">
        <v>433.55</v>
      </c>
      <c r="L451" s="277">
        <v>422</v>
      </c>
      <c r="M451" s="277">
        <v>25.523869999999999</v>
      </c>
    </row>
    <row r="452" spans="1:13">
      <c r="A452" s="268">
        <v>442</v>
      </c>
      <c r="B452" s="277" t="s">
        <v>543</v>
      </c>
      <c r="C452" s="277">
        <v>751.8</v>
      </c>
      <c r="D452" s="279">
        <v>756.36666666666667</v>
      </c>
      <c r="E452" s="279">
        <v>744.43333333333339</v>
      </c>
      <c r="F452" s="279">
        <v>737.06666666666672</v>
      </c>
      <c r="G452" s="279">
        <v>725.13333333333344</v>
      </c>
      <c r="H452" s="279">
        <v>763.73333333333335</v>
      </c>
      <c r="I452" s="279">
        <v>775.66666666666652</v>
      </c>
      <c r="J452" s="279">
        <v>783.0333333333333</v>
      </c>
      <c r="K452" s="277">
        <v>768.3</v>
      </c>
      <c r="L452" s="277">
        <v>749</v>
      </c>
      <c r="M452" s="277">
        <v>0.17423</v>
      </c>
    </row>
    <row r="453" spans="1:13">
      <c r="A453" s="268">
        <v>443</v>
      </c>
      <c r="B453" s="277" t="s">
        <v>183</v>
      </c>
      <c r="C453" s="277">
        <v>108</v>
      </c>
      <c r="D453" s="279">
        <v>108.98333333333333</v>
      </c>
      <c r="E453" s="279">
        <v>105.86666666666667</v>
      </c>
      <c r="F453" s="279">
        <v>103.73333333333333</v>
      </c>
      <c r="G453" s="279">
        <v>100.61666666666667</v>
      </c>
      <c r="H453" s="279">
        <v>111.11666666666667</v>
      </c>
      <c r="I453" s="279">
        <v>114.23333333333332</v>
      </c>
      <c r="J453" s="279">
        <v>116.36666666666667</v>
      </c>
      <c r="K453" s="277">
        <v>112.1</v>
      </c>
      <c r="L453" s="277">
        <v>106.85</v>
      </c>
      <c r="M453" s="277">
        <v>819.00473</v>
      </c>
    </row>
    <row r="454" spans="1:13">
      <c r="A454" s="268">
        <v>444</v>
      </c>
      <c r="B454" s="277" t="s">
        <v>184</v>
      </c>
      <c r="C454" s="277">
        <v>42.45</v>
      </c>
      <c r="D454" s="279">
        <v>42.75</v>
      </c>
      <c r="E454" s="279">
        <v>41.8</v>
      </c>
      <c r="F454" s="279">
        <v>41.15</v>
      </c>
      <c r="G454" s="279">
        <v>40.199999999999996</v>
      </c>
      <c r="H454" s="279">
        <v>43.4</v>
      </c>
      <c r="I454" s="279">
        <v>44.35</v>
      </c>
      <c r="J454" s="279">
        <v>45</v>
      </c>
      <c r="K454" s="277">
        <v>43.7</v>
      </c>
      <c r="L454" s="277">
        <v>42.1</v>
      </c>
      <c r="M454" s="277">
        <v>48.558419999999998</v>
      </c>
    </row>
    <row r="455" spans="1:13">
      <c r="A455" s="268">
        <v>445</v>
      </c>
      <c r="B455" s="277" t="s">
        <v>185</v>
      </c>
      <c r="C455" s="277">
        <v>49.65</v>
      </c>
      <c r="D455" s="279">
        <v>49.966666666666669</v>
      </c>
      <c r="E455" s="279">
        <v>48.833333333333336</v>
      </c>
      <c r="F455" s="279">
        <v>48.016666666666666</v>
      </c>
      <c r="G455" s="279">
        <v>46.883333333333333</v>
      </c>
      <c r="H455" s="279">
        <v>50.783333333333339</v>
      </c>
      <c r="I455" s="279">
        <v>51.916666666666664</v>
      </c>
      <c r="J455" s="279">
        <v>52.733333333333341</v>
      </c>
      <c r="K455" s="277">
        <v>51.1</v>
      </c>
      <c r="L455" s="277">
        <v>49.15</v>
      </c>
      <c r="M455" s="277">
        <v>231.84293</v>
      </c>
    </row>
    <row r="456" spans="1:13">
      <c r="A456" s="268">
        <v>446</v>
      </c>
      <c r="B456" s="277" t="s">
        <v>186</v>
      </c>
      <c r="C456" s="277">
        <v>342.1</v>
      </c>
      <c r="D456" s="279">
        <v>342.5333333333333</v>
      </c>
      <c r="E456" s="279">
        <v>338.06666666666661</v>
      </c>
      <c r="F456" s="279">
        <v>334.0333333333333</v>
      </c>
      <c r="G456" s="279">
        <v>329.56666666666661</v>
      </c>
      <c r="H456" s="279">
        <v>346.56666666666661</v>
      </c>
      <c r="I456" s="279">
        <v>351.0333333333333</v>
      </c>
      <c r="J456" s="279">
        <v>355.06666666666661</v>
      </c>
      <c r="K456" s="277">
        <v>347</v>
      </c>
      <c r="L456" s="277">
        <v>338.5</v>
      </c>
      <c r="M456" s="277">
        <v>121.15002</v>
      </c>
    </row>
    <row r="457" spans="1:13">
      <c r="A457" s="268">
        <v>447</v>
      </c>
      <c r="B457" s="277" t="s">
        <v>2625</v>
      </c>
      <c r="C457" s="277">
        <v>21.3</v>
      </c>
      <c r="D457" s="279">
        <v>21.350000000000005</v>
      </c>
      <c r="E457" s="279">
        <v>21.050000000000011</v>
      </c>
      <c r="F457" s="279">
        <v>20.800000000000008</v>
      </c>
      <c r="G457" s="279">
        <v>20.500000000000014</v>
      </c>
      <c r="H457" s="279">
        <v>21.600000000000009</v>
      </c>
      <c r="I457" s="279">
        <v>21.9</v>
      </c>
      <c r="J457" s="279">
        <v>22.150000000000006</v>
      </c>
      <c r="K457" s="277">
        <v>21.65</v>
      </c>
      <c r="L457" s="277">
        <v>21.1</v>
      </c>
      <c r="M457" s="277">
        <v>18.956710000000001</v>
      </c>
    </row>
    <row r="458" spans="1:13">
      <c r="A458" s="268">
        <v>448</v>
      </c>
      <c r="B458" s="277" t="s">
        <v>537</v>
      </c>
      <c r="C458" s="277">
        <v>643.20000000000005</v>
      </c>
      <c r="D458" s="279">
        <v>651.30000000000007</v>
      </c>
      <c r="E458" s="279">
        <v>632.60000000000014</v>
      </c>
      <c r="F458" s="279">
        <v>622.00000000000011</v>
      </c>
      <c r="G458" s="279">
        <v>603.30000000000018</v>
      </c>
      <c r="H458" s="279">
        <v>661.90000000000009</v>
      </c>
      <c r="I458" s="279">
        <v>680.60000000000014</v>
      </c>
      <c r="J458" s="279">
        <v>691.2</v>
      </c>
      <c r="K458" s="277">
        <v>670</v>
      </c>
      <c r="L458" s="277">
        <v>640.70000000000005</v>
      </c>
      <c r="M458" s="277">
        <v>0.13761000000000001</v>
      </c>
    </row>
    <row r="459" spans="1:13">
      <c r="A459" s="268">
        <v>449</v>
      </c>
      <c r="B459" s="277" t="s">
        <v>538</v>
      </c>
      <c r="C459" s="277">
        <v>347.45</v>
      </c>
      <c r="D459" s="279">
        <v>352.36666666666662</v>
      </c>
      <c r="E459" s="279">
        <v>339.73333333333323</v>
      </c>
      <c r="F459" s="279">
        <v>332.01666666666659</v>
      </c>
      <c r="G459" s="279">
        <v>319.38333333333321</v>
      </c>
      <c r="H459" s="279">
        <v>360.08333333333326</v>
      </c>
      <c r="I459" s="279">
        <v>372.71666666666658</v>
      </c>
      <c r="J459" s="279">
        <v>380.43333333333328</v>
      </c>
      <c r="K459" s="277">
        <v>365</v>
      </c>
      <c r="L459" s="277">
        <v>344.65</v>
      </c>
      <c r="M459" s="277">
        <v>0.12548000000000001</v>
      </c>
    </row>
    <row r="460" spans="1:13">
      <c r="A460" s="268">
        <v>450</v>
      </c>
      <c r="B460" s="277" t="s">
        <v>187</v>
      </c>
      <c r="C460" s="277">
        <v>2220</v>
      </c>
      <c r="D460" s="279">
        <v>2224.9833333333331</v>
      </c>
      <c r="E460" s="279">
        <v>2205.0166666666664</v>
      </c>
      <c r="F460" s="279">
        <v>2190.0333333333333</v>
      </c>
      <c r="G460" s="279">
        <v>2170.0666666666666</v>
      </c>
      <c r="H460" s="279">
        <v>2239.9666666666662</v>
      </c>
      <c r="I460" s="279">
        <v>2259.9333333333325</v>
      </c>
      <c r="J460" s="279">
        <v>2274.9166666666661</v>
      </c>
      <c r="K460" s="277">
        <v>2244.9499999999998</v>
      </c>
      <c r="L460" s="277">
        <v>2210</v>
      </c>
      <c r="M460" s="277">
        <v>29.635249999999999</v>
      </c>
    </row>
    <row r="461" spans="1:13">
      <c r="A461" s="268">
        <v>451</v>
      </c>
      <c r="B461" s="277" t="s">
        <v>544</v>
      </c>
      <c r="C461" s="277">
        <v>1800.5</v>
      </c>
      <c r="D461" s="279">
        <v>1809.4833333333336</v>
      </c>
      <c r="E461" s="279">
        <v>1789.1666666666672</v>
      </c>
      <c r="F461" s="279">
        <v>1777.8333333333337</v>
      </c>
      <c r="G461" s="279">
        <v>1757.5166666666673</v>
      </c>
      <c r="H461" s="279">
        <v>1820.8166666666671</v>
      </c>
      <c r="I461" s="279">
        <v>1841.1333333333337</v>
      </c>
      <c r="J461" s="279">
        <v>1852.4666666666669</v>
      </c>
      <c r="K461" s="277">
        <v>1829.8</v>
      </c>
      <c r="L461" s="277">
        <v>1798.15</v>
      </c>
      <c r="M461" s="277">
        <v>7.22E-2</v>
      </c>
    </row>
    <row r="462" spans="1:13">
      <c r="A462" s="268">
        <v>452</v>
      </c>
      <c r="B462" s="277" t="s">
        <v>188</v>
      </c>
      <c r="C462" s="277">
        <v>600.04999999999995</v>
      </c>
      <c r="D462" s="279">
        <v>590.7833333333333</v>
      </c>
      <c r="E462" s="279">
        <v>579.76666666666665</v>
      </c>
      <c r="F462" s="279">
        <v>559.48333333333335</v>
      </c>
      <c r="G462" s="279">
        <v>548.4666666666667</v>
      </c>
      <c r="H462" s="279">
        <v>611.06666666666661</v>
      </c>
      <c r="I462" s="279">
        <v>622.08333333333326</v>
      </c>
      <c r="J462" s="279">
        <v>642.36666666666656</v>
      </c>
      <c r="K462" s="277">
        <v>601.79999999999995</v>
      </c>
      <c r="L462" s="277">
        <v>570.5</v>
      </c>
      <c r="M462" s="277">
        <v>110.08262000000001</v>
      </c>
    </row>
    <row r="463" spans="1:13">
      <c r="A463" s="268">
        <v>453</v>
      </c>
      <c r="B463" s="277" t="s">
        <v>545</v>
      </c>
      <c r="C463" s="277">
        <v>178.95</v>
      </c>
      <c r="D463" s="279">
        <v>180.41666666666666</v>
      </c>
      <c r="E463" s="279">
        <v>176.0333333333333</v>
      </c>
      <c r="F463" s="279">
        <v>173.11666666666665</v>
      </c>
      <c r="G463" s="279">
        <v>168.73333333333329</v>
      </c>
      <c r="H463" s="279">
        <v>183.33333333333331</v>
      </c>
      <c r="I463" s="279">
        <v>187.7166666666667</v>
      </c>
      <c r="J463" s="279">
        <v>190.63333333333333</v>
      </c>
      <c r="K463" s="277">
        <v>184.8</v>
      </c>
      <c r="L463" s="277">
        <v>177.5</v>
      </c>
      <c r="M463" s="277">
        <v>8.7770000000000001E-2</v>
      </c>
    </row>
    <row r="464" spans="1:13">
      <c r="A464" s="268">
        <v>454</v>
      </c>
      <c r="B464" s="277" t="s">
        <v>546</v>
      </c>
      <c r="C464" s="277">
        <v>783.95</v>
      </c>
      <c r="D464" s="279">
        <v>780.38333333333333</v>
      </c>
      <c r="E464" s="279">
        <v>770.31666666666661</v>
      </c>
      <c r="F464" s="279">
        <v>756.68333333333328</v>
      </c>
      <c r="G464" s="279">
        <v>746.61666666666656</v>
      </c>
      <c r="H464" s="279">
        <v>794.01666666666665</v>
      </c>
      <c r="I464" s="279">
        <v>804.08333333333348</v>
      </c>
      <c r="J464" s="279">
        <v>817.7166666666667</v>
      </c>
      <c r="K464" s="277">
        <v>790.45</v>
      </c>
      <c r="L464" s="277">
        <v>766.75</v>
      </c>
      <c r="M464" s="277">
        <v>0.48774000000000001</v>
      </c>
    </row>
    <row r="465" spans="1:13">
      <c r="A465" s="268">
        <v>455</v>
      </c>
      <c r="B465" s="277" t="s">
        <v>547</v>
      </c>
      <c r="C465" s="277">
        <v>586.29999999999995</v>
      </c>
      <c r="D465" s="279">
        <v>574.33333333333337</v>
      </c>
      <c r="E465" s="279">
        <v>547.4666666666667</v>
      </c>
      <c r="F465" s="279">
        <v>508.63333333333333</v>
      </c>
      <c r="G465" s="279">
        <v>481.76666666666665</v>
      </c>
      <c r="H465" s="279">
        <v>613.16666666666674</v>
      </c>
      <c r="I465" s="279">
        <v>640.0333333333333</v>
      </c>
      <c r="J465" s="279">
        <v>678.86666666666679</v>
      </c>
      <c r="K465" s="277">
        <v>601.20000000000005</v>
      </c>
      <c r="L465" s="277">
        <v>535.5</v>
      </c>
      <c r="M465" s="277">
        <v>6.2147500000000004</v>
      </c>
    </row>
    <row r="466" spans="1:13">
      <c r="A466" s="268">
        <v>456</v>
      </c>
      <c r="B466" s="277" t="s">
        <v>552</v>
      </c>
      <c r="C466" s="277">
        <v>444.2</v>
      </c>
      <c r="D466" s="279">
        <v>445.7833333333333</v>
      </c>
      <c r="E466" s="279">
        <v>441.41666666666663</v>
      </c>
      <c r="F466" s="279">
        <v>438.63333333333333</v>
      </c>
      <c r="G466" s="279">
        <v>434.26666666666665</v>
      </c>
      <c r="H466" s="279">
        <v>448.56666666666661</v>
      </c>
      <c r="I466" s="279">
        <v>452.93333333333328</v>
      </c>
      <c r="J466" s="279">
        <v>455.71666666666658</v>
      </c>
      <c r="K466" s="277">
        <v>450.15</v>
      </c>
      <c r="L466" s="277">
        <v>443</v>
      </c>
      <c r="M466" s="277">
        <v>0.51395000000000002</v>
      </c>
    </row>
    <row r="467" spans="1:13">
      <c r="A467" s="268">
        <v>457</v>
      </c>
      <c r="B467" s="277" t="s">
        <v>548</v>
      </c>
      <c r="C467" s="277">
        <v>37.65</v>
      </c>
      <c r="D467" s="279">
        <v>38.15</v>
      </c>
      <c r="E467" s="279">
        <v>36.65</v>
      </c>
      <c r="F467" s="279">
        <v>35.65</v>
      </c>
      <c r="G467" s="279">
        <v>34.15</v>
      </c>
      <c r="H467" s="279">
        <v>39.15</v>
      </c>
      <c r="I467" s="279">
        <v>40.65</v>
      </c>
      <c r="J467" s="279">
        <v>41.65</v>
      </c>
      <c r="K467" s="277">
        <v>39.65</v>
      </c>
      <c r="L467" s="277">
        <v>37.15</v>
      </c>
      <c r="M467" s="277">
        <v>1.88649</v>
      </c>
    </row>
    <row r="468" spans="1:13">
      <c r="A468" s="268">
        <v>458</v>
      </c>
      <c r="B468" s="277" t="s">
        <v>549</v>
      </c>
      <c r="C468" s="277">
        <v>1028.8</v>
      </c>
      <c r="D468" s="279">
        <v>1018.2666666666668</v>
      </c>
      <c r="E468" s="279">
        <v>1000.5333333333335</v>
      </c>
      <c r="F468" s="279">
        <v>972.26666666666677</v>
      </c>
      <c r="G468" s="279">
        <v>954.53333333333353</v>
      </c>
      <c r="H468" s="279">
        <v>1046.5333333333335</v>
      </c>
      <c r="I468" s="279">
        <v>1064.2666666666669</v>
      </c>
      <c r="J468" s="279">
        <v>1092.5333333333335</v>
      </c>
      <c r="K468" s="277">
        <v>1036</v>
      </c>
      <c r="L468" s="277">
        <v>990</v>
      </c>
      <c r="M468" s="277">
        <v>1.17574</v>
      </c>
    </row>
    <row r="469" spans="1:13">
      <c r="A469" s="268">
        <v>459</v>
      </c>
      <c r="B469" s="277" t="s">
        <v>189</v>
      </c>
      <c r="C469" s="277">
        <v>966.35</v>
      </c>
      <c r="D469" s="279">
        <v>966.43333333333339</v>
      </c>
      <c r="E469" s="279">
        <v>958.91666666666674</v>
      </c>
      <c r="F469" s="279">
        <v>951.48333333333335</v>
      </c>
      <c r="G469" s="279">
        <v>943.9666666666667</v>
      </c>
      <c r="H469" s="279">
        <v>973.86666666666679</v>
      </c>
      <c r="I469" s="279">
        <v>981.38333333333344</v>
      </c>
      <c r="J469" s="279">
        <v>988.81666666666683</v>
      </c>
      <c r="K469" s="277">
        <v>973.95</v>
      </c>
      <c r="L469" s="277">
        <v>959</v>
      </c>
      <c r="M469" s="277">
        <v>27.606259999999999</v>
      </c>
    </row>
    <row r="470" spans="1:13">
      <c r="A470" s="268">
        <v>460</v>
      </c>
      <c r="B470" s="277" t="s">
        <v>190</v>
      </c>
      <c r="C470" s="277">
        <v>2359.6</v>
      </c>
      <c r="D470" s="279">
        <v>2361.3666666666668</v>
      </c>
      <c r="E470" s="279">
        <v>2338.7333333333336</v>
      </c>
      <c r="F470" s="279">
        <v>2317.8666666666668</v>
      </c>
      <c r="G470" s="279">
        <v>2295.2333333333336</v>
      </c>
      <c r="H470" s="279">
        <v>2382.2333333333336</v>
      </c>
      <c r="I470" s="279">
        <v>2404.8666666666668</v>
      </c>
      <c r="J470" s="279">
        <v>2425.7333333333336</v>
      </c>
      <c r="K470" s="277">
        <v>2384</v>
      </c>
      <c r="L470" s="277">
        <v>2340.5</v>
      </c>
      <c r="M470" s="277">
        <v>1.7887500000000001</v>
      </c>
    </row>
    <row r="471" spans="1:13">
      <c r="A471" s="268">
        <v>461</v>
      </c>
      <c r="B471" s="277" t="s">
        <v>191</v>
      </c>
      <c r="C471" s="277">
        <v>329.5</v>
      </c>
      <c r="D471" s="279">
        <v>328.21666666666664</v>
      </c>
      <c r="E471" s="279">
        <v>325.18333333333328</v>
      </c>
      <c r="F471" s="279">
        <v>320.86666666666662</v>
      </c>
      <c r="G471" s="279">
        <v>317.83333333333326</v>
      </c>
      <c r="H471" s="279">
        <v>332.5333333333333</v>
      </c>
      <c r="I471" s="279">
        <v>335.56666666666672</v>
      </c>
      <c r="J471" s="279">
        <v>339.88333333333333</v>
      </c>
      <c r="K471" s="277">
        <v>331.25</v>
      </c>
      <c r="L471" s="277">
        <v>323.89999999999998</v>
      </c>
      <c r="M471" s="277">
        <v>5.6841799999999996</v>
      </c>
    </row>
    <row r="472" spans="1:13">
      <c r="A472" s="268">
        <v>462</v>
      </c>
      <c r="B472" s="277" t="s">
        <v>550</v>
      </c>
      <c r="C472" s="277">
        <v>613.45000000000005</v>
      </c>
      <c r="D472" s="279">
        <v>616.48333333333335</v>
      </c>
      <c r="E472" s="279">
        <v>605.51666666666665</v>
      </c>
      <c r="F472" s="279">
        <v>597.58333333333326</v>
      </c>
      <c r="G472" s="279">
        <v>586.61666666666656</v>
      </c>
      <c r="H472" s="279">
        <v>624.41666666666674</v>
      </c>
      <c r="I472" s="279">
        <v>635.38333333333344</v>
      </c>
      <c r="J472" s="279">
        <v>643.31666666666683</v>
      </c>
      <c r="K472" s="277">
        <v>627.45000000000005</v>
      </c>
      <c r="L472" s="277">
        <v>608.54999999999995</v>
      </c>
      <c r="M472" s="277">
        <v>6.93431</v>
      </c>
    </row>
    <row r="473" spans="1:13">
      <c r="A473" s="268">
        <v>463</v>
      </c>
      <c r="B473" s="277" t="s">
        <v>551</v>
      </c>
      <c r="C473" s="277">
        <v>6.6</v>
      </c>
      <c r="D473" s="279">
        <v>6.6000000000000005</v>
      </c>
      <c r="E473" s="279">
        <v>6.5500000000000007</v>
      </c>
      <c r="F473" s="279">
        <v>6.5</v>
      </c>
      <c r="G473" s="279">
        <v>6.45</v>
      </c>
      <c r="H473" s="279">
        <v>6.6500000000000012</v>
      </c>
      <c r="I473" s="279">
        <v>6.7</v>
      </c>
      <c r="J473" s="279">
        <v>6.7500000000000018</v>
      </c>
      <c r="K473" s="277">
        <v>6.65</v>
      </c>
      <c r="L473" s="277">
        <v>6.55</v>
      </c>
      <c r="M473" s="277">
        <v>54.13017</v>
      </c>
    </row>
    <row r="474" spans="1:13">
      <c r="A474" s="268">
        <v>464</v>
      </c>
      <c r="B474" s="277" t="s">
        <v>704</v>
      </c>
      <c r="C474" s="277">
        <v>67.3</v>
      </c>
      <c r="D474" s="279">
        <v>68.583333333333329</v>
      </c>
      <c r="E474" s="279">
        <v>65.816666666666663</v>
      </c>
      <c r="F474" s="279">
        <v>64.333333333333329</v>
      </c>
      <c r="G474" s="279">
        <v>61.566666666666663</v>
      </c>
      <c r="H474" s="279">
        <v>70.066666666666663</v>
      </c>
      <c r="I474" s="279">
        <v>72.833333333333343</v>
      </c>
      <c r="J474" s="279">
        <v>74.316666666666663</v>
      </c>
      <c r="K474" s="277">
        <v>71.349999999999994</v>
      </c>
      <c r="L474" s="277">
        <v>67.099999999999994</v>
      </c>
      <c r="M474" s="277">
        <v>2.53504</v>
      </c>
    </row>
    <row r="475" spans="1:13">
      <c r="A475" s="268">
        <v>465</v>
      </c>
      <c r="B475" s="277" t="s">
        <v>539</v>
      </c>
      <c r="C475" s="277">
        <v>5405.95</v>
      </c>
      <c r="D475" s="279">
        <v>5389.9833333333336</v>
      </c>
      <c r="E475" s="279">
        <v>5351.166666666667</v>
      </c>
      <c r="F475" s="279">
        <v>5296.3833333333332</v>
      </c>
      <c r="G475" s="279">
        <v>5257.5666666666666</v>
      </c>
      <c r="H475" s="279">
        <v>5444.7666666666673</v>
      </c>
      <c r="I475" s="279">
        <v>5483.583333333333</v>
      </c>
      <c r="J475" s="279">
        <v>5538.3666666666677</v>
      </c>
      <c r="K475" s="277">
        <v>5428.8</v>
      </c>
      <c r="L475" s="277">
        <v>5335.2</v>
      </c>
      <c r="M475" s="277">
        <v>7.0540000000000005E-2</v>
      </c>
    </row>
    <row r="476" spans="1:13">
      <c r="A476" s="268">
        <v>466</v>
      </c>
      <c r="B476" s="245" t="s">
        <v>541</v>
      </c>
      <c r="C476" s="277">
        <v>35.1</v>
      </c>
      <c r="D476" s="279">
        <v>35.183333333333337</v>
      </c>
      <c r="E476" s="279">
        <v>34.516666666666673</v>
      </c>
      <c r="F476" s="279">
        <v>33.933333333333337</v>
      </c>
      <c r="G476" s="279">
        <v>33.266666666666673</v>
      </c>
      <c r="H476" s="279">
        <v>35.766666666666673</v>
      </c>
      <c r="I476" s="279">
        <v>36.43333333333333</v>
      </c>
      <c r="J476" s="279">
        <v>37.016666666666673</v>
      </c>
      <c r="K476" s="277">
        <v>35.85</v>
      </c>
      <c r="L476" s="277">
        <v>34.6</v>
      </c>
      <c r="M476" s="277">
        <v>63.390309999999999</v>
      </c>
    </row>
    <row r="477" spans="1:13">
      <c r="A477" s="268">
        <v>467</v>
      </c>
      <c r="B477" s="245" t="s">
        <v>192</v>
      </c>
      <c r="C477" s="277">
        <v>389.55</v>
      </c>
      <c r="D477" s="279">
        <v>388.45</v>
      </c>
      <c r="E477" s="279">
        <v>385.15</v>
      </c>
      <c r="F477" s="279">
        <v>380.75</v>
      </c>
      <c r="G477" s="279">
        <v>377.45</v>
      </c>
      <c r="H477" s="279">
        <v>392.84999999999997</v>
      </c>
      <c r="I477" s="279">
        <v>396.15000000000003</v>
      </c>
      <c r="J477" s="279">
        <v>400.54999999999995</v>
      </c>
      <c r="K477" s="277">
        <v>391.75</v>
      </c>
      <c r="L477" s="277">
        <v>384.05</v>
      </c>
      <c r="M477" s="277">
        <v>12.18951</v>
      </c>
    </row>
    <row r="478" spans="1:13">
      <c r="A478" s="268">
        <v>468</v>
      </c>
      <c r="B478" s="245" t="s">
        <v>540</v>
      </c>
      <c r="C478" s="277">
        <v>207.1</v>
      </c>
      <c r="D478" s="279">
        <v>207.66666666666666</v>
      </c>
      <c r="E478" s="279">
        <v>203.43333333333331</v>
      </c>
      <c r="F478" s="279">
        <v>199.76666666666665</v>
      </c>
      <c r="G478" s="279">
        <v>195.5333333333333</v>
      </c>
      <c r="H478" s="279">
        <v>211.33333333333331</v>
      </c>
      <c r="I478" s="279">
        <v>215.56666666666666</v>
      </c>
      <c r="J478" s="279">
        <v>219.23333333333332</v>
      </c>
      <c r="K478" s="277">
        <v>211.9</v>
      </c>
      <c r="L478" s="277">
        <v>204</v>
      </c>
      <c r="M478" s="277">
        <v>0.92671000000000003</v>
      </c>
    </row>
    <row r="479" spans="1:13">
      <c r="A479" s="268">
        <v>469</v>
      </c>
      <c r="B479" s="245" t="s">
        <v>193</v>
      </c>
      <c r="C479" s="277">
        <v>1007.95</v>
      </c>
      <c r="D479" s="279">
        <v>1018.5833333333334</v>
      </c>
      <c r="E479" s="279">
        <v>992.16666666666674</v>
      </c>
      <c r="F479" s="279">
        <v>976.38333333333333</v>
      </c>
      <c r="G479" s="279">
        <v>949.9666666666667</v>
      </c>
      <c r="H479" s="279">
        <v>1034.3666666666668</v>
      </c>
      <c r="I479" s="279">
        <v>1060.7833333333335</v>
      </c>
      <c r="J479" s="279">
        <v>1076.5666666666668</v>
      </c>
      <c r="K479" s="277">
        <v>1045</v>
      </c>
      <c r="L479" s="277">
        <v>1002.8</v>
      </c>
      <c r="M479" s="277">
        <v>7.3105599999999997</v>
      </c>
    </row>
    <row r="480" spans="1:13">
      <c r="A480" s="268">
        <v>470</v>
      </c>
      <c r="B480" s="245" t="s">
        <v>553</v>
      </c>
      <c r="C480" s="277">
        <v>13.75</v>
      </c>
      <c r="D480" s="279">
        <v>13.833333333333334</v>
      </c>
      <c r="E480" s="279">
        <v>13.616666666666667</v>
      </c>
      <c r="F480" s="279">
        <v>13.483333333333333</v>
      </c>
      <c r="G480" s="279">
        <v>13.266666666666666</v>
      </c>
      <c r="H480" s="279">
        <v>13.966666666666669</v>
      </c>
      <c r="I480" s="279">
        <v>14.183333333333334</v>
      </c>
      <c r="J480" s="279">
        <v>14.31666666666667</v>
      </c>
      <c r="K480" s="277">
        <v>14.05</v>
      </c>
      <c r="L480" s="277">
        <v>13.7</v>
      </c>
      <c r="M480" s="277">
        <v>14.626010000000001</v>
      </c>
    </row>
    <row r="481" spans="1:13">
      <c r="A481" s="268">
        <v>471</v>
      </c>
      <c r="B481" s="245" t="s">
        <v>554</v>
      </c>
      <c r="C481" s="277">
        <v>262.45</v>
      </c>
      <c r="D481" s="279">
        <v>262.45</v>
      </c>
      <c r="E481" s="279">
        <v>258.09999999999997</v>
      </c>
      <c r="F481" s="279">
        <v>253.75</v>
      </c>
      <c r="G481" s="279">
        <v>249.39999999999998</v>
      </c>
      <c r="H481" s="279">
        <v>266.79999999999995</v>
      </c>
      <c r="I481" s="279">
        <v>271.14999999999998</v>
      </c>
      <c r="J481" s="279">
        <v>275.49999999999994</v>
      </c>
      <c r="K481" s="277">
        <v>266.8</v>
      </c>
      <c r="L481" s="277">
        <v>258.10000000000002</v>
      </c>
      <c r="M481" s="277">
        <v>3.7509399999999999</v>
      </c>
    </row>
    <row r="482" spans="1:13">
      <c r="A482" s="268">
        <v>472</v>
      </c>
      <c r="B482" s="245" t="s">
        <v>194</v>
      </c>
      <c r="C482" s="277">
        <v>256.2</v>
      </c>
      <c r="D482" s="279">
        <v>256.76666666666671</v>
      </c>
      <c r="E482" s="279">
        <v>251.53333333333342</v>
      </c>
      <c r="F482" s="277">
        <v>246.8666666666667</v>
      </c>
      <c r="G482" s="279">
        <v>241.63333333333341</v>
      </c>
      <c r="H482" s="279">
        <v>261.43333333333339</v>
      </c>
      <c r="I482" s="277">
        <v>266.66666666666663</v>
      </c>
      <c r="J482" s="279">
        <v>271.33333333333343</v>
      </c>
      <c r="K482" s="279">
        <v>262</v>
      </c>
      <c r="L482" s="277">
        <v>252.1</v>
      </c>
      <c r="M482" s="279">
        <v>28.240760000000002</v>
      </c>
    </row>
    <row r="483" spans="1:13">
      <c r="A483" s="268">
        <v>473</v>
      </c>
      <c r="B483" s="245" t="s">
        <v>195</v>
      </c>
      <c r="C483" s="277">
        <v>3787.9</v>
      </c>
      <c r="D483" s="279">
        <v>3801.2333333333336</v>
      </c>
      <c r="E483" s="279">
        <v>3764.666666666667</v>
      </c>
      <c r="F483" s="277">
        <v>3741.4333333333334</v>
      </c>
      <c r="G483" s="279">
        <v>3704.8666666666668</v>
      </c>
      <c r="H483" s="279">
        <v>3824.4666666666672</v>
      </c>
      <c r="I483" s="277">
        <v>3861.0333333333338</v>
      </c>
      <c r="J483" s="279">
        <v>3884.2666666666673</v>
      </c>
      <c r="K483" s="279">
        <v>3837.8</v>
      </c>
      <c r="L483" s="277">
        <v>3778</v>
      </c>
      <c r="M483" s="279">
        <v>3.0296699999999999</v>
      </c>
    </row>
    <row r="484" spans="1:13">
      <c r="A484" s="268">
        <v>474</v>
      </c>
      <c r="B484" s="245" t="s">
        <v>196</v>
      </c>
      <c r="C484" s="245">
        <v>31.55</v>
      </c>
      <c r="D484" s="289">
        <v>31.783333333333331</v>
      </c>
      <c r="E484" s="289">
        <v>31.11666666666666</v>
      </c>
      <c r="F484" s="289">
        <v>30.68333333333333</v>
      </c>
      <c r="G484" s="289">
        <v>30.016666666666659</v>
      </c>
      <c r="H484" s="289">
        <v>32.216666666666661</v>
      </c>
      <c r="I484" s="289">
        <v>32.883333333333333</v>
      </c>
      <c r="J484" s="289">
        <v>33.316666666666663</v>
      </c>
      <c r="K484" s="289">
        <v>32.450000000000003</v>
      </c>
      <c r="L484" s="289">
        <v>31.35</v>
      </c>
      <c r="M484" s="289">
        <v>29.43967</v>
      </c>
    </row>
    <row r="485" spans="1:13">
      <c r="A485" s="268">
        <v>475</v>
      </c>
      <c r="B485" s="245" t="s">
        <v>197</v>
      </c>
      <c r="C485" s="245">
        <v>439.2</v>
      </c>
      <c r="D485" s="289">
        <v>439.88333333333338</v>
      </c>
      <c r="E485" s="289">
        <v>434.81666666666678</v>
      </c>
      <c r="F485" s="289">
        <v>430.43333333333339</v>
      </c>
      <c r="G485" s="289">
        <v>425.36666666666679</v>
      </c>
      <c r="H485" s="289">
        <v>444.26666666666677</v>
      </c>
      <c r="I485" s="289">
        <v>449.33333333333337</v>
      </c>
      <c r="J485" s="289">
        <v>453.71666666666675</v>
      </c>
      <c r="K485" s="289">
        <v>444.95</v>
      </c>
      <c r="L485" s="289">
        <v>435.5</v>
      </c>
      <c r="M485" s="289">
        <v>24.803730000000002</v>
      </c>
    </row>
    <row r="486" spans="1:13">
      <c r="A486" s="268">
        <v>476</v>
      </c>
      <c r="B486" s="245" t="s">
        <v>560</v>
      </c>
      <c r="C486" s="289">
        <v>1299.3499999999999</v>
      </c>
      <c r="D486" s="289">
        <v>1306.7833333333333</v>
      </c>
      <c r="E486" s="289">
        <v>1283.5666666666666</v>
      </c>
      <c r="F486" s="289">
        <v>1267.7833333333333</v>
      </c>
      <c r="G486" s="289">
        <v>1244.5666666666666</v>
      </c>
      <c r="H486" s="289">
        <v>1322.5666666666666</v>
      </c>
      <c r="I486" s="289">
        <v>1345.7833333333333</v>
      </c>
      <c r="J486" s="289">
        <v>1361.5666666666666</v>
      </c>
      <c r="K486" s="289">
        <v>1330</v>
      </c>
      <c r="L486" s="289">
        <v>1291</v>
      </c>
      <c r="M486" s="289">
        <v>6.0249999999999998E-2</v>
      </c>
    </row>
    <row r="487" spans="1:13">
      <c r="A487" s="268">
        <v>477</v>
      </c>
      <c r="B487" s="245" t="s">
        <v>561</v>
      </c>
      <c r="C487" s="289">
        <v>31.55</v>
      </c>
      <c r="D487" s="289">
        <v>31.650000000000002</v>
      </c>
      <c r="E487" s="289">
        <v>31.1</v>
      </c>
      <c r="F487" s="289">
        <v>30.65</v>
      </c>
      <c r="G487" s="289">
        <v>30.099999999999998</v>
      </c>
      <c r="H487" s="289">
        <v>32.100000000000009</v>
      </c>
      <c r="I487" s="289">
        <v>32.650000000000006</v>
      </c>
      <c r="J487" s="289">
        <v>33.100000000000009</v>
      </c>
      <c r="K487" s="289">
        <v>32.200000000000003</v>
      </c>
      <c r="L487" s="289">
        <v>31.2</v>
      </c>
      <c r="M487" s="289">
        <v>17.941199999999998</v>
      </c>
    </row>
    <row r="488" spans="1:13">
      <c r="A488" s="268">
        <v>478</v>
      </c>
      <c r="B488" s="245" t="s">
        <v>285</v>
      </c>
      <c r="C488" s="289">
        <v>218.1</v>
      </c>
      <c r="D488" s="289">
        <v>225.33333333333334</v>
      </c>
      <c r="E488" s="289">
        <v>210.31666666666669</v>
      </c>
      <c r="F488" s="289">
        <v>202.53333333333336</v>
      </c>
      <c r="G488" s="289">
        <v>187.51666666666671</v>
      </c>
      <c r="H488" s="289">
        <v>233.11666666666667</v>
      </c>
      <c r="I488" s="289">
        <v>248.13333333333333</v>
      </c>
      <c r="J488" s="289">
        <v>255.91666666666666</v>
      </c>
      <c r="K488" s="289">
        <v>240.35</v>
      </c>
      <c r="L488" s="289">
        <v>217.55</v>
      </c>
      <c r="M488" s="289">
        <v>6.6138000000000003</v>
      </c>
    </row>
    <row r="489" spans="1:13">
      <c r="A489" s="268">
        <v>479</v>
      </c>
      <c r="B489" s="245" t="s">
        <v>563</v>
      </c>
      <c r="C489" s="289">
        <v>680.6</v>
      </c>
      <c r="D489" s="289">
        <v>678.33333333333337</v>
      </c>
      <c r="E489" s="289">
        <v>666.61666666666679</v>
      </c>
      <c r="F489" s="289">
        <v>652.63333333333344</v>
      </c>
      <c r="G489" s="289">
        <v>640.91666666666686</v>
      </c>
      <c r="H489" s="289">
        <v>692.31666666666672</v>
      </c>
      <c r="I489" s="289">
        <v>704.03333333333319</v>
      </c>
      <c r="J489" s="289">
        <v>718.01666666666665</v>
      </c>
      <c r="K489" s="289">
        <v>690.05</v>
      </c>
      <c r="L489" s="289">
        <v>664.35</v>
      </c>
      <c r="M489" s="289">
        <v>2.1439400000000002</v>
      </c>
    </row>
    <row r="490" spans="1:13">
      <c r="A490" s="268">
        <v>480</v>
      </c>
      <c r="B490" s="245" t="s">
        <v>198</v>
      </c>
      <c r="C490" s="289">
        <v>112.4</v>
      </c>
      <c r="D490" s="289">
        <v>112.56666666666668</v>
      </c>
      <c r="E490" s="289">
        <v>110.93333333333335</v>
      </c>
      <c r="F490" s="289">
        <v>109.46666666666667</v>
      </c>
      <c r="G490" s="289">
        <v>107.83333333333334</v>
      </c>
      <c r="H490" s="289">
        <v>114.03333333333336</v>
      </c>
      <c r="I490" s="289">
        <v>115.66666666666669</v>
      </c>
      <c r="J490" s="289">
        <v>117.13333333333337</v>
      </c>
      <c r="K490" s="289">
        <v>114.2</v>
      </c>
      <c r="L490" s="289">
        <v>111.1</v>
      </c>
      <c r="M490" s="289">
        <v>172.32333</v>
      </c>
    </row>
    <row r="491" spans="1:13">
      <c r="A491" s="268">
        <v>481</v>
      </c>
      <c r="B491" s="245" t="s">
        <v>564</v>
      </c>
      <c r="C491" s="289">
        <v>1067.2</v>
      </c>
      <c r="D491" s="289">
        <v>1073.3666666666668</v>
      </c>
      <c r="E491" s="289">
        <v>1043.8333333333335</v>
      </c>
      <c r="F491" s="289">
        <v>1020.4666666666667</v>
      </c>
      <c r="G491" s="289">
        <v>990.93333333333339</v>
      </c>
      <c r="H491" s="289">
        <v>1096.7333333333336</v>
      </c>
      <c r="I491" s="289">
        <v>1126.2666666666669</v>
      </c>
      <c r="J491" s="289">
        <v>1149.6333333333337</v>
      </c>
      <c r="K491" s="289">
        <v>1102.9000000000001</v>
      </c>
      <c r="L491" s="289">
        <v>1050</v>
      </c>
      <c r="M491" s="289">
        <v>1.1272200000000001</v>
      </c>
    </row>
    <row r="492" spans="1:13">
      <c r="A492" s="268">
        <v>482</v>
      </c>
      <c r="B492" s="245" t="s">
        <v>284</v>
      </c>
      <c r="C492" s="289">
        <v>171.5</v>
      </c>
      <c r="D492" s="289">
        <v>171.83333333333334</v>
      </c>
      <c r="E492" s="289">
        <v>169.7166666666667</v>
      </c>
      <c r="F492" s="289">
        <v>167.93333333333337</v>
      </c>
      <c r="G492" s="289">
        <v>165.81666666666672</v>
      </c>
      <c r="H492" s="289">
        <v>173.61666666666667</v>
      </c>
      <c r="I492" s="289">
        <v>175.73333333333329</v>
      </c>
      <c r="J492" s="289">
        <v>177.51666666666665</v>
      </c>
      <c r="K492" s="289">
        <v>173.95</v>
      </c>
      <c r="L492" s="289">
        <v>170.05</v>
      </c>
      <c r="M492" s="289">
        <v>2.7701699999999998</v>
      </c>
    </row>
    <row r="493" spans="1:13">
      <c r="A493" s="268">
        <v>483</v>
      </c>
      <c r="B493" s="245" t="s">
        <v>565</v>
      </c>
      <c r="C493" s="289">
        <v>999.15</v>
      </c>
      <c r="D493" s="289">
        <v>1005.0166666666668</v>
      </c>
      <c r="E493" s="289">
        <v>990.13333333333355</v>
      </c>
      <c r="F493" s="289">
        <v>981.11666666666679</v>
      </c>
      <c r="G493" s="289">
        <v>966.23333333333358</v>
      </c>
      <c r="H493" s="289">
        <v>1014.0333333333335</v>
      </c>
      <c r="I493" s="289">
        <v>1028.9166666666667</v>
      </c>
      <c r="J493" s="289">
        <v>1037.9333333333334</v>
      </c>
      <c r="K493" s="289">
        <v>1019.9</v>
      </c>
      <c r="L493" s="289">
        <v>996</v>
      </c>
      <c r="M493" s="289">
        <v>0.34791</v>
      </c>
    </row>
    <row r="494" spans="1:13">
      <c r="A494" s="268">
        <v>484</v>
      </c>
      <c r="B494" s="245" t="s">
        <v>556</v>
      </c>
      <c r="C494" s="289">
        <v>254.15</v>
      </c>
      <c r="D494" s="289">
        <v>255.03333333333333</v>
      </c>
      <c r="E494" s="289">
        <v>252.11666666666667</v>
      </c>
      <c r="F494" s="289">
        <v>250.08333333333334</v>
      </c>
      <c r="G494" s="289">
        <v>247.16666666666669</v>
      </c>
      <c r="H494" s="289">
        <v>257.06666666666666</v>
      </c>
      <c r="I494" s="289">
        <v>259.98333333333335</v>
      </c>
      <c r="J494" s="289">
        <v>262.01666666666665</v>
      </c>
      <c r="K494" s="289">
        <v>257.95</v>
      </c>
      <c r="L494" s="289">
        <v>253</v>
      </c>
      <c r="M494" s="289">
        <v>4.0213000000000001</v>
      </c>
    </row>
    <row r="495" spans="1:13">
      <c r="A495" s="268">
        <v>485</v>
      </c>
      <c r="B495" s="245" t="s">
        <v>555</v>
      </c>
      <c r="C495" s="289">
        <v>1828.85</v>
      </c>
      <c r="D495" s="289">
        <v>1837.7666666666667</v>
      </c>
      <c r="E495" s="289">
        <v>1746.0833333333333</v>
      </c>
      <c r="F495" s="289">
        <v>1663.3166666666666</v>
      </c>
      <c r="G495" s="289">
        <v>1571.6333333333332</v>
      </c>
      <c r="H495" s="289">
        <v>1920.5333333333333</v>
      </c>
      <c r="I495" s="289">
        <v>2012.2166666666667</v>
      </c>
      <c r="J495" s="289">
        <v>2094.9833333333336</v>
      </c>
      <c r="K495" s="289">
        <v>1929.45</v>
      </c>
      <c r="L495" s="289">
        <v>1755</v>
      </c>
      <c r="M495" s="289">
        <v>0.28967999999999999</v>
      </c>
    </row>
    <row r="496" spans="1:13">
      <c r="A496" s="268">
        <v>486</v>
      </c>
      <c r="B496" s="245" t="s">
        <v>199</v>
      </c>
      <c r="C496" s="289">
        <v>553.6</v>
      </c>
      <c r="D496" s="289">
        <v>556.63333333333333</v>
      </c>
      <c r="E496" s="289">
        <v>545.4666666666667</v>
      </c>
      <c r="F496" s="289">
        <v>537.33333333333337</v>
      </c>
      <c r="G496" s="289">
        <v>526.16666666666674</v>
      </c>
      <c r="H496" s="289">
        <v>564.76666666666665</v>
      </c>
      <c r="I496" s="289">
        <v>575.93333333333339</v>
      </c>
      <c r="J496" s="289">
        <v>584.06666666666661</v>
      </c>
      <c r="K496" s="289">
        <v>567.79999999999995</v>
      </c>
      <c r="L496" s="289">
        <v>548.5</v>
      </c>
      <c r="M496" s="289">
        <v>17.773040000000002</v>
      </c>
    </row>
    <row r="497" spans="1:13">
      <c r="A497" s="268">
        <v>487</v>
      </c>
      <c r="B497" s="245" t="s">
        <v>557</v>
      </c>
      <c r="C497" s="289">
        <v>156.44999999999999</v>
      </c>
      <c r="D497" s="289">
        <v>157.65</v>
      </c>
      <c r="E497" s="289">
        <v>154</v>
      </c>
      <c r="F497" s="289">
        <v>151.54999999999998</v>
      </c>
      <c r="G497" s="289">
        <v>147.89999999999998</v>
      </c>
      <c r="H497" s="289">
        <v>160.10000000000002</v>
      </c>
      <c r="I497" s="289">
        <v>163.75000000000006</v>
      </c>
      <c r="J497" s="289">
        <v>166.20000000000005</v>
      </c>
      <c r="K497" s="289">
        <v>161.30000000000001</v>
      </c>
      <c r="L497" s="289">
        <v>155.19999999999999</v>
      </c>
      <c r="M497" s="289">
        <v>2.1065499999999999</v>
      </c>
    </row>
    <row r="498" spans="1:13">
      <c r="A498" s="268">
        <v>488</v>
      </c>
      <c r="B498" s="245" t="s">
        <v>558</v>
      </c>
      <c r="C498" s="289">
        <v>3399.3</v>
      </c>
      <c r="D498" s="289">
        <v>3385.8833333333337</v>
      </c>
      <c r="E498" s="289">
        <v>3303.3666666666672</v>
      </c>
      <c r="F498" s="289">
        <v>3207.4333333333334</v>
      </c>
      <c r="G498" s="289">
        <v>3124.916666666667</v>
      </c>
      <c r="H498" s="289">
        <v>3481.8166666666675</v>
      </c>
      <c r="I498" s="289">
        <v>3564.3333333333339</v>
      </c>
      <c r="J498" s="289">
        <v>3660.2666666666678</v>
      </c>
      <c r="K498" s="289">
        <v>3468.4</v>
      </c>
      <c r="L498" s="289">
        <v>3289.95</v>
      </c>
      <c r="M498" s="289">
        <v>0.28710999999999998</v>
      </c>
    </row>
    <row r="499" spans="1:13">
      <c r="A499" s="268">
        <v>489</v>
      </c>
      <c r="B499" s="245" t="s">
        <v>562</v>
      </c>
      <c r="C499" s="289">
        <v>664.8</v>
      </c>
      <c r="D499" s="289">
        <v>666.69999999999993</v>
      </c>
      <c r="E499" s="289">
        <v>655.14999999999986</v>
      </c>
      <c r="F499" s="289">
        <v>645.49999999999989</v>
      </c>
      <c r="G499" s="289">
        <v>633.94999999999982</v>
      </c>
      <c r="H499" s="289">
        <v>676.34999999999991</v>
      </c>
      <c r="I499" s="289">
        <v>687.89999999999986</v>
      </c>
      <c r="J499" s="289">
        <v>697.55</v>
      </c>
      <c r="K499" s="289">
        <v>678.25</v>
      </c>
      <c r="L499" s="289">
        <v>657.05</v>
      </c>
      <c r="M499" s="289">
        <v>0.42165000000000002</v>
      </c>
    </row>
    <row r="500" spans="1:13">
      <c r="A500" s="268">
        <v>490</v>
      </c>
      <c r="B500" s="245" t="s">
        <v>559</v>
      </c>
      <c r="C500" s="289">
        <v>111.55</v>
      </c>
      <c r="D500" s="289">
        <v>111.48333333333335</v>
      </c>
      <c r="E500" s="289">
        <v>110.4666666666667</v>
      </c>
      <c r="F500" s="289">
        <v>109.38333333333335</v>
      </c>
      <c r="G500" s="289">
        <v>108.3666666666667</v>
      </c>
      <c r="H500" s="289">
        <v>112.56666666666669</v>
      </c>
      <c r="I500" s="289">
        <v>113.58333333333334</v>
      </c>
      <c r="J500" s="289">
        <v>114.66666666666669</v>
      </c>
      <c r="K500" s="289">
        <v>112.5</v>
      </c>
      <c r="L500" s="289">
        <v>110.4</v>
      </c>
      <c r="M500" s="289">
        <v>0.97101999999999999</v>
      </c>
    </row>
    <row r="501" spans="1:13">
      <c r="A501" s="268">
        <v>491</v>
      </c>
      <c r="B501" s="245" t="s">
        <v>566</v>
      </c>
      <c r="C501" s="289">
        <v>6922.55</v>
      </c>
      <c r="D501" s="289">
        <v>6928.2333333333336</v>
      </c>
      <c r="E501" s="289">
        <v>6906.5166666666673</v>
      </c>
      <c r="F501" s="289">
        <v>6890.4833333333336</v>
      </c>
      <c r="G501" s="289">
        <v>6868.7666666666673</v>
      </c>
      <c r="H501" s="289">
        <v>6944.2666666666673</v>
      </c>
      <c r="I501" s="289">
        <v>6965.9833333333345</v>
      </c>
      <c r="J501" s="289">
        <v>6982.0166666666673</v>
      </c>
      <c r="K501" s="289">
        <v>6949.95</v>
      </c>
      <c r="L501" s="289">
        <v>6912.2</v>
      </c>
      <c r="M501" s="289">
        <v>2.8379999999999999E-2</v>
      </c>
    </row>
    <row r="502" spans="1:13">
      <c r="A502" s="268">
        <v>492</v>
      </c>
      <c r="B502" s="245" t="s">
        <v>567</v>
      </c>
      <c r="C502" s="289">
        <v>85.95</v>
      </c>
      <c r="D502" s="289">
        <v>86.916666666666671</v>
      </c>
      <c r="E502" s="289">
        <v>84.583333333333343</v>
      </c>
      <c r="F502" s="289">
        <v>83.216666666666669</v>
      </c>
      <c r="G502" s="289">
        <v>80.88333333333334</v>
      </c>
      <c r="H502" s="289">
        <v>88.283333333333346</v>
      </c>
      <c r="I502" s="289">
        <v>90.616666666666688</v>
      </c>
      <c r="J502" s="289">
        <v>91.983333333333348</v>
      </c>
      <c r="K502" s="289">
        <v>89.25</v>
      </c>
      <c r="L502" s="289">
        <v>85.55</v>
      </c>
      <c r="M502" s="289">
        <v>8.4940200000000008</v>
      </c>
    </row>
    <row r="503" spans="1:13">
      <c r="A503" s="268">
        <v>493</v>
      </c>
      <c r="B503" s="245" t="s">
        <v>568</v>
      </c>
      <c r="C503" s="289">
        <v>31.65</v>
      </c>
      <c r="D503" s="289">
        <v>32.266666666666666</v>
      </c>
      <c r="E503" s="289">
        <v>30.633333333333333</v>
      </c>
      <c r="F503" s="289">
        <v>29.616666666666667</v>
      </c>
      <c r="G503" s="289">
        <v>27.983333333333334</v>
      </c>
      <c r="H503" s="289">
        <v>33.283333333333331</v>
      </c>
      <c r="I503" s="289">
        <v>34.916666666666657</v>
      </c>
      <c r="J503" s="289">
        <v>35.93333333333333</v>
      </c>
      <c r="K503" s="289">
        <v>33.9</v>
      </c>
      <c r="L503" s="289">
        <v>31.25</v>
      </c>
      <c r="M503" s="289">
        <v>11.93937</v>
      </c>
    </row>
    <row r="504" spans="1:13">
      <c r="A504" s="268">
        <v>494</v>
      </c>
      <c r="B504" s="245" t="s">
        <v>2852</v>
      </c>
      <c r="C504" s="289">
        <v>307.75</v>
      </c>
      <c r="D504" s="289">
        <v>311.68333333333334</v>
      </c>
      <c r="E504" s="289">
        <v>299.66666666666669</v>
      </c>
      <c r="F504" s="289">
        <v>291.58333333333337</v>
      </c>
      <c r="G504" s="289">
        <v>279.56666666666672</v>
      </c>
      <c r="H504" s="289">
        <v>319.76666666666665</v>
      </c>
      <c r="I504" s="289">
        <v>331.7833333333333</v>
      </c>
      <c r="J504" s="289">
        <v>339.86666666666662</v>
      </c>
      <c r="K504" s="289">
        <v>323.7</v>
      </c>
      <c r="L504" s="289">
        <v>303.60000000000002</v>
      </c>
      <c r="M504" s="289">
        <v>1.90788</v>
      </c>
    </row>
    <row r="505" spans="1:13">
      <c r="A505" s="268">
        <v>495</v>
      </c>
      <c r="B505" s="245" t="s">
        <v>569</v>
      </c>
      <c r="C505" s="289">
        <v>2192.4499999999998</v>
      </c>
      <c r="D505" s="289">
        <v>2199.7999999999997</v>
      </c>
      <c r="E505" s="289">
        <v>2177.6499999999996</v>
      </c>
      <c r="F505" s="289">
        <v>2162.85</v>
      </c>
      <c r="G505" s="289">
        <v>2140.6999999999998</v>
      </c>
      <c r="H505" s="289">
        <v>2214.5999999999995</v>
      </c>
      <c r="I505" s="289">
        <v>2236.75</v>
      </c>
      <c r="J505" s="289">
        <v>2251.5499999999993</v>
      </c>
      <c r="K505" s="289">
        <v>2221.9499999999998</v>
      </c>
      <c r="L505" s="289">
        <v>2185</v>
      </c>
      <c r="M505" s="289">
        <v>0.18185999999999999</v>
      </c>
    </row>
    <row r="506" spans="1:13">
      <c r="A506" s="268">
        <v>496</v>
      </c>
      <c r="B506" s="245" t="s">
        <v>200</v>
      </c>
      <c r="C506" s="289">
        <v>227.6</v>
      </c>
      <c r="D506" s="289">
        <v>226.38333333333335</v>
      </c>
      <c r="E506" s="289">
        <v>223.76666666666671</v>
      </c>
      <c r="F506" s="289">
        <v>219.93333333333337</v>
      </c>
      <c r="G506" s="289">
        <v>217.31666666666672</v>
      </c>
      <c r="H506" s="289">
        <v>230.2166666666667</v>
      </c>
      <c r="I506" s="289">
        <v>232.83333333333331</v>
      </c>
      <c r="J506" s="289">
        <v>236.66666666666669</v>
      </c>
      <c r="K506" s="289">
        <v>229</v>
      </c>
      <c r="L506" s="289">
        <v>222.55</v>
      </c>
      <c r="M506" s="289">
        <v>123.4731</v>
      </c>
    </row>
    <row r="507" spans="1:13">
      <c r="A507" s="268">
        <v>497</v>
      </c>
      <c r="B507" s="245" t="s">
        <v>570</v>
      </c>
      <c r="C507" s="289">
        <v>255.85</v>
      </c>
      <c r="D507" s="289">
        <v>258.5</v>
      </c>
      <c r="E507" s="289">
        <v>251</v>
      </c>
      <c r="F507" s="289">
        <v>246.15</v>
      </c>
      <c r="G507" s="289">
        <v>238.65</v>
      </c>
      <c r="H507" s="289">
        <v>263.35000000000002</v>
      </c>
      <c r="I507" s="289">
        <v>270.85000000000002</v>
      </c>
      <c r="J507" s="289">
        <v>275.7</v>
      </c>
      <c r="K507" s="289">
        <v>266</v>
      </c>
      <c r="L507" s="289">
        <v>253.65</v>
      </c>
      <c r="M507" s="289">
        <v>6.7652999999999999</v>
      </c>
    </row>
    <row r="508" spans="1:13">
      <c r="A508" s="268">
        <v>498</v>
      </c>
      <c r="B508" s="245" t="s">
        <v>201</v>
      </c>
      <c r="C508" s="289">
        <v>22.05</v>
      </c>
      <c r="D508" s="289">
        <v>22.183333333333334</v>
      </c>
      <c r="E508" s="289">
        <v>20.866666666666667</v>
      </c>
      <c r="F508" s="289">
        <v>19.683333333333334</v>
      </c>
      <c r="G508" s="289">
        <v>18.366666666666667</v>
      </c>
      <c r="H508" s="289">
        <v>23.366666666666667</v>
      </c>
      <c r="I508" s="289">
        <v>24.683333333333337</v>
      </c>
      <c r="J508" s="289">
        <v>25.866666666666667</v>
      </c>
      <c r="K508" s="289">
        <v>23.5</v>
      </c>
      <c r="L508" s="289">
        <v>21</v>
      </c>
      <c r="M508" s="289">
        <v>700.87261999999998</v>
      </c>
    </row>
    <row r="509" spans="1:13">
      <c r="A509" s="268">
        <v>499</v>
      </c>
      <c r="B509" s="245" t="s">
        <v>202</v>
      </c>
      <c r="C509" s="289">
        <v>173.75</v>
      </c>
      <c r="D509" s="289">
        <v>173.08333333333334</v>
      </c>
      <c r="E509" s="289">
        <v>171.26666666666668</v>
      </c>
      <c r="F509" s="289">
        <v>168.78333333333333</v>
      </c>
      <c r="G509" s="289">
        <v>166.96666666666667</v>
      </c>
      <c r="H509" s="289">
        <v>175.56666666666669</v>
      </c>
      <c r="I509" s="289">
        <v>177.38333333333335</v>
      </c>
      <c r="J509" s="289">
        <v>179.8666666666667</v>
      </c>
      <c r="K509" s="289">
        <v>174.9</v>
      </c>
      <c r="L509" s="289">
        <v>170.6</v>
      </c>
      <c r="M509" s="289">
        <v>152.82639</v>
      </c>
    </row>
    <row r="510" spans="1:13">
      <c r="A510" s="268">
        <v>500</v>
      </c>
      <c r="B510" s="245" t="s">
        <v>571</v>
      </c>
      <c r="C510" s="289">
        <v>128.4</v>
      </c>
      <c r="D510" s="289">
        <v>128.06666666666666</v>
      </c>
      <c r="E510" s="289">
        <v>126.63333333333333</v>
      </c>
      <c r="F510" s="289">
        <v>124.86666666666666</v>
      </c>
      <c r="G510" s="289">
        <v>123.43333333333332</v>
      </c>
      <c r="H510" s="289">
        <v>129.83333333333331</v>
      </c>
      <c r="I510" s="289">
        <v>131.26666666666665</v>
      </c>
      <c r="J510" s="289">
        <v>133.03333333333333</v>
      </c>
      <c r="K510" s="289">
        <v>129.5</v>
      </c>
      <c r="L510" s="289">
        <v>126.3</v>
      </c>
      <c r="M510" s="289">
        <v>0.86484000000000005</v>
      </c>
    </row>
    <row r="511" spans="1:13">
      <c r="A511" s="268">
        <v>501</v>
      </c>
      <c r="B511" s="245" t="s">
        <v>572</v>
      </c>
      <c r="C511" s="289">
        <v>1332.65</v>
      </c>
      <c r="D511" s="289">
        <v>1344.8833333333334</v>
      </c>
      <c r="E511" s="289">
        <v>1310.7666666666669</v>
      </c>
      <c r="F511" s="289">
        <v>1288.8833333333334</v>
      </c>
      <c r="G511" s="289">
        <v>1254.7666666666669</v>
      </c>
      <c r="H511" s="289">
        <v>1366.7666666666669</v>
      </c>
      <c r="I511" s="289">
        <v>1400.8833333333332</v>
      </c>
      <c r="J511" s="289">
        <v>1422.7666666666669</v>
      </c>
      <c r="K511" s="289">
        <v>1379</v>
      </c>
      <c r="L511" s="289">
        <v>1323</v>
      </c>
      <c r="M511" s="289">
        <v>0.44184000000000001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52"/>
      <c r="B5" s="552"/>
      <c r="C5" s="553"/>
      <c r="D5" s="553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54" t="s">
        <v>574</v>
      </c>
      <c r="C7" s="554"/>
      <c r="D7" s="262">
        <f>Main!B10</f>
        <v>44026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44025</v>
      </c>
      <c r="B10" s="267">
        <v>540697</v>
      </c>
      <c r="C10" s="268" t="s">
        <v>3743</v>
      </c>
      <c r="D10" s="268" t="s">
        <v>3744</v>
      </c>
      <c r="E10" s="268" t="s">
        <v>583</v>
      </c>
      <c r="F10" s="386">
        <v>58203</v>
      </c>
      <c r="G10" s="267">
        <v>4.91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44025</v>
      </c>
      <c r="B11" s="267">
        <v>540697</v>
      </c>
      <c r="C11" s="268" t="s">
        <v>3743</v>
      </c>
      <c r="D11" s="268" t="s">
        <v>3744</v>
      </c>
      <c r="E11" s="268" t="s">
        <v>584</v>
      </c>
      <c r="F11" s="386">
        <v>79207</v>
      </c>
      <c r="G11" s="267">
        <v>4.8499999999999996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44025</v>
      </c>
      <c r="B12" s="267">
        <v>540697</v>
      </c>
      <c r="C12" s="268" t="s">
        <v>3743</v>
      </c>
      <c r="D12" s="268" t="s">
        <v>3745</v>
      </c>
      <c r="E12" s="268" t="s">
        <v>583</v>
      </c>
      <c r="F12" s="386">
        <v>230000</v>
      </c>
      <c r="G12" s="267">
        <v>5.0199999999999996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44025</v>
      </c>
      <c r="B13" s="267">
        <v>540697</v>
      </c>
      <c r="C13" s="268" t="s">
        <v>3743</v>
      </c>
      <c r="D13" s="268" t="s">
        <v>3746</v>
      </c>
      <c r="E13" s="268" t="s">
        <v>584</v>
      </c>
      <c r="F13" s="386">
        <v>105006</v>
      </c>
      <c r="G13" s="267">
        <v>4.93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44025</v>
      </c>
      <c r="B14" s="267">
        <v>505690</v>
      </c>
      <c r="C14" s="268" t="s">
        <v>3747</v>
      </c>
      <c r="D14" s="268" t="s">
        <v>3748</v>
      </c>
      <c r="E14" s="268" t="s">
        <v>584</v>
      </c>
      <c r="F14" s="386">
        <v>157500</v>
      </c>
      <c r="G14" s="267">
        <v>80.3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44025</v>
      </c>
      <c r="B15" s="267">
        <v>505690</v>
      </c>
      <c r="C15" s="268" t="s">
        <v>3747</v>
      </c>
      <c r="D15" s="268" t="s">
        <v>3749</v>
      </c>
      <c r="E15" s="268" t="s">
        <v>583</v>
      </c>
      <c r="F15" s="386">
        <v>157500</v>
      </c>
      <c r="G15" s="267">
        <v>80.3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44025</v>
      </c>
      <c r="B16" s="267">
        <v>542934</v>
      </c>
      <c r="C16" s="268" t="s">
        <v>3723</v>
      </c>
      <c r="D16" s="268" t="s">
        <v>3750</v>
      </c>
      <c r="E16" s="268" t="s">
        <v>583</v>
      </c>
      <c r="F16" s="386">
        <v>40000</v>
      </c>
      <c r="G16" s="267">
        <v>50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44025</v>
      </c>
      <c r="B17" s="267">
        <v>542934</v>
      </c>
      <c r="C17" s="268" t="s">
        <v>3723</v>
      </c>
      <c r="D17" s="268" t="s">
        <v>3751</v>
      </c>
      <c r="E17" s="268" t="s">
        <v>583</v>
      </c>
      <c r="F17" s="386">
        <v>40000</v>
      </c>
      <c r="G17" s="267">
        <v>49.87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44025</v>
      </c>
      <c r="B18" s="267">
        <v>542934</v>
      </c>
      <c r="C18" s="268" t="s">
        <v>3723</v>
      </c>
      <c r="D18" s="268" t="s">
        <v>3752</v>
      </c>
      <c r="E18" s="268" t="s">
        <v>584</v>
      </c>
      <c r="F18" s="386">
        <v>40000</v>
      </c>
      <c r="G18" s="267">
        <v>50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44025</v>
      </c>
      <c r="B19" s="267">
        <v>542934</v>
      </c>
      <c r="C19" s="268" t="s">
        <v>3723</v>
      </c>
      <c r="D19" s="268" t="s">
        <v>3753</v>
      </c>
      <c r="E19" s="268" t="s">
        <v>584</v>
      </c>
      <c r="F19" s="386">
        <v>60000</v>
      </c>
      <c r="G19" s="267">
        <v>50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44025</v>
      </c>
      <c r="B20" s="267">
        <v>526546</v>
      </c>
      <c r="C20" s="268" t="s">
        <v>3754</v>
      </c>
      <c r="D20" s="268" t="s">
        <v>3755</v>
      </c>
      <c r="E20" s="268" t="s">
        <v>584</v>
      </c>
      <c r="F20" s="386">
        <v>39802</v>
      </c>
      <c r="G20" s="267">
        <v>9.9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44025</v>
      </c>
      <c r="B21" s="267">
        <v>526546</v>
      </c>
      <c r="C21" s="268" t="s">
        <v>3754</v>
      </c>
      <c r="D21" s="268" t="s">
        <v>3756</v>
      </c>
      <c r="E21" s="268" t="s">
        <v>583</v>
      </c>
      <c r="F21" s="386">
        <v>48200</v>
      </c>
      <c r="G21" s="267">
        <v>9.8699999999999992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44025</v>
      </c>
      <c r="B22" s="267">
        <v>540134</v>
      </c>
      <c r="C22" s="268" t="s">
        <v>3757</v>
      </c>
      <c r="D22" s="268" t="s">
        <v>3758</v>
      </c>
      <c r="E22" s="268" t="s">
        <v>583</v>
      </c>
      <c r="F22" s="386">
        <v>45000</v>
      </c>
      <c r="G22" s="267">
        <v>12.28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44025</v>
      </c>
      <c r="B23" s="267">
        <v>542446</v>
      </c>
      <c r="C23" s="268" t="s">
        <v>3759</v>
      </c>
      <c r="D23" s="268" t="s">
        <v>3760</v>
      </c>
      <c r="E23" s="268" t="s">
        <v>583</v>
      </c>
      <c r="F23" s="386">
        <v>5200</v>
      </c>
      <c r="G23" s="267">
        <v>50.15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44025</v>
      </c>
      <c r="B24" s="267">
        <v>542446</v>
      </c>
      <c r="C24" s="268" t="s">
        <v>3759</v>
      </c>
      <c r="D24" s="268" t="s">
        <v>3760</v>
      </c>
      <c r="E24" s="268" t="s">
        <v>584</v>
      </c>
      <c r="F24" s="386">
        <v>36400</v>
      </c>
      <c r="G24" s="267">
        <v>56.4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44025</v>
      </c>
      <c r="B25" s="267">
        <v>542446</v>
      </c>
      <c r="C25" s="268" t="s">
        <v>3759</v>
      </c>
      <c r="D25" s="268" t="s">
        <v>3761</v>
      </c>
      <c r="E25" s="268" t="s">
        <v>583</v>
      </c>
      <c r="F25" s="386">
        <v>41600</v>
      </c>
      <c r="G25" s="267">
        <v>56.3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44025</v>
      </c>
      <c r="B26" s="267">
        <v>530219</v>
      </c>
      <c r="C26" s="268" t="s">
        <v>3762</v>
      </c>
      <c r="D26" s="268" t="s">
        <v>3763</v>
      </c>
      <c r="E26" s="268" t="s">
        <v>584</v>
      </c>
      <c r="F26" s="386">
        <v>1501</v>
      </c>
      <c r="G26" s="267">
        <v>50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44025</v>
      </c>
      <c r="B27" s="267">
        <v>530219</v>
      </c>
      <c r="C27" s="268" t="s">
        <v>3762</v>
      </c>
      <c r="D27" s="268" t="s">
        <v>3764</v>
      </c>
      <c r="E27" s="268" t="s">
        <v>584</v>
      </c>
      <c r="F27" s="386">
        <v>6627</v>
      </c>
      <c r="G27" s="267">
        <v>50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44025</v>
      </c>
      <c r="B28" s="267">
        <v>530219</v>
      </c>
      <c r="C28" s="268" t="s">
        <v>3762</v>
      </c>
      <c r="D28" s="268" t="s">
        <v>3765</v>
      </c>
      <c r="E28" s="268" t="s">
        <v>584</v>
      </c>
      <c r="F28" s="386">
        <v>14629</v>
      </c>
      <c r="G28" s="267">
        <v>50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44025</v>
      </c>
      <c r="B29" s="267">
        <v>530219</v>
      </c>
      <c r="C29" s="268" t="s">
        <v>3762</v>
      </c>
      <c r="D29" s="268" t="s">
        <v>3766</v>
      </c>
      <c r="E29" s="268" t="s">
        <v>583</v>
      </c>
      <c r="F29" s="386">
        <v>23597</v>
      </c>
      <c r="G29" s="267">
        <v>50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44025</v>
      </c>
      <c r="B30" s="267">
        <v>539561</v>
      </c>
      <c r="C30" s="268" t="s">
        <v>3767</v>
      </c>
      <c r="D30" s="268" t="s">
        <v>3768</v>
      </c>
      <c r="E30" s="268" t="s">
        <v>583</v>
      </c>
      <c r="F30" s="386">
        <v>70000</v>
      </c>
      <c r="G30" s="267">
        <v>19.05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44025</v>
      </c>
      <c r="B31" s="267">
        <v>539222</v>
      </c>
      <c r="C31" s="268" t="s">
        <v>3769</v>
      </c>
      <c r="D31" s="268" t="s">
        <v>3770</v>
      </c>
      <c r="E31" s="268" t="s">
        <v>584</v>
      </c>
      <c r="F31" s="386">
        <v>30000</v>
      </c>
      <c r="G31" s="267">
        <v>27.86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44025</v>
      </c>
      <c r="B32" s="267">
        <v>541445</v>
      </c>
      <c r="C32" s="268" t="s">
        <v>3771</v>
      </c>
      <c r="D32" s="268" t="s">
        <v>3772</v>
      </c>
      <c r="E32" s="268" t="s">
        <v>583</v>
      </c>
      <c r="F32" s="386">
        <v>148800</v>
      </c>
      <c r="G32" s="267">
        <v>20.010000000000002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44025</v>
      </c>
      <c r="B33" s="267">
        <v>541445</v>
      </c>
      <c r="C33" s="268" t="s">
        <v>3771</v>
      </c>
      <c r="D33" s="268" t="s">
        <v>3773</v>
      </c>
      <c r="E33" s="268" t="s">
        <v>584</v>
      </c>
      <c r="F33" s="386">
        <v>148000</v>
      </c>
      <c r="G33" s="267">
        <v>20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44025</v>
      </c>
      <c r="B34" s="267">
        <v>501391</v>
      </c>
      <c r="C34" s="268" t="s">
        <v>3774</v>
      </c>
      <c r="D34" s="268" t="s">
        <v>3775</v>
      </c>
      <c r="E34" s="268" t="s">
        <v>583</v>
      </c>
      <c r="F34" s="386">
        <v>87732</v>
      </c>
      <c r="G34" s="267">
        <v>132.65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44025</v>
      </c>
      <c r="B35" s="267">
        <v>501391</v>
      </c>
      <c r="C35" s="268" t="s">
        <v>3774</v>
      </c>
      <c r="D35" s="268" t="s">
        <v>3776</v>
      </c>
      <c r="E35" s="268" t="s">
        <v>583</v>
      </c>
      <c r="F35" s="386">
        <v>87733</v>
      </c>
      <c r="G35" s="267">
        <v>132.65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44025</v>
      </c>
      <c r="B36" s="267">
        <v>501391</v>
      </c>
      <c r="C36" s="268" t="s">
        <v>3774</v>
      </c>
      <c r="D36" s="268" t="s">
        <v>3748</v>
      </c>
      <c r="E36" s="268" t="s">
        <v>584</v>
      </c>
      <c r="F36" s="386">
        <v>175465</v>
      </c>
      <c r="G36" s="267">
        <v>132.65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44025</v>
      </c>
      <c r="B37" s="267" t="s">
        <v>1148</v>
      </c>
      <c r="C37" s="268" t="s">
        <v>3777</v>
      </c>
      <c r="D37" s="268" t="s">
        <v>3778</v>
      </c>
      <c r="E37" s="268" t="s">
        <v>583</v>
      </c>
      <c r="F37" s="386">
        <v>187551</v>
      </c>
      <c r="G37" s="267">
        <v>559.54</v>
      </c>
      <c r="H37" s="345" t="s">
        <v>2953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44025</v>
      </c>
      <c r="B38" s="267" t="s">
        <v>1148</v>
      </c>
      <c r="C38" s="268" t="s">
        <v>3777</v>
      </c>
      <c r="D38" s="268" t="s">
        <v>3779</v>
      </c>
      <c r="E38" s="268" t="s">
        <v>583</v>
      </c>
      <c r="F38" s="386">
        <v>123348</v>
      </c>
      <c r="G38" s="267">
        <v>560.12</v>
      </c>
      <c r="H38" s="345" t="s">
        <v>2953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44025</v>
      </c>
      <c r="B39" s="267" t="s">
        <v>96</v>
      </c>
      <c r="C39" s="268" t="s">
        <v>3724</v>
      </c>
      <c r="D39" s="268" t="s">
        <v>3676</v>
      </c>
      <c r="E39" s="268" t="s">
        <v>583</v>
      </c>
      <c r="F39" s="386">
        <v>1851579</v>
      </c>
      <c r="G39" s="267">
        <v>58.85</v>
      </c>
      <c r="H39" s="345" t="s">
        <v>2953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44025</v>
      </c>
      <c r="B40" s="267" t="s">
        <v>117</v>
      </c>
      <c r="C40" s="268" t="s">
        <v>3780</v>
      </c>
      <c r="D40" s="268" t="s">
        <v>3781</v>
      </c>
      <c r="E40" s="268" t="s">
        <v>583</v>
      </c>
      <c r="F40" s="386">
        <v>2348647</v>
      </c>
      <c r="G40" s="267">
        <v>244.32</v>
      </c>
      <c r="H40" s="345" t="s">
        <v>2953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44025</v>
      </c>
      <c r="B41" s="267" t="s">
        <v>117</v>
      </c>
      <c r="C41" s="268" t="s">
        <v>3780</v>
      </c>
      <c r="D41" s="268" t="s">
        <v>3635</v>
      </c>
      <c r="E41" s="268" t="s">
        <v>583</v>
      </c>
      <c r="F41" s="386">
        <v>3719430</v>
      </c>
      <c r="G41" s="267">
        <v>244.13</v>
      </c>
      <c r="H41" s="345" t="s">
        <v>2953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44025</v>
      </c>
      <c r="B42" s="267" t="s">
        <v>2063</v>
      </c>
      <c r="C42" s="268" t="s">
        <v>3782</v>
      </c>
      <c r="D42" s="268" t="s">
        <v>3783</v>
      </c>
      <c r="E42" s="268" t="s">
        <v>583</v>
      </c>
      <c r="F42" s="386">
        <v>300000</v>
      </c>
      <c r="G42" s="267">
        <v>16</v>
      </c>
      <c r="H42" s="345" t="s">
        <v>2953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44025</v>
      </c>
      <c r="B43" s="267" t="s">
        <v>2325</v>
      </c>
      <c r="C43" s="268" t="s">
        <v>3784</v>
      </c>
      <c r="D43" s="268" t="s">
        <v>3725</v>
      </c>
      <c r="E43" s="268" t="s">
        <v>583</v>
      </c>
      <c r="F43" s="386">
        <v>170223</v>
      </c>
      <c r="G43" s="267">
        <v>458</v>
      </c>
      <c r="H43" s="345" t="s">
        <v>2953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44025</v>
      </c>
      <c r="B44" s="267" t="s">
        <v>2325</v>
      </c>
      <c r="C44" s="268" t="s">
        <v>3784</v>
      </c>
      <c r="D44" s="268" t="s">
        <v>3785</v>
      </c>
      <c r="E44" s="268" t="s">
        <v>583</v>
      </c>
      <c r="F44" s="386">
        <v>78470</v>
      </c>
      <c r="G44" s="267">
        <v>452.07</v>
      </c>
      <c r="H44" s="345" t="s">
        <v>2953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44025</v>
      </c>
      <c r="B45" s="267" t="s">
        <v>2325</v>
      </c>
      <c r="C45" s="268" t="s">
        <v>3784</v>
      </c>
      <c r="D45" s="268" t="s">
        <v>3717</v>
      </c>
      <c r="E45" s="268" t="s">
        <v>583</v>
      </c>
      <c r="F45" s="386">
        <v>80727</v>
      </c>
      <c r="G45" s="267">
        <v>458.35</v>
      </c>
      <c r="H45" s="345" t="s">
        <v>2953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44025</v>
      </c>
      <c r="B46" s="267" t="s">
        <v>3786</v>
      </c>
      <c r="C46" s="268" t="s">
        <v>3787</v>
      </c>
      <c r="D46" s="268" t="s">
        <v>3788</v>
      </c>
      <c r="E46" s="268" t="s">
        <v>583</v>
      </c>
      <c r="F46" s="386">
        <v>38000</v>
      </c>
      <c r="G46" s="267">
        <v>60.84</v>
      </c>
      <c r="H46" s="345" t="s">
        <v>2953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44025</v>
      </c>
      <c r="B47" s="267" t="s">
        <v>532</v>
      </c>
      <c r="C47" s="268" t="s">
        <v>3789</v>
      </c>
      <c r="D47" s="268" t="s">
        <v>3676</v>
      </c>
      <c r="E47" s="268" t="s">
        <v>583</v>
      </c>
      <c r="F47" s="386">
        <v>893939</v>
      </c>
      <c r="G47" s="267">
        <v>160.82</v>
      </c>
      <c r="H47" s="345" t="s">
        <v>2953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44025</v>
      </c>
      <c r="B48" s="267" t="s">
        <v>532</v>
      </c>
      <c r="C48" s="268" t="s">
        <v>3789</v>
      </c>
      <c r="D48" s="268" t="s">
        <v>3704</v>
      </c>
      <c r="E48" s="268" t="s">
        <v>583</v>
      </c>
      <c r="F48" s="386">
        <v>724436</v>
      </c>
      <c r="G48" s="267">
        <v>160.05000000000001</v>
      </c>
      <c r="H48" s="345" t="s">
        <v>2953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44025</v>
      </c>
      <c r="B49" s="267" t="s">
        <v>2688</v>
      </c>
      <c r="C49" s="268" t="s">
        <v>3726</v>
      </c>
      <c r="D49" s="268" t="s">
        <v>3676</v>
      </c>
      <c r="E49" s="268" t="s">
        <v>583</v>
      </c>
      <c r="F49" s="386">
        <v>347392</v>
      </c>
      <c r="G49" s="267">
        <v>117.58</v>
      </c>
      <c r="H49" s="345" t="s">
        <v>2953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44025</v>
      </c>
      <c r="B50" s="267" t="s">
        <v>2912</v>
      </c>
      <c r="C50" s="268" t="s">
        <v>3665</v>
      </c>
      <c r="D50" s="268" t="s">
        <v>3666</v>
      </c>
      <c r="E50" s="268" t="s">
        <v>583</v>
      </c>
      <c r="F50" s="386">
        <v>87000</v>
      </c>
      <c r="G50" s="267">
        <v>10.15</v>
      </c>
      <c r="H50" s="345" t="s">
        <v>2953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44025</v>
      </c>
      <c r="B51" s="267" t="s">
        <v>3718</v>
      </c>
      <c r="C51" s="268" t="s">
        <v>3719</v>
      </c>
      <c r="D51" s="268" t="s">
        <v>3790</v>
      </c>
      <c r="E51" s="268" t="s">
        <v>584</v>
      </c>
      <c r="F51" s="386">
        <v>483404</v>
      </c>
      <c r="G51" s="267">
        <v>36.26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44025</v>
      </c>
      <c r="B52" s="267" t="s">
        <v>1148</v>
      </c>
      <c r="C52" s="268" t="s">
        <v>3777</v>
      </c>
      <c r="D52" s="268" t="s">
        <v>3791</v>
      </c>
      <c r="E52" s="268" t="s">
        <v>584</v>
      </c>
      <c r="F52" s="386">
        <v>192012</v>
      </c>
      <c r="G52" s="267">
        <v>558.29</v>
      </c>
      <c r="H52" s="345" t="s">
        <v>2953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44025</v>
      </c>
      <c r="B53" s="267" t="s">
        <v>1148</v>
      </c>
      <c r="C53" s="268" t="s">
        <v>3777</v>
      </c>
      <c r="D53" s="268" t="s">
        <v>3778</v>
      </c>
      <c r="E53" s="268" t="s">
        <v>584</v>
      </c>
      <c r="F53" s="386">
        <v>187551</v>
      </c>
      <c r="G53" s="267">
        <v>559.79999999999995</v>
      </c>
      <c r="H53" s="345" t="s">
        <v>2953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44025</v>
      </c>
      <c r="B54" s="267" t="s">
        <v>1148</v>
      </c>
      <c r="C54" s="268" t="s">
        <v>3777</v>
      </c>
      <c r="D54" s="268" t="s">
        <v>3779</v>
      </c>
      <c r="E54" s="268" t="s">
        <v>584</v>
      </c>
      <c r="F54" s="386">
        <v>121374</v>
      </c>
      <c r="G54" s="267">
        <v>559.1</v>
      </c>
      <c r="H54" s="345" t="s">
        <v>2953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44025</v>
      </c>
      <c r="B55" s="267" t="s">
        <v>1148</v>
      </c>
      <c r="C55" s="268" t="s">
        <v>3777</v>
      </c>
      <c r="D55" s="268" t="s">
        <v>3792</v>
      </c>
      <c r="E55" s="268" t="s">
        <v>584</v>
      </c>
      <c r="F55" s="386">
        <v>200000</v>
      </c>
      <c r="G55" s="267">
        <v>546.16999999999996</v>
      </c>
      <c r="H55" s="345" t="s">
        <v>2953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44025</v>
      </c>
      <c r="B56" s="267" t="s">
        <v>1148</v>
      </c>
      <c r="C56" s="268" t="s">
        <v>3777</v>
      </c>
      <c r="D56" s="268" t="s">
        <v>3793</v>
      </c>
      <c r="E56" s="268" t="s">
        <v>584</v>
      </c>
      <c r="F56" s="386">
        <v>226000</v>
      </c>
      <c r="G56" s="267">
        <v>551.35</v>
      </c>
      <c r="H56" s="345" t="s">
        <v>2953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44025</v>
      </c>
      <c r="B57" s="267" t="s">
        <v>96</v>
      </c>
      <c r="C57" s="268" t="s">
        <v>3724</v>
      </c>
      <c r="D57" s="268" t="s">
        <v>3676</v>
      </c>
      <c r="E57" s="268" t="s">
        <v>584</v>
      </c>
      <c r="F57" s="386">
        <v>1851579</v>
      </c>
      <c r="G57" s="267">
        <v>58.84</v>
      </c>
      <c r="H57" s="345" t="s">
        <v>2953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44025</v>
      </c>
      <c r="B58" s="267" t="s">
        <v>117</v>
      </c>
      <c r="C58" s="268" t="s">
        <v>3780</v>
      </c>
      <c r="D58" s="268" t="s">
        <v>3781</v>
      </c>
      <c r="E58" s="268" t="s">
        <v>584</v>
      </c>
      <c r="F58" s="386">
        <v>2348647</v>
      </c>
      <c r="G58" s="267">
        <v>244.43</v>
      </c>
      <c r="H58" s="345" t="s">
        <v>2953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44025</v>
      </c>
      <c r="B59" s="267" t="s">
        <v>117</v>
      </c>
      <c r="C59" s="268" t="s">
        <v>3780</v>
      </c>
      <c r="D59" s="268" t="s">
        <v>3635</v>
      </c>
      <c r="E59" s="268" t="s">
        <v>584</v>
      </c>
      <c r="F59" s="386">
        <v>3898876</v>
      </c>
      <c r="G59" s="267">
        <v>244.37</v>
      </c>
      <c r="H59" s="345" t="s">
        <v>2953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44025</v>
      </c>
      <c r="B60" s="267" t="s">
        <v>2325</v>
      </c>
      <c r="C60" s="268" t="s">
        <v>3784</v>
      </c>
      <c r="D60" s="268" t="s">
        <v>3725</v>
      </c>
      <c r="E60" s="268" t="s">
        <v>584</v>
      </c>
      <c r="F60" s="386">
        <v>170223</v>
      </c>
      <c r="G60" s="267">
        <v>458.41</v>
      </c>
      <c r="H60" s="345" t="s">
        <v>2953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44025</v>
      </c>
      <c r="B61" s="267" t="s">
        <v>2325</v>
      </c>
      <c r="C61" s="268" t="s">
        <v>3784</v>
      </c>
      <c r="D61" s="268" t="s">
        <v>3717</v>
      </c>
      <c r="E61" s="268" t="s">
        <v>584</v>
      </c>
      <c r="F61" s="386">
        <v>80727</v>
      </c>
      <c r="G61" s="267">
        <v>458.62</v>
      </c>
      <c r="H61" s="345" t="s">
        <v>2953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44025</v>
      </c>
      <c r="B62" s="267" t="s">
        <v>2325</v>
      </c>
      <c r="C62" s="268" t="s">
        <v>3784</v>
      </c>
      <c r="D62" s="268" t="s">
        <v>3785</v>
      </c>
      <c r="E62" s="268" t="s">
        <v>584</v>
      </c>
      <c r="F62" s="386">
        <v>78481</v>
      </c>
      <c r="G62" s="267">
        <v>451.97</v>
      </c>
      <c r="H62" s="345" t="s">
        <v>2953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44025</v>
      </c>
      <c r="B63" s="267" t="s">
        <v>3786</v>
      </c>
      <c r="C63" s="268" t="s">
        <v>3787</v>
      </c>
      <c r="D63" s="268" t="s">
        <v>3794</v>
      </c>
      <c r="E63" s="268" t="s">
        <v>584</v>
      </c>
      <c r="F63" s="386">
        <v>40000</v>
      </c>
      <c r="G63" s="267">
        <v>60</v>
      </c>
      <c r="H63" s="345" t="s">
        <v>2953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44025</v>
      </c>
      <c r="B64" s="267" t="s">
        <v>532</v>
      </c>
      <c r="C64" s="268" t="s">
        <v>3789</v>
      </c>
      <c r="D64" s="268" t="s">
        <v>3676</v>
      </c>
      <c r="E64" s="268" t="s">
        <v>584</v>
      </c>
      <c r="F64" s="386">
        <v>893939</v>
      </c>
      <c r="G64" s="267">
        <v>159.96</v>
      </c>
      <c r="H64" s="345" t="s">
        <v>2953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44025</v>
      </c>
      <c r="B65" s="267" t="s">
        <v>532</v>
      </c>
      <c r="C65" s="268" t="s">
        <v>3789</v>
      </c>
      <c r="D65" s="268" t="s">
        <v>3704</v>
      </c>
      <c r="E65" s="268" t="s">
        <v>584</v>
      </c>
      <c r="F65" s="386">
        <v>724436</v>
      </c>
      <c r="G65" s="267">
        <v>160.65</v>
      </c>
      <c r="H65" s="345" t="s">
        <v>2953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44025</v>
      </c>
      <c r="B66" s="267" t="s">
        <v>2688</v>
      </c>
      <c r="C66" s="268" t="s">
        <v>3726</v>
      </c>
      <c r="D66" s="268" t="s">
        <v>3676</v>
      </c>
      <c r="E66" s="268" t="s">
        <v>584</v>
      </c>
      <c r="F66" s="386">
        <v>347392</v>
      </c>
      <c r="G66" s="267">
        <v>117.31</v>
      </c>
      <c r="H66" s="345" t="s">
        <v>2953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B67" s="267"/>
      <c r="C67" s="268"/>
      <c r="D67" s="268"/>
      <c r="E67" s="268"/>
      <c r="F67" s="386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B68" s="267"/>
      <c r="C68" s="268"/>
      <c r="D68" s="268"/>
      <c r="E68" s="268"/>
      <c r="F68" s="386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B69" s="267"/>
      <c r="C69" s="268"/>
      <c r="D69" s="268"/>
      <c r="E69" s="268"/>
      <c r="F69" s="386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B70" s="267"/>
      <c r="C70" s="268"/>
      <c r="D70" s="268"/>
      <c r="E70" s="268"/>
      <c r="F70" s="386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B71" s="267"/>
      <c r="C71" s="268"/>
      <c r="D71" s="268"/>
      <c r="E71" s="268"/>
      <c r="F71" s="386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B72" s="267"/>
      <c r="C72" s="268"/>
      <c r="D72" s="268"/>
      <c r="E72" s="268"/>
      <c r="F72" s="386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B73" s="267"/>
      <c r="C73" s="268"/>
      <c r="D73" s="268"/>
      <c r="E73" s="268"/>
      <c r="F73" s="386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B74" s="267"/>
      <c r="C74" s="268"/>
      <c r="D74" s="268"/>
      <c r="E74" s="268"/>
      <c r="F74" s="386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B75" s="267"/>
      <c r="C75" s="268"/>
      <c r="D75" s="268"/>
      <c r="E75" s="268"/>
      <c r="F75" s="386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B76" s="267"/>
      <c r="C76" s="268"/>
      <c r="D76" s="268"/>
      <c r="E76" s="268"/>
      <c r="F76" s="386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B77" s="267"/>
      <c r="C77" s="268"/>
      <c r="D77" s="268"/>
      <c r="E77" s="268"/>
      <c r="F77" s="386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B78" s="267"/>
      <c r="C78" s="268"/>
      <c r="D78" s="268"/>
      <c r="E78" s="268"/>
      <c r="F78" s="386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B79" s="267"/>
      <c r="C79" s="268"/>
      <c r="D79" s="268"/>
      <c r="E79" s="268"/>
      <c r="F79" s="386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B80" s="267"/>
      <c r="C80" s="268"/>
      <c r="D80" s="268"/>
      <c r="E80" s="268"/>
      <c r="F80" s="386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6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6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6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6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6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6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6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6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6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6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6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6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6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6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6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6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6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6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6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6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6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6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6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6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6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6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6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6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6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6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6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6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6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6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6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6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6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6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6"/>
      <c r="G119" s="267"/>
      <c r="H119" s="345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6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6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6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6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6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6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6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6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6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6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6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6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6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6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6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6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6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6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6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6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6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6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6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6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6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6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6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6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6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6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6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6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6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6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6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6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6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6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6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6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6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6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6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6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6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6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6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6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6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6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6"/>
      <c r="G170" s="267"/>
      <c r="H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6"/>
      <c r="G171" s="267"/>
      <c r="H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6"/>
      <c r="G172" s="267"/>
      <c r="H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6"/>
      <c r="G173" s="267"/>
      <c r="H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6"/>
      <c r="G174" s="267"/>
      <c r="H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6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6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6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6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6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6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6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6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6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6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6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6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6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6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6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6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6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6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6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6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6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6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6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6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6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6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6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6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6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6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6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6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6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6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6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6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6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6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6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6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6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6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6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6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6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6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6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6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6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6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6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6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6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6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6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6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6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6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6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6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6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6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6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6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6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6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6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6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6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6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6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6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6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6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6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6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6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6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6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6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6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6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6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6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6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6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6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6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6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6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6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6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6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6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6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6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6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6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6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6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6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6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6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6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6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6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6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6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6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6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6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6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6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6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6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6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6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6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6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6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6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6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6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6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6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6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6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6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6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6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6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6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6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6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6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6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6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6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6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6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6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6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6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6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6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6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6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6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6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6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6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6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6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6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6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6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6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6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6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6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6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6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6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6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6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6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6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6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6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6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6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6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6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6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6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6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6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6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6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6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6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6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6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6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6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6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6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6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6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B364" s="267"/>
      <c r="C364" s="268"/>
      <c r="D364" s="268"/>
      <c r="E364" s="268"/>
      <c r="F364" s="386"/>
      <c r="G364" s="267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B365" s="267"/>
      <c r="C365" s="268"/>
      <c r="D365" s="268"/>
      <c r="E365" s="268"/>
      <c r="F365" s="386"/>
      <c r="G365" s="267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B366" s="267"/>
      <c r="C366" s="268"/>
      <c r="D366" s="268"/>
      <c r="E366" s="268"/>
      <c r="F366" s="386"/>
      <c r="G366" s="267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B367" s="267"/>
      <c r="C367" s="268"/>
      <c r="D367" s="268"/>
      <c r="E367" s="268"/>
      <c r="F367" s="386"/>
      <c r="G367" s="267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B368" s="267"/>
      <c r="C368" s="268"/>
      <c r="D368" s="268"/>
      <c r="E368" s="268"/>
      <c r="F368" s="386"/>
      <c r="G368" s="267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  <row r="939" spans="9:35"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  <c r="AA939" s="243"/>
      <c r="AB939" s="243"/>
      <c r="AC939" s="243"/>
      <c r="AD939" s="243"/>
      <c r="AE939" s="243"/>
      <c r="AF939" s="243"/>
      <c r="AG939" s="243"/>
      <c r="AH939" s="243"/>
      <c r="AI939" s="243"/>
    </row>
    <row r="940" spans="9:35"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  <c r="AA940" s="243"/>
      <c r="AB940" s="243"/>
      <c r="AC940" s="243"/>
      <c r="AD940" s="243"/>
      <c r="AE940" s="243"/>
      <c r="AF940" s="243"/>
      <c r="AG940" s="243"/>
      <c r="AH940" s="243"/>
      <c r="AI940" s="243"/>
    </row>
    <row r="941" spans="9:35"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  <c r="AA941" s="243"/>
      <c r="AB941" s="243"/>
      <c r="AC941" s="243"/>
      <c r="AD941" s="243"/>
      <c r="AE941" s="243"/>
      <c r="AF941" s="243"/>
      <c r="AG941" s="243"/>
      <c r="AH941" s="243"/>
      <c r="AI941" s="243"/>
    </row>
    <row r="942" spans="9:35"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  <c r="AA942" s="243"/>
      <c r="AB942" s="243"/>
      <c r="AC942" s="243"/>
      <c r="AD942" s="243"/>
      <c r="AE942" s="243"/>
      <c r="AF942" s="243"/>
      <c r="AG942" s="243"/>
      <c r="AH942" s="243"/>
      <c r="AI942" s="243"/>
    </row>
    <row r="943" spans="9:35"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  <c r="AA943" s="243"/>
      <c r="AB943" s="243"/>
      <c r="AC943" s="243"/>
      <c r="AD943" s="243"/>
      <c r="AE943" s="243"/>
      <c r="AF943" s="243"/>
      <c r="AG943" s="243"/>
      <c r="AH943" s="243"/>
      <c r="AI943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76"/>
  <sheetViews>
    <sheetView zoomScale="76" zoomScaleNormal="85" workbookViewId="0">
      <selection activeCell="M27" sqref="M27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3649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44026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3795</v>
      </c>
      <c r="M9" s="63" t="s">
        <v>3727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40" customFormat="1" ht="14.25">
      <c r="A10" s="495">
        <v>1</v>
      </c>
      <c r="B10" s="487">
        <v>43980</v>
      </c>
      <c r="C10" s="496"/>
      <c r="D10" s="497" t="s">
        <v>3630</v>
      </c>
      <c r="E10" s="498" t="s">
        <v>601</v>
      </c>
      <c r="F10" s="498">
        <v>9900</v>
      </c>
      <c r="G10" s="499">
        <v>9400</v>
      </c>
      <c r="H10" s="498">
        <v>10440</v>
      </c>
      <c r="I10" s="500" t="s">
        <v>3631</v>
      </c>
      <c r="J10" s="485" t="s">
        <v>3702</v>
      </c>
      <c r="K10" s="485">
        <f t="shared" ref="K10:K11" si="0">H10-F10</f>
        <v>540</v>
      </c>
      <c r="L10" s="529">
        <f>(F10*-0.8)/100</f>
        <v>-79.2</v>
      </c>
      <c r="M10" s="492">
        <f>(K10+L10)/F10</f>
        <v>4.654545454545455E-2</v>
      </c>
      <c r="N10" s="493" t="s">
        <v>600</v>
      </c>
      <c r="O10" s="494">
        <v>44020</v>
      </c>
      <c r="Q10" s="441"/>
      <c r="R10" s="442" t="s">
        <v>603</v>
      </c>
      <c r="S10" s="441"/>
      <c r="T10" s="441"/>
      <c r="U10" s="441"/>
      <c r="V10" s="441"/>
      <c r="W10" s="441"/>
      <c r="X10" s="441"/>
      <c r="Y10" s="441"/>
      <c r="Z10" s="441"/>
      <c r="AA10" s="441"/>
      <c r="AB10" s="441"/>
    </row>
    <row r="11" spans="1:28" s="440" customFormat="1" ht="14.25">
      <c r="A11" s="495">
        <v>2</v>
      </c>
      <c r="B11" s="487">
        <v>43990</v>
      </c>
      <c r="C11" s="496"/>
      <c r="D11" s="497" t="s">
        <v>3634</v>
      </c>
      <c r="E11" s="498" t="s">
        <v>601</v>
      </c>
      <c r="F11" s="498">
        <v>229</v>
      </c>
      <c r="G11" s="499">
        <v>217</v>
      </c>
      <c r="H11" s="498">
        <v>241.5</v>
      </c>
      <c r="I11" s="500" t="s">
        <v>3629</v>
      </c>
      <c r="J11" s="485" t="s">
        <v>3668</v>
      </c>
      <c r="K11" s="485">
        <f t="shared" si="0"/>
        <v>12.5</v>
      </c>
      <c r="L11" s="529">
        <f t="shared" ref="L11:L30" si="1">(F11*-0.8)/100</f>
        <v>-1.8320000000000001</v>
      </c>
      <c r="M11" s="492">
        <f t="shared" ref="M11:M30" si="2">(K11+L11)/F11</f>
        <v>4.6585152838427943E-2</v>
      </c>
      <c r="N11" s="493" t="s">
        <v>600</v>
      </c>
      <c r="O11" s="494">
        <v>44015</v>
      </c>
      <c r="Q11" s="441"/>
      <c r="R11" s="442" t="s">
        <v>3187</v>
      </c>
      <c r="S11" s="441"/>
      <c r="T11" s="441"/>
      <c r="U11" s="441"/>
      <c r="V11" s="441"/>
      <c r="W11" s="441"/>
      <c r="X11" s="441"/>
      <c r="Y11" s="441"/>
      <c r="Z11" s="441"/>
      <c r="AA11" s="441"/>
      <c r="AB11" s="441"/>
    </row>
    <row r="12" spans="1:28" s="440" customFormat="1" ht="14.25">
      <c r="A12" s="495">
        <v>3</v>
      </c>
      <c r="B12" s="487">
        <v>44001</v>
      </c>
      <c r="C12" s="496"/>
      <c r="D12" s="497" t="s">
        <v>98</v>
      </c>
      <c r="E12" s="498" t="s">
        <v>601</v>
      </c>
      <c r="F12" s="490">
        <v>150</v>
      </c>
      <c r="G12" s="498">
        <v>140</v>
      </c>
      <c r="H12" s="498">
        <v>159</v>
      </c>
      <c r="I12" s="500" t="s">
        <v>3636</v>
      </c>
      <c r="J12" s="485" t="s">
        <v>3406</v>
      </c>
      <c r="K12" s="485">
        <f t="shared" ref="K12" si="3">H12-F12</f>
        <v>9</v>
      </c>
      <c r="L12" s="529">
        <f t="shared" si="1"/>
        <v>-1.2</v>
      </c>
      <c r="M12" s="492">
        <f t="shared" si="2"/>
        <v>5.1999999999999998E-2</v>
      </c>
      <c r="N12" s="493" t="s">
        <v>600</v>
      </c>
      <c r="O12" s="494">
        <v>44019</v>
      </c>
      <c r="Q12" s="441"/>
      <c r="R12" s="442" t="s">
        <v>3187</v>
      </c>
      <c r="S12" s="441"/>
      <c r="T12" s="441"/>
      <c r="U12" s="441"/>
      <c r="V12" s="441"/>
      <c r="W12" s="441"/>
      <c r="X12" s="441"/>
      <c r="Y12" s="441"/>
      <c r="Z12" s="441"/>
      <c r="AA12" s="441"/>
      <c r="AB12" s="441"/>
    </row>
    <row r="13" spans="1:28" s="440" customFormat="1" ht="14.25">
      <c r="A13" s="495">
        <v>4</v>
      </c>
      <c r="B13" s="487">
        <v>44004</v>
      </c>
      <c r="C13" s="496"/>
      <c r="D13" s="497" t="s">
        <v>76</v>
      </c>
      <c r="E13" s="498" t="s">
        <v>601</v>
      </c>
      <c r="F13" s="498">
        <v>358.5</v>
      </c>
      <c r="G13" s="499">
        <v>335</v>
      </c>
      <c r="H13" s="498">
        <v>378.5</v>
      </c>
      <c r="I13" s="500" t="s">
        <v>3637</v>
      </c>
      <c r="J13" s="485" t="s">
        <v>3667</v>
      </c>
      <c r="K13" s="485">
        <f t="shared" ref="K13" si="4">H13-F13</f>
        <v>20</v>
      </c>
      <c r="L13" s="529">
        <f t="shared" si="1"/>
        <v>-2.8680000000000003</v>
      </c>
      <c r="M13" s="492">
        <f t="shared" si="2"/>
        <v>4.7788005578800551E-2</v>
      </c>
      <c r="N13" s="493" t="s">
        <v>600</v>
      </c>
      <c r="O13" s="494">
        <v>44015</v>
      </c>
      <c r="Q13" s="441"/>
      <c r="R13" s="442" t="s">
        <v>3187</v>
      </c>
      <c r="S13" s="441"/>
      <c r="T13" s="441"/>
      <c r="U13" s="441"/>
      <c r="V13" s="441"/>
      <c r="W13" s="441"/>
      <c r="X13" s="441"/>
      <c r="Y13" s="441"/>
      <c r="Z13" s="441"/>
      <c r="AA13" s="441"/>
      <c r="AB13" s="441"/>
    </row>
    <row r="14" spans="1:28" s="440" customFormat="1" ht="14.25">
      <c r="A14" s="474">
        <v>5</v>
      </c>
      <c r="B14" s="467">
        <v>44007</v>
      </c>
      <c r="C14" s="475"/>
      <c r="D14" s="476" t="s">
        <v>91</v>
      </c>
      <c r="E14" s="477" t="s">
        <v>601</v>
      </c>
      <c r="F14" s="477">
        <v>2340</v>
      </c>
      <c r="G14" s="478">
        <v>2200</v>
      </c>
      <c r="H14" s="477">
        <v>2195</v>
      </c>
      <c r="I14" s="479" t="s">
        <v>3632</v>
      </c>
      <c r="J14" s="453" t="s">
        <v>3654</v>
      </c>
      <c r="K14" s="453">
        <f t="shared" ref="K14:K15" si="5">H14-F14</f>
        <v>-145</v>
      </c>
      <c r="L14" s="530">
        <f t="shared" si="1"/>
        <v>-18.72</v>
      </c>
      <c r="M14" s="454">
        <f t="shared" si="2"/>
        <v>-6.9965811965811961E-2</v>
      </c>
      <c r="N14" s="468" t="s">
        <v>664</v>
      </c>
      <c r="O14" s="455">
        <v>44014</v>
      </c>
      <c r="Q14" s="441"/>
      <c r="R14" s="442" t="s">
        <v>3187</v>
      </c>
      <c r="S14" s="441"/>
      <c r="T14" s="441"/>
      <c r="U14" s="441"/>
      <c r="V14" s="441"/>
      <c r="W14" s="441"/>
      <c r="X14" s="441"/>
      <c r="Y14" s="441"/>
      <c r="Z14" s="441"/>
      <c r="AA14" s="441"/>
      <c r="AB14" s="441"/>
    </row>
    <row r="15" spans="1:28" s="440" customFormat="1" ht="14.25">
      <c r="A15" s="495">
        <v>6</v>
      </c>
      <c r="B15" s="487">
        <v>44007</v>
      </c>
      <c r="C15" s="496"/>
      <c r="D15" s="497" t="s">
        <v>41</v>
      </c>
      <c r="E15" s="498" t="s">
        <v>601</v>
      </c>
      <c r="F15" s="498">
        <v>342.5</v>
      </c>
      <c r="G15" s="499">
        <v>322</v>
      </c>
      <c r="H15" s="498">
        <v>365</v>
      </c>
      <c r="I15" s="500">
        <v>380</v>
      </c>
      <c r="J15" s="485" t="s">
        <v>3669</v>
      </c>
      <c r="K15" s="485">
        <f t="shared" si="5"/>
        <v>22.5</v>
      </c>
      <c r="L15" s="529">
        <f t="shared" si="1"/>
        <v>-2.74</v>
      </c>
      <c r="M15" s="492">
        <f t="shared" si="2"/>
        <v>5.7693430656934303E-2</v>
      </c>
      <c r="N15" s="493" t="s">
        <v>600</v>
      </c>
      <c r="O15" s="494">
        <v>44015</v>
      </c>
      <c r="Q15" s="441"/>
      <c r="R15" s="442" t="s">
        <v>3187</v>
      </c>
      <c r="S15" s="441"/>
      <c r="T15" s="441"/>
      <c r="U15" s="441"/>
      <c r="V15" s="441"/>
      <c r="W15" s="441"/>
      <c r="X15" s="441"/>
      <c r="Y15" s="441"/>
      <c r="Z15" s="441"/>
      <c r="AA15" s="441"/>
      <c r="AB15" s="441"/>
    </row>
    <row r="16" spans="1:28" s="440" customFormat="1" ht="14.25">
      <c r="A16" s="474">
        <v>7</v>
      </c>
      <c r="B16" s="467">
        <v>44008</v>
      </c>
      <c r="C16" s="475"/>
      <c r="D16" s="476" t="s">
        <v>3641</v>
      </c>
      <c r="E16" s="477" t="s">
        <v>3628</v>
      </c>
      <c r="F16" s="477">
        <v>1245</v>
      </c>
      <c r="G16" s="478">
        <v>1310</v>
      </c>
      <c r="H16" s="477">
        <v>1310</v>
      </c>
      <c r="I16" s="479" t="s">
        <v>3642</v>
      </c>
      <c r="J16" s="453" t="s">
        <v>3675</v>
      </c>
      <c r="K16" s="453">
        <f>F16-H16</f>
        <v>-65</v>
      </c>
      <c r="L16" s="530">
        <f t="shared" si="1"/>
        <v>-9.9600000000000009</v>
      </c>
      <c r="M16" s="454">
        <f t="shared" si="2"/>
        <v>-6.0208835341365466E-2</v>
      </c>
      <c r="N16" s="468" t="s">
        <v>664</v>
      </c>
      <c r="O16" s="455">
        <v>44015</v>
      </c>
      <c r="Q16" s="441"/>
      <c r="R16" s="442" t="s">
        <v>603</v>
      </c>
      <c r="S16" s="441"/>
      <c r="T16" s="441"/>
      <c r="U16" s="441"/>
      <c r="V16" s="441"/>
      <c r="W16" s="441"/>
      <c r="X16" s="441"/>
      <c r="Y16" s="441"/>
      <c r="Z16" s="441"/>
      <c r="AA16" s="441"/>
      <c r="AB16" s="441"/>
    </row>
    <row r="17" spans="1:28" s="440" customFormat="1" ht="14.25">
      <c r="A17" s="495">
        <v>8</v>
      </c>
      <c r="B17" s="487">
        <v>44008</v>
      </c>
      <c r="C17" s="496"/>
      <c r="D17" s="497" t="s">
        <v>338</v>
      </c>
      <c r="E17" s="498" t="s">
        <v>601</v>
      </c>
      <c r="F17" s="490">
        <v>277</v>
      </c>
      <c r="G17" s="498">
        <v>261</v>
      </c>
      <c r="H17" s="498">
        <v>296</v>
      </c>
      <c r="I17" s="500" t="s">
        <v>3633</v>
      </c>
      <c r="J17" s="485" t="s">
        <v>3687</v>
      </c>
      <c r="K17" s="485">
        <f t="shared" ref="K17" si="6">H17-F17</f>
        <v>19</v>
      </c>
      <c r="L17" s="529">
        <f t="shared" si="1"/>
        <v>-2.2160000000000002</v>
      </c>
      <c r="M17" s="492">
        <f t="shared" si="2"/>
        <v>6.0592057761732848E-2</v>
      </c>
      <c r="N17" s="493" t="s">
        <v>600</v>
      </c>
      <c r="O17" s="494">
        <v>44019</v>
      </c>
      <c r="Q17" s="441"/>
      <c r="R17" s="442" t="s">
        <v>3187</v>
      </c>
      <c r="S17" s="441"/>
      <c r="T17" s="441"/>
      <c r="U17" s="441"/>
      <c r="V17" s="441"/>
      <c r="W17" s="441"/>
      <c r="X17" s="441"/>
      <c r="Y17" s="441"/>
      <c r="Z17" s="441"/>
      <c r="AA17" s="441"/>
      <c r="AB17" s="441"/>
    </row>
    <row r="18" spans="1:28" s="440" customFormat="1" ht="14.25">
      <c r="A18" s="495">
        <v>9</v>
      </c>
      <c r="B18" s="487">
        <v>44008</v>
      </c>
      <c r="C18" s="496"/>
      <c r="D18" s="497" t="s">
        <v>248</v>
      </c>
      <c r="E18" s="498" t="s">
        <v>601</v>
      </c>
      <c r="F18" s="498">
        <v>863</v>
      </c>
      <c r="G18" s="499">
        <v>815</v>
      </c>
      <c r="H18" s="498">
        <v>898.5</v>
      </c>
      <c r="I18" s="500" t="s">
        <v>3643</v>
      </c>
      <c r="J18" s="485" t="s">
        <v>3703</v>
      </c>
      <c r="K18" s="485">
        <f t="shared" ref="K18" si="7">H18-F18</f>
        <v>35.5</v>
      </c>
      <c r="L18" s="529">
        <f t="shared" si="1"/>
        <v>-6.9040000000000008</v>
      </c>
      <c r="M18" s="492">
        <f t="shared" si="2"/>
        <v>3.3135573580533026E-2</v>
      </c>
      <c r="N18" s="493" t="s">
        <v>600</v>
      </c>
      <c r="O18" s="494">
        <v>44020</v>
      </c>
      <c r="Q18" s="441"/>
      <c r="R18" s="442" t="s">
        <v>603</v>
      </c>
      <c r="S18" s="441"/>
      <c r="T18" s="441"/>
      <c r="U18" s="441"/>
      <c r="V18" s="441"/>
      <c r="W18" s="441"/>
      <c r="X18" s="441"/>
      <c r="Y18" s="441"/>
      <c r="Z18" s="441"/>
      <c r="AA18" s="441"/>
      <c r="AB18" s="441"/>
    </row>
    <row r="19" spans="1:28" s="440" customFormat="1" ht="14.25">
      <c r="A19" s="456">
        <v>10</v>
      </c>
      <c r="B19" s="457">
        <v>44011</v>
      </c>
      <c r="C19" s="458"/>
      <c r="D19" s="459" t="s">
        <v>63</v>
      </c>
      <c r="E19" s="460" t="s">
        <v>601</v>
      </c>
      <c r="F19" s="461">
        <v>1300</v>
      </c>
      <c r="G19" s="460">
        <v>1235</v>
      </c>
      <c r="H19" s="460">
        <v>1346</v>
      </c>
      <c r="I19" s="462" t="s">
        <v>3646</v>
      </c>
      <c r="J19" s="463" t="s">
        <v>3677</v>
      </c>
      <c r="K19" s="463">
        <f t="shared" ref="K19" si="8">H19-F19</f>
        <v>46</v>
      </c>
      <c r="L19" s="463">
        <f t="shared" si="1"/>
        <v>-10.4</v>
      </c>
      <c r="M19" s="464">
        <f t="shared" si="2"/>
        <v>2.7384615384615386E-2</v>
      </c>
      <c r="N19" s="465" t="s">
        <v>600</v>
      </c>
      <c r="O19" s="466">
        <v>44018</v>
      </c>
      <c r="Q19" s="441"/>
      <c r="R19" s="442" t="s">
        <v>603</v>
      </c>
      <c r="S19" s="441"/>
      <c r="T19" s="441"/>
      <c r="U19" s="441"/>
      <c r="V19" s="441"/>
      <c r="W19" s="441"/>
      <c r="X19" s="441"/>
      <c r="Y19" s="441"/>
      <c r="Z19" s="441"/>
      <c r="AA19" s="441"/>
      <c r="AB19" s="441"/>
    </row>
    <row r="20" spans="1:28" s="440" customFormat="1" ht="14.25">
      <c r="A20" s="495">
        <v>11</v>
      </c>
      <c r="B20" s="487">
        <v>44012</v>
      </c>
      <c r="C20" s="497"/>
      <c r="D20" s="497" t="s">
        <v>197</v>
      </c>
      <c r="E20" s="498" t="s">
        <v>601</v>
      </c>
      <c r="F20" s="499">
        <v>426.5</v>
      </c>
      <c r="G20" s="498">
        <v>400</v>
      </c>
      <c r="H20" s="500">
        <v>452.5</v>
      </c>
      <c r="I20" s="495" t="s">
        <v>3647</v>
      </c>
      <c r="J20" s="487" t="s">
        <v>3674</v>
      </c>
      <c r="K20" s="485">
        <f t="shared" ref="K20" si="9">H20-F20</f>
        <v>26</v>
      </c>
      <c r="L20" s="529">
        <f t="shared" si="1"/>
        <v>-3.4120000000000004</v>
      </c>
      <c r="M20" s="492">
        <f t="shared" si="2"/>
        <v>5.2961313012895667E-2</v>
      </c>
      <c r="N20" s="498" t="s">
        <v>600</v>
      </c>
      <c r="O20" s="494">
        <v>44015</v>
      </c>
      <c r="Q20" s="441"/>
      <c r="R20" s="442" t="s">
        <v>3187</v>
      </c>
      <c r="S20" s="441"/>
      <c r="T20" s="441"/>
      <c r="U20" s="441"/>
      <c r="V20" s="441"/>
      <c r="W20" s="441"/>
      <c r="X20" s="441"/>
      <c r="Y20" s="441"/>
      <c r="Z20" s="441"/>
      <c r="AA20" s="441"/>
      <c r="AB20" s="441"/>
    </row>
    <row r="21" spans="1:28" s="440" customFormat="1" ht="14.25">
      <c r="A21" s="388">
        <v>12</v>
      </c>
      <c r="B21" s="417">
        <v>44014</v>
      </c>
      <c r="C21" s="433"/>
      <c r="D21" s="434" t="s">
        <v>136</v>
      </c>
      <c r="E21" s="435" t="s">
        <v>601</v>
      </c>
      <c r="F21" s="435" t="s">
        <v>3655</v>
      </c>
      <c r="G21" s="449">
        <v>874</v>
      </c>
      <c r="H21" s="435"/>
      <c r="I21" s="420" t="s">
        <v>3656</v>
      </c>
      <c r="J21" s="436" t="s">
        <v>602</v>
      </c>
      <c r="K21" s="436"/>
      <c r="L21" s="436"/>
      <c r="M21" s="436"/>
      <c r="N21" s="436"/>
      <c r="O21" s="438"/>
      <c r="Q21" s="441"/>
      <c r="R21" s="442" t="s">
        <v>603</v>
      </c>
      <c r="S21" s="441"/>
      <c r="T21" s="441"/>
      <c r="U21" s="441"/>
      <c r="V21" s="441"/>
      <c r="W21" s="441"/>
      <c r="X21" s="441"/>
      <c r="Y21" s="441"/>
      <c r="Z21" s="441"/>
      <c r="AA21" s="441"/>
      <c r="AB21" s="441"/>
    </row>
    <row r="22" spans="1:28" s="440" customFormat="1" ht="14.25">
      <c r="A22" s="388">
        <v>13</v>
      </c>
      <c r="B22" s="417">
        <v>44015</v>
      </c>
      <c r="C22" s="433"/>
      <c r="D22" s="434" t="s">
        <v>153</v>
      </c>
      <c r="E22" s="435" t="s">
        <v>601</v>
      </c>
      <c r="F22" s="435" t="s">
        <v>3670</v>
      </c>
      <c r="G22" s="449">
        <v>15900</v>
      </c>
      <c r="H22" s="435"/>
      <c r="I22" s="420" t="s">
        <v>3671</v>
      </c>
      <c r="J22" s="436" t="s">
        <v>602</v>
      </c>
      <c r="K22" s="436"/>
      <c r="L22" s="436"/>
      <c r="M22" s="436"/>
      <c r="N22" s="436"/>
      <c r="O22" s="438"/>
      <c r="Q22" s="441"/>
      <c r="R22" s="442" t="s">
        <v>3187</v>
      </c>
      <c r="S22" s="441"/>
      <c r="T22" s="441"/>
      <c r="U22" s="441"/>
      <c r="V22" s="441"/>
      <c r="W22" s="441"/>
      <c r="X22" s="441"/>
      <c r="Y22" s="441"/>
      <c r="Z22" s="441"/>
      <c r="AA22" s="441"/>
      <c r="AB22" s="441"/>
    </row>
    <row r="23" spans="1:28" s="440" customFormat="1" ht="14.25">
      <c r="A23" s="388">
        <v>14</v>
      </c>
      <c r="B23" s="417">
        <v>44018</v>
      </c>
      <c r="C23" s="433"/>
      <c r="D23" s="434" t="s">
        <v>76</v>
      </c>
      <c r="E23" s="435" t="s">
        <v>601</v>
      </c>
      <c r="F23" s="435" t="s">
        <v>3678</v>
      </c>
      <c r="G23" s="449">
        <v>344</v>
      </c>
      <c r="H23" s="435"/>
      <c r="I23" s="420" t="s">
        <v>3637</v>
      </c>
      <c r="J23" s="436" t="s">
        <v>602</v>
      </c>
      <c r="K23" s="436"/>
      <c r="L23" s="436"/>
      <c r="M23" s="436"/>
      <c r="N23" s="436"/>
      <c r="O23" s="438"/>
      <c r="Q23" s="441"/>
      <c r="R23" s="442" t="s">
        <v>3187</v>
      </c>
      <c r="S23" s="441"/>
      <c r="T23" s="441"/>
      <c r="U23" s="441"/>
      <c r="V23" s="441"/>
      <c r="W23" s="441"/>
      <c r="X23" s="441"/>
      <c r="Y23" s="441"/>
      <c r="Z23" s="441"/>
      <c r="AA23" s="441"/>
      <c r="AB23" s="441"/>
    </row>
    <row r="24" spans="1:28" s="440" customFormat="1" ht="14.25">
      <c r="A24" s="456">
        <v>15</v>
      </c>
      <c r="B24" s="457">
        <v>44018</v>
      </c>
      <c r="C24" s="458"/>
      <c r="D24" s="459" t="s">
        <v>301</v>
      </c>
      <c r="E24" s="460" t="s">
        <v>601</v>
      </c>
      <c r="F24" s="461">
        <v>1810</v>
      </c>
      <c r="G24" s="460">
        <v>1670</v>
      </c>
      <c r="H24" s="460">
        <v>1875</v>
      </c>
      <c r="I24" s="462" t="s">
        <v>3679</v>
      </c>
      <c r="J24" s="463" t="s">
        <v>3688</v>
      </c>
      <c r="K24" s="463">
        <f t="shared" ref="K24" si="10">H24-F24</f>
        <v>65</v>
      </c>
      <c r="L24" s="463">
        <f t="shared" si="1"/>
        <v>-14.48</v>
      </c>
      <c r="M24" s="464">
        <f t="shared" si="2"/>
        <v>2.791160220994475E-2</v>
      </c>
      <c r="N24" s="465" t="s">
        <v>600</v>
      </c>
      <c r="O24" s="466">
        <v>44019</v>
      </c>
      <c r="Q24" s="441"/>
      <c r="R24" s="442" t="s">
        <v>603</v>
      </c>
      <c r="S24" s="441"/>
      <c r="T24" s="441"/>
      <c r="U24" s="441"/>
      <c r="V24" s="441"/>
      <c r="W24" s="441"/>
      <c r="X24" s="441"/>
      <c r="Y24" s="441"/>
      <c r="Z24" s="441"/>
      <c r="AA24" s="441"/>
      <c r="AB24" s="441"/>
    </row>
    <row r="25" spans="1:28" s="440" customFormat="1" ht="14.25">
      <c r="A25" s="456">
        <v>16</v>
      </c>
      <c r="B25" s="457">
        <v>44018</v>
      </c>
      <c r="C25" s="458"/>
      <c r="D25" s="459" t="s">
        <v>565</v>
      </c>
      <c r="E25" s="460" t="s">
        <v>601</v>
      </c>
      <c r="F25" s="461">
        <v>1000</v>
      </c>
      <c r="G25" s="460">
        <v>935</v>
      </c>
      <c r="H25" s="460">
        <v>1040</v>
      </c>
      <c r="I25" s="462" t="s">
        <v>3680</v>
      </c>
      <c r="J25" s="463" t="s">
        <v>3691</v>
      </c>
      <c r="K25" s="463">
        <f t="shared" ref="K25" si="11">H25-F25</f>
        <v>40</v>
      </c>
      <c r="L25" s="463">
        <f t="shared" si="1"/>
        <v>-8</v>
      </c>
      <c r="M25" s="464">
        <f t="shared" si="2"/>
        <v>3.2000000000000001E-2</v>
      </c>
      <c r="N25" s="465" t="s">
        <v>600</v>
      </c>
      <c r="O25" s="466">
        <v>44020</v>
      </c>
      <c r="Q25" s="441"/>
      <c r="R25" s="442" t="s">
        <v>3187</v>
      </c>
      <c r="S25" s="441"/>
      <c r="T25" s="441"/>
      <c r="U25" s="441"/>
      <c r="V25" s="441"/>
      <c r="W25" s="441"/>
      <c r="X25" s="441"/>
      <c r="Y25" s="441"/>
      <c r="Z25" s="441"/>
      <c r="AA25" s="441"/>
      <c r="AB25" s="441"/>
    </row>
    <row r="26" spans="1:28" s="440" customFormat="1" ht="14.25">
      <c r="A26" s="388">
        <v>17</v>
      </c>
      <c r="B26" s="417">
        <v>44018</v>
      </c>
      <c r="C26" s="433"/>
      <c r="D26" s="434" t="s">
        <v>190</v>
      </c>
      <c r="E26" s="435" t="s">
        <v>601</v>
      </c>
      <c r="F26" s="435" t="s">
        <v>3681</v>
      </c>
      <c r="G26" s="449">
        <v>2210</v>
      </c>
      <c r="H26" s="435"/>
      <c r="I26" s="420" t="s">
        <v>3682</v>
      </c>
      <c r="J26" s="436" t="s">
        <v>602</v>
      </c>
      <c r="K26" s="437"/>
      <c r="L26" s="436"/>
      <c r="M26" s="436"/>
      <c r="N26" s="436"/>
      <c r="O26" s="438"/>
      <c r="Q26" s="441"/>
      <c r="R26" s="442" t="s">
        <v>603</v>
      </c>
      <c r="S26" s="441"/>
      <c r="T26" s="441"/>
      <c r="U26" s="441"/>
      <c r="V26" s="441"/>
      <c r="W26" s="441"/>
      <c r="X26" s="441"/>
      <c r="Y26" s="441"/>
      <c r="Z26" s="441"/>
      <c r="AA26" s="441"/>
      <c r="AB26" s="441"/>
    </row>
    <row r="27" spans="1:28" s="440" customFormat="1" ht="14.25">
      <c r="A27" s="388">
        <v>18</v>
      </c>
      <c r="B27" s="417">
        <v>44020</v>
      </c>
      <c r="C27" s="433"/>
      <c r="D27" s="434" t="s">
        <v>803</v>
      </c>
      <c r="E27" s="435" t="s">
        <v>601</v>
      </c>
      <c r="F27" s="435" t="s">
        <v>3692</v>
      </c>
      <c r="G27" s="449">
        <v>880</v>
      </c>
      <c r="H27" s="435"/>
      <c r="I27" s="420" t="s">
        <v>3693</v>
      </c>
      <c r="J27" s="436" t="s">
        <v>602</v>
      </c>
      <c r="K27" s="437"/>
      <c r="L27" s="436"/>
      <c r="M27" s="436"/>
      <c r="N27" s="436"/>
      <c r="O27" s="438"/>
      <c r="Q27" s="441"/>
      <c r="R27" s="442" t="s">
        <v>603</v>
      </c>
      <c r="S27" s="441"/>
      <c r="T27" s="441"/>
      <c r="U27" s="441"/>
      <c r="V27" s="441"/>
      <c r="W27" s="441"/>
      <c r="X27" s="441"/>
      <c r="Y27" s="441"/>
      <c r="Z27" s="441"/>
      <c r="AA27" s="441"/>
      <c r="AB27" s="441"/>
    </row>
    <row r="28" spans="1:28" s="440" customFormat="1" ht="14.25">
      <c r="A28" s="388">
        <v>19</v>
      </c>
      <c r="B28" s="417">
        <v>44020</v>
      </c>
      <c r="C28" s="433"/>
      <c r="D28" s="434" t="s">
        <v>409</v>
      </c>
      <c r="E28" s="435" t="s">
        <v>601</v>
      </c>
      <c r="F28" s="435" t="s">
        <v>3694</v>
      </c>
      <c r="G28" s="449">
        <v>92</v>
      </c>
      <c r="H28" s="435"/>
      <c r="I28" s="420" t="s">
        <v>3695</v>
      </c>
      <c r="J28" s="436" t="s">
        <v>602</v>
      </c>
      <c r="K28" s="437"/>
      <c r="L28" s="436"/>
      <c r="M28" s="436"/>
      <c r="N28" s="436"/>
      <c r="O28" s="438"/>
      <c r="Q28" s="441"/>
      <c r="R28" s="442" t="s">
        <v>603</v>
      </c>
      <c r="S28" s="441"/>
      <c r="T28" s="441"/>
      <c r="U28" s="441"/>
      <c r="V28" s="441"/>
      <c r="W28" s="441"/>
      <c r="X28" s="441"/>
      <c r="Y28" s="441"/>
      <c r="Z28" s="441"/>
      <c r="AA28" s="441"/>
      <c r="AB28" s="441"/>
    </row>
    <row r="29" spans="1:28" s="440" customFormat="1" ht="14.25">
      <c r="A29" s="456">
        <v>20</v>
      </c>
      <c r="B29" s="457">
        <v>44020</v>
      </c>
      <c r="C29" s="458"/>
      <c r="D29" s="459" t="s">
        <v>142</v>
      </c>
      <c r="E29" s="460" t="s">
        <v>3628</v>
      </c>
      <c r="F29" s="461">
        <v>6175</v>
      </c>
      <c r="G29" s="460">
        <v>6550</v>
      </c>
      <c r="H29" s="460">
        <v>5940</v>
      </c>
      <c r="I29" s="462" t="s">
        <v>3696</v>
      </c>
      <c r="J29" s="463" t="s">
        <v>3705</v>
      </c>
      <c r="K29" s="463">
        <f>F29-H29</f>
        <v>235</v>
      </c>
      <c r="L29" s="463">
        <f t="shared" si="1"/>
        <v>-49.4</v>
      </c>
      <c r="M29" s="464">
        <f t="shared" si="2"/>
        <v>3.0056680161943319E-2</v>
      </c>
      <c r="N29" s="465" t="s">
        <v>600</v>
      </c>
      <c r="O29" s="466">
        <v>44021</v>
      </c>
      <c r="Q29" s="441"/>
      <c r="R29" s="442" t="s">
        <v>603</v>
      </c>
      <c r="S29" s="441"/>
      <c r="T29" s="441"/>
      <c r="U29" s="441"/>
      <c r="V29" s="441"/>
      <c r="W29" s="441"/>
      <c r="X29" s="441"/>
      <c r="Y29" s="441"/>
      <c r="Z29" s="441"/>
      <c r="AA29" s="441"/>
      <c r="AB29" s="441"/>
    </row>
    <row r="30" spans="1:28" s="440" customFormat="1" ht="14.25">
      <c r="A30" s="495">
        <v>21</v>
      </c>
      <c r="B30" s="487">
        <v>44020</v>
      </c>
      <c r="C30" s="497"/>
      <c r="D30" s="497" t="s">
        <v>237</v>
      </c>
      <c r="E30" s="498" t="s">
        <v>601</v>
      </c>
      <c r="F30" s="499">
        <v>237</v>
      </c>
      <c r="G30" s="498">
        <v>222</v>
      </c>
      <c r="H30" s="500">
        <v>250</v>
      </c>
      <c r="I30" s="495" t="s">
        <v>3697</v>
      </c>
      <c r="J30" s="487" t="s">
        <v>3706</v>
      </c>
      <c r="K30" s="485">
        <f t="shared" ref="K30" si="12">H30-F30</f>
        <v>13</v>
      </c>
      <c r="L30" s="485">
        <f t="shared" si="1"/>
        <v>-1.8960000000000001</v>
      </c>
      <c r="M30" s="492">
        <f t="shared" si="2"/>
        <v>4.6852320675105481E-2</v>
      </c>
      <c r="N30" s="498" t="s">
        <v>600</v>
      </c>
      <c r="O30" s="494">
        <v>44021</v>
      </c>
      <c r="Q30" s="441"/>
      <c r="R30" s="442" t="s">
        <v>3187</v>
      </c>
      <c r="S30" s="441"/>
      <c r="T30" s="441"/>
      <c r="U30" s="441"/>
      <c r="V30" s="441"/>
      <c r="W30" s="441"/>
      <c r="X30" s="441"/>
      <c r="Y30" s="441"/>
      <c r="Z30" s="441"/>
      <c r="AA30" s="441"/>
      <c r="AB30" s="441"/>
    </row>
    <row r="31" spans="1:28" s="440" customFormat="1" ht="14.25">
      <c r="A31" s="388">
        <v>22</v>
      </c>
      <c r="B31" s="417">
        <v>44020</v>
      </c>
      <c r="C31" s="433"/>
      <c r="D31" s="434" t="s">
        <v>533</v>
      </c>
      <c r="E31" s="435" t="s">
        <v>601</v>
      </c>
      <c r="F31" s="435" t="s">
        <v>3699</v>
      </c>
      <c r="G31" s="449">
        <v>1065</v>
      </c>
      <c r="H31" s="435"/>
      <c r="I31" s="420" t="s">
        <v>3700</v>
      </c>
      <c r="J31" s="436" t="s">
        <v>602</v>
      </c>
      <c r="K31" s="436"/>
      <c r="L31" s="437"/>
      <c r="M31" s="436"/>
      <c r="N31" s="438"/>
      <c r="O31" s="439"/>
      <c r="Q31" s="441"/>
      <c r="R31" s="442" t="s">
        <v>3187</v>
      </c>
      <c r="S31" s="441"/>
      <c r="T31" s="441"/>
      <c r="U31" s="441"/>
      <c r="V31" s="441"/>
      <c r="W31" s="441"/>
      <c r="X31" s="441"/>
      <c r="Y31" s="441"/>
      <c r="Z31" s="441"/>
      <c r="AA31" s="441"/>
      <c r="AB31" s="441"/>
    </row>
    <row r="32" spans="1:28" s="440" customFormat="1" ht="14.25">
      <c r="A32" s="388">
        <v>23</v>
      </c>
      <c r="B32" s="417">
        <v>44021</v>
      </c>
      <c r="C32" s="433"/>
      <c r="D32" s="434" t="s">
        <v>95</v>
      </c>
      <c r="E32" s="435" t="s">
        <v>3714</v>
      </c>
      <c r="F32" s="435" t="s">
        <v>3715</v>
      </c>
      <c r="G32" s="449">
        <v>20650</v>
      </c>
      <c r="H32" s="435"/>
      <c r="I32" s="420" t="s">
        <v>3716</v>
      </c>
      <c r="J32" s="436" t="s">
        <v>602</v>
      </c>
      <c r="K32" s="436"/>
      <c r="L32" s="437"/>
      <c r="M32" s="436"/>
      <c r="N32" s="438"/>
      <c r="O32" s="439"/>
      <c r="Q32" s="441"/>
      <c r="R32" s="442" t="s">
        <v>603</v>
      </c>
      <c r="S32" s="441"/>
      <c r="T32" s="441"/>
      <c r="U32" s="441"/>
      <c r="V32" s="441"/>
      <c r="W32" s="441"/>
      <c r="X32" s="441"/>
      <c r="Y32" s="441"/>
      <c r="Z32" s="441"/>
      <c r="AA32" s="441"/>
      <c r="AB32" s="441"/>
    </row>
    <row r="33" spans="1:38" s="440" customFormat="1" ht="14.25">
      <c r="A33" s="388">
        <v>24</v>
      </c>
      <c r="B33" s="417">
        <v>44022</v>
      </c>
      <c r="C33" s="433"/>
      <c r="D33" s="521" t="s">
        <v>3722</v>
      </c>
      <c r="E33" s="435" t="s">
        <v>601</v>
      </c>
      <c r="F33" s="435" t="s">
        <v>3720</v>
      </c>
      <c r="G33" s="449">
        <v>370</v>
      </c>
      <c r="H33" s="435"/>
      <c r="I33" s="420" t="s">
        <v>3721</v>
      </c>
      <c r="J33" s="436" t="s">
        <v>602</v>
      </c>
      <c r="K33" s="436"/>
      <c r="L33" s="437"/>
      <c r="M33" s="436"/>
      <c r="N33" s="438"/>
      <c r="O33" s="439"/>
      <c r="Q33" s="441"/>
      <c r="R33" s="442" t="s">
        <v>3187</v>
      </c>
      <c r="S33" s="441"/>
      <c r="T33" s="441"/>
      <c r="U33" s="441"/>
      <c r="V33" s="441"/>
      <c r="W33" s="441"/>
      <c r="X33" s="441"/>
      <c r="Y33" s="441"/>
      <c r="Z33" s="441"/>
      <c r="AA33" s="441"/>
      <c r="AB33" s="441"/>
    </row>
    <row r="34" spans="1:38" s="440" customFormat="1" ht="14.25">
      <c r="A34" s="388">
        <v>25</v>
      </c>
      <c r="B34" s="417">
        <v>44025</v>
      </c>
      <c r="C34" s="433"/>
      <c r="D34" s="521" t="s">
        <v>181</v>
      </c>
      <c r="E34" s="435" t="s">
        <v>3628</v>
      </c>
      <c r="F34" s="435" t="s">
        <v>3741</v>
      </c>
      <c r="G34" s="449">
        <v>323</v>
      </c>
      <c r="H34" s="435"/>
      <c r="I34" s="420">
        <v>265</v>
      </c>
      <c r="J34" s="436" t="s">
        <v>602</v>
      </c>
      <c r="K34" s="436"/>
      <c r="L34" s="437"/>
      <c r="M34" s="436"/>
      <c r="N34" s="438"/>
      <c r="O34" s="439"/>
      <c r="Q34" s="441"/>
      <c r="R34" s="442" t="s">
        <v>3187</v>
      </c>
      <c r="S34" s="441"/>
      <c r="T34" s="441"/>
      <c r="U34" s="441"/>
      <c r="V34" s="441"/>
      <c r="W34" s="441"/>
      <c r="X34" s="441"/>
      <c r="Y34" s="441"/>
      <c r="Z34" s="441"/>
      <c r="AA34" s="441"/>
      <c r="AB34" s="441"/>
    </row>
    <row r="35" spans="1:38" s="440" customFormat="1" ht="14.25">
      <c r="A35" s="388"/>
      <c r="B35" s="417"/>
      <c r="C35" s="433"/>
      <c r="D35" s="521"/>
      <c r="E35" s="435"/>
      <c r="F35" s="435"/>
      <c r="G35" s="449"/>
      <c r="H35" s="435"/>
      <c r="I35" s="420"/>
      <c r="J35" s="436"/>
      <c r="K35" s="436"/>
      <c r="L35" s="437"/>
      <c r="M35" s="436"/>
      <c r="N35" s="438"/>
      <c r="O35" s="439"/>
      <c r="Q35" s="441"/>
      <c r="R35" s="442"/>
      <c r="S35" s="441"/>
      <c r="T35" s="441"/>
      <c r="U35" s="441"/>
      <c r="V35" s="441"/>
      <c r="W35" s="441"/>
      <c r="X35" s="441"/>
      <c r="Y35" s="441"/>
      <c r="Z35" s="441"/>
      <c r="AA35" s="441"/>
      <c r="AB35" s="441"/>
    </row>
    <row r="36" spans="1:38" s="5" customFormat="1" ht="14.25">
      <c r="A36" s="388"/>
      <c r="B36" s="417"/>
      <c r="C36" s="418"/>
      <c r="D36" s="396"/>
      <c r="E36" s="419"/>
      <c r="F36" s="420"/>
      <c r="G36" s="421"/>
      <c r="H36" s="421"/>
      <c r="I36" s="420"/>
      <c r="J36" s="382"/>
      <c r="K36" s="382"/>
      <c r="L36" s="381"/>
      <c r="M36" s="377"/>
      <c r="N36" s="394"/>
      <c r="O36" s="387"/>
      <c r="P36" s="440"/>
      <c r="Q36" s="64"/>
      <c r="R36" s="341"/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38" s="5" customFormat="1" ht="12" customHeight="1">
      <c r="A37" s="23" t="s">
        <v>604</v>
      </c>
      <c r="B37" s="24"/>
      <c r="C37" s="25"/>
      <c r="D37" s="26"/>
      <c r="E37" s="27"/>
      <c r="F37" s="28"/>
      <c r="G37" s="28"/>
      <c r="H37" s="28"/>
      <c r="I37" s="28"/>
      <c r="J37" s="65"/>
      <c r="K37" s="28"/>
      <c r="L37" s="28"/>
      <c r="M37" s="38"/>
      <c r="N37" s="65"/>
      <c r="O37" s="66"/>
      <c r="P37" s="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29" t="s">
        <v>605</v>
      </c>
      <c r="B38" s="23"/>
      <c r="C38" s="23"/>
      <c r="D38" s="23"/>
      <c r="F38" s="30" t="s">
        <v>606</v>
      </c>
      <c r="G38" s="17"/>
      <c r="H38" s="31"/>
      <c r="I38" s="36"/>
      <c r="J38" s="67"/>
      <c r="K38" s="68"/>
      <c r="L38" s="69"/>
      <c r="M38" s="69"/>
      <c r="N38" s="16"/>
      <c r="O38" s="70"/>
      <c r="P38" s="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3" t="s">
        <v>607</v>
      </c>
      <c r="B39" s="23"/>
      <c r="C39" s="23"/>
      <c r="D39" s="23"/>
      <c r="E39" s="32"/>
      <c r="F39" s="30" t="s">
        <v>608</v>
      </c>
      <c r="G39" s="17"/>
      <c r="H39" s="31"/>
      <c r="I39" s="36"/>
      <c r="J39" s="67"/>
      <c r="K39" s="68"/>
      <c r="L39" s="69"/>
      <c r="M39" s="69"/>
      <c r="N39" s="16"/>
      <c r="O39" s="70"/>
      <c r="P39" s="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3"/>
      <c r="B40" s="23"/>
      <c r="C40" s="23"/>
      <c r="D40" s="23"/>
      <c r="E40" s="32"/>
      <c r="F40" s="17"/>
      <c r="G40" s="17"/>
      <c r="H40" s="31"/>
      <c r="I40" s="36"/>
      <c r="J40" s="71"/>
      <c r="K40" s="68"/>
      <c r="L40" s="69"/>
      <c r="M40" s="17"/>
      <c r="N40" s="72"/>
      <c r="O40" s="5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15">
      <c r="A41" s="11"/>
      <c r="B41" s="33" t="s">
        <v>609</v>
      </c>
      <c r="C41" s="33"/>
      <c r="D41" s="33"/>
      <c r="E41" s="33"/>
      <c r="F41" s="34"/>
      <c r="G41" s="32"/>
      <c r="H41" s="32"/>
      <c r="I41" s="73"/>
      <c r="J41" s="74"/>
      <c r="K41" s="75"/>
      <c r="L41" s="12"/>
      <c r="M41" s="12"/>
      <c r="N41" s="11"/>
      <c r="O41" s="53"/>
      <c r="P41" s="7"/>
      <c r="R41" s="82"/>
      <c r="S41" s="16"/>
      <c r="T41" s="16"/>
      <c r="U41" s="16"/>
      <c r="V41" s="16"/>
      <c r="W41" s="16"/>
      <c r="X41" s="16"/>
      <c r="Y41" s="16"/>
      <c r="Z41" s="16"/>
    </row>
    <row r="42" spans="1:38" s="6" customFormat="1" ht="38.25">
      <c r="A42" s="20" t="s">
        <v>16</v>
      </c>
      <c r="B42" s="21" t="s">
        <v>575</v>
      </c>
      <c r="C42" s="21"/>
      <c r="D42" s="22" t="s">
        <v>588</v>
      </c>
      <c r="E42" s="21" t="s">
        <v>589</v>
      </c>
      <c r="F42" s="21" t="s">
        <v>590</v>
      </c>
      <c r="G42" s="21" t="s">
        <v>610</v>
      </c>
      <c r="H42" s="21" t="s">
        <v>592</v>
      </c>
      <c r="I42" s="21" t="s">
        <v>593</v>
      </c>
      <c r="J42" s="76" t="s">
        <v>594</v>
      </c>
      <c r="K42" s="62" t="s">
        <v>611</v>
      </c>
      <c r="L42" s="63" t="s">
        <v>3795</v>
      </c>
      <c r="M42" s="63" t="s">
        <v>3727</v>
      </c>
      <c r="N42" s="21" t="s">
        <v>597</v>
      </c>
      <c r="O42" s="78" t="s">
        <v>598</v>
      </c>
      <c r="P42" s="7"/>
      <c r="Q42" s="40"/>
      <c r="R42" s="38"/>
      <c r="S42" s="38"/>
      <c r="T42" s="38"/>
    </row>
    <row r="43" spans="1:38" s="412" customFormat="1" ht="15" customHeight="1">
      <c r="A43" s="470">
        <v>1</v>
      </c>
      <c r="B43" s="467">
        <v>44006</v>
      </c>
      <c r="C43" s="471"/>
      <c r="D43" s="451" t="s">
        <v>3639</v>
      </c>
      <c r="E43" s="452" t="s">
        <v>601</v>
      </c>
      <c r="F43" s="452">
        <v>646</v>
      </c>
      <c r="G43" s="472">
        <v>629</v>
      </c>
      <c r="H43" s="472">
        <v>625.5</v>
      </c>
      <c r="I43" s="452" t="s">
        <v>3640</v>
      </c>
      <c r="J43" s="453" t="s">
        <v>3650</v>
      </c>
      <c r="K43" s="453">
        <f t="shared" ref="K43:K45" si="13">H43-F43</f>
        <v>-20.5</v>
      </c>
      <c r="L43" s="530">
        <f>(F43*-0.8)/100</f>
        <v>-5.168000000000001</v>
      </c>
      <c r="M43" s="454">
        <f>(K43+L43)/F43</f>
        <v>-3.9733746130030959E-2</v>
      </c>
      <c r="N43" s="468" t="s">
        <v>664</v>
      </c>
      <c r="O43" s="473">
        <v>44013</v>
      </c>
      <c r="P43" s="7"/>
      <c r="Q43" s="7"/>
      <c r="R43" s="344" t="s">
        <v>603</v>
      </c>
      <c r="S43" s="432"/>
      <c r="T43" s="432"/>
      <c r="U43" s="432"/>
      <c r="V43" s="432"/>
      <c r="W43" s="432"/>
      <c r="X43" s="432"/>
      <c r="Y43" s="432"/>
      <c r="Z43" s="432"/>
      <c r="AA43" s="432"/>
    </row>
    <row r="44" spans="1:38" s="412" customFormat="1" ht="15" customHeight="1">
      <c r="A44" s="470">
        <v>2</v>
      </c>
      <c r="B44" s="467">
        <v>44006</v>
      </c>
      <c r="C44" s="471"/>
      <c r="D44" s="451" t="s">
        <v>136</v>
      </c>
      <c r="E44" s="452" t="s">
        <v>601</v>
      </c>
      <c r="F44" s="452">
        <v>957</v>
      </c>
      <c r="G44" s="472">
        <v>925</v>
      </c>
      <c r="H44" s="472">
        <v>925.5</v>
      </c>
      <c r="I44" s="452">
        <v>1025</v>
      </c>
      <c r="J44" s="453" t="s">
        <v>3651</v>
      </c>
      <c r="K44" s="453">
        <f t="shared" si="13"/>
        <v>-31.5</v>
      </c>
      <c r="L44" s="530">
        <f t="shared" ref="L44:L47" si="14">(F44*-0.8)/100</f>
        <v>-7.6560000000000006</v>
      </c>
      <c r="M44" s="454">
        <f t="shared" ref="M44:M47" si="15">(K44+L44)/F44</f>
        <v>-4.0915360501567397E-2</v>
      </c>
      <c r="N44" s="468" t="s">
        <v>664</v>
      </c>
      <c r="O44" s="473">
        <v>44013</v>
      </c>
      <c r="P44" s="7"/>
      <c r="Q44" s="7"/>
      <c r="R44" s="344" t="s">
        <v>3187</v>
      </c>
      <c r="S44" s="432"/>
      <c r="T44" s="432"/>
      <c r="U44" s="432"/>
      <c r="V44" s="432"/>
      <c r="W44" s="432"/>
      <c r="X44" s="432"/>
      <c r="Y44" s="432"/>
      <c r="Z44" s="432"/>
      <c r="AA44" s="432"/>
    </row>
    <row r="45" spans="1:38" s="412" customFormat="1" ht="15" customHeight="1">
      <c r="A45" s="486">
        <v>3</v>
      </c>
      <c r="B45" s="487">
        <v>44008</v>
      </c>
      <c r="C45" s="488"/>
      <c r="D45" s="489" t="s">
        <v>53</v>
      </c>
      <c r="E45" s="490" t="s">
        <v>601</v>
      </c>
      <c r="F45" s="490">
        <v>782</v>
      </c>
      <c r="G45" s="491">
        <v>758</v>
      </c>
      <c r="H45" s="491">
        <v>803</v>
      </c>
      <c r="I45" s="490">
        <v>825</v>
      </c>
      <c r="J45" s="485" t="s">
        <v>650</v>
      </c>
      <c r="K45" s="485">
        <f t="shared" si="13"/>
        <v>21</v>
      </c>
      <c r="L45" s="529">
        <f t="shared" si="14"/>
        <v>-6.2560000000000002</v>
      </c>
      <c r="M45" s="492">
        <f t="shared" si="15"/>
        <v>1.8854219948849105E-2</v>
      </c>
      <c r="N45" s="493" t="s">
        <v>600</v>
      </c>
      <c r="O45" s="494">
        <v>44020</v>
      </c>
      <c r="P45" s="7"/>
      <c r="Q45" s="7"/>
      <c r="R45" s="344" t="s">
        <v>3187</v>
      </c>
      <c r="S45" s="432"/>
      <c r="T45" s="432"/>
      <c r="U45" s="432"/>
      <c r="V45" s="432"/>
      <c r="W45" s="432"/>
      <c r="X45" s="432"/>
      <c r="Y45" s="432"/>
      <c r="Z45" s="432"/>
      <c r="AA45" s="432"/>
    </row>
    <row r="46" spans="1:38" s="412" customFormat="1" ht="15" customHeight="1">
      <c r="A46" s="486">
        <v>4</v>
      </c>
      <c r="B46" s="487">
        <v>44011</v>
      </c>
      <c r="C46" s="488"/>
      <c r="D46" s="489" t="s">
        <v>98</v>
      </c>
      <c r="E46" s="490" t="s">
        <v>601</v>
      </c>
      <c r="F46" s="490">
        <v>147</v>
      </c>
      <c r="G46" s="491">
        <v>142.5</v>
      </c>
      <c r="H46" s="491">
        <v>151</v>
      </c>
      <c r="I46" s="490" t="s">
        <v>3645</v>
      </c>
      <c r="J46" s="485" t="s">
        <v>3664</v>
      </c>
      <c r="K46" s="485">
        <f t="shared" ref="K46:K47" si="16">H46-F46</f>
        <v>4</v>
      </c>
      <c r="L46" s="529">
        <f t="shared" si="14"/>
        <v>-1.1760000000000002</v>
      </c>
      <c r="M46" s="492">
        <f t="shared" si="15"/>
        <v>1.9210884353741495E-2</v>
      </c>
      <c r="N46" s="493" t="s">
        <v>600</v>
      </c>
      <c r="O46" s="494">
        <v>44014</v>
      </c>
      <c r="P46" s="7"/>
      <c r="Q46" s="7"/>
      <c r="R46" s="344" t="s">
        <v>603</v>
      </c>
      <c r="S46" s="432"/>
      <c r="T46" s="432"/>
      <c r="U46" s="432"/>
      <c r="V46" s="432"/>
      <c r="W46" s="432"/>
      <c r="X46" s="432"/>
      <c r="Y46" s="432"/>
      <c r="Z46" s="432"/>
      <c r="AA46" s="432"/>
    </row>
    <row r="47" spans="1:38" s="412" customFormat="1" ht="15" customHeight="1">
      <c r="A47" s="486">
        <v>5</v>
      </c>
      <c r="B47" s="487">
        <v>44012</v>
      </c>
      <c r="C47" s="488"/>
      <c r="D47" s="489" t="s">
        <v>126</v>
      </c>
      <c r="E47" s="490" t="s">
        <v>601</v>
      </c>
      <c r="F47" s="490">
        <v>726.5</v>
      </c>
      <c r="G47" s="491">
        <v>714</v>
      </c>
      <c r="H47" s="491">
        <v>744.5</v>
      </c>
      <c r="I47" s="490" t="s">
        <v>3648</v>
      </c>
      <c r="J47" s="485" t="s">
        <v>3663</v>
      </c>
      <c r="K47" s="485">
        <f t="shared" si="16"/>
        <v>18</v>
      </c>
      <c r="L47" s="529">
        <f t="shared" si="14"/>
        <v>-5.8120000000000003</v>
      </c>
      <c r="M47" s="492">
        <f t="shared" si="15"/>
        <v>1.6776324845147968E-2</v>
      </c>
      <c r="N47" s="493" t="s">
        <v>600</v>
      </c>
      <c r="O47" s="494">
        <v>44014</v>
      </c>
      <c r="P47" s="7"/>
      <c r="Q47" s="7"/>
      <c r="R47" s="344" t="s">
        <v>603</v>
      </c>
      <c r="S47" s="432"/>
      <c r="T47" s="432"/>
      <c r="U47" s="432"/>
      <c r="V47" s="432"/>
      <c r="W47" s="432"/>
      <c r="X47" s="432"/>
      <c r="Y47" s="432"/>
      <c r="Z47" s="432"/>
      <c r="AA47" s="432"/>
    </row>
    <row r="48" spans="1:38" s="412" customFormat="1" ht="15" customHeight="1">
      <c r="A48" s="470">
        <v>6</v>
      </c>
      <c r="B48" s="467">
        <v>44013</v>
      </c>
      <c r="C48" s="471"/>
      <c r="D48" s="451" t="s">
        <v>91</v>
      </c>
      <c r="E48" s="452" t="s">
        <v>601</v>
      </c>
      <c r="F48" s="452">
        <v>2255</v>
      </c>
      <c r="G48" s="472">
        <v>2200</v>
      </c>
      <c r="H48" s="472">
        <v>2195</v>
      </c>
      <c r="I48" s="452">
        <v>2350</v>
      </c>
      <c r="J48" s="453" t="s">
        <v>3661</v>
      </c>
      <c r="K48" s="453">
        <f>H48-F48</f>
        <v>-60</v>
      </c>
      <c r="L48" s="530">
        <f>(F48*-0.8)/100</f>
        <v>-18.04</v>
      </c>
      <c r="M48" s="454">
        <f>(K48+L48)/F48</f>
        <v>-3.4607538802660751E-2</v>
      </c>
      <c r="N48" s="468" t="s">
        <v>664</v>
      </c>
      <c r="O48" s="473">
        <v>44014</v>
      </c>
      <c r="P48" s="7"/>
      <c r="Q48" s="7"/>
      <c r="R48" s="344" t="s">
        <v>603</v>
      </c>
      <c r="S48" s="432"/>
      <c r="T48" s="432"/>
      <c r="U48" s="432"/>
      <c r="V48" s="432"/>
      <c r="W48" s="432"/>
      <c r="X48" s="432"/>
      <c r="Y48" s="432"/>
      <c r="Z48" s="432"/>
      <c r="AA48" s="432"/>
    </row>
    <row r="49" spans="1:34" s="412" customFormat="1" ht="15" customHeight="1">
      <c r="A49" s="506">
        <v>7</v>
      </c>
      <c r="B49" s="503">
        <v>44014</v>
      </c>
      <c r="C49" s="504"/>
      <c r="D49" s="502" t="s">
        <v>46</v>
      </c>
      <c r="E49" s="505" t="s">
        <v>3628</v>
      </c>
      <c r="F49" s="506">
        <v>194</v>
      </c>
      <c r="G49" s="506">
        <v>200</v>
      </c>
      <c r="H49" s="506">
        <v>194</v>
      </c>
      <c r="I49" s="506" t="s">
        <v>3657</v>
      </c>
      <c r="J49" s="507" t="s">
        <v>709</v>
      </c>
      <c r="K49" s="508">
        <v>0</v>
      </c>
      <c r="L49" s="531">
        <f>(F49*-0.8)/100</f>
        <v>-1.5520000000000003</v>
      </c>
      <c r="M49" s="509">
        <f>(K49+L49)/F49</f>
        <v>-8.0000000000000019E-3</v>
      </c>
      <c r="N49" s="532" t="s">
        <v>664</v>
      </c>
      <c r="O49" s="510">
        <v>44015</v>
      </c>
      <c r="P49" s="7"/>
      <c r="Q49" s="7"/>
      <c r="R49" s="344" t="s">
        <v>603</v>
      </c>
      <c r="S49" s="432"/>
      <c r="T49" s="432"/>
      <c r="U49" s="432"/>
      <c r="V49" s="432"/>
      <c r="W49" s="432"/>
      <c r="X49" s="432"/>
      <c r="Y49" s="432"/>
      <c r="Z49" s="432"/>
      <c r="AA49" s="432"/>
    </row>
    <row r="50" spans="1:34" s="412" customFormat="1" ht="15" customHeight="1">
      <c r="A50" s="393">
        <v>8</v>
      </c>
      <c r="B50" s="417">
        <v>44015</v>
      </c>
      <c r="C50" s="378"/>
      <c r="D50" s="379" t="s">
        <v>83</v>
      </c>
      <c r="E50" s="416" t="s">
        <v>601</v>
      </c>
      <c r="F50" s="416" t="s">
        <v>3672</v>
      </c>
      <c r="G50" s="398">
        <v>615</v>
      </c>
      <c r="H50" s="398"/>
      <c r="I50" s="416" t="s">
        <v>3673</v>
      </c>
      <c r="J50" s="397" t="s">
        <v>602</v>
      </c>
      <c r="K50" s="397"/>
      <c r="L50" s="381"/>
      <c r="M50" s="381"/>
      <c r="N50" s="381"/>
      <c r="O50" s="439"/>
      <c r="P50" s="7"/>
      <c r="Q50" s="7"/>
      <c r="R50" s="344" t="s">
        <v>603</v>
      </c>
      <c r="S50" s="432"/>
      <c r="T50" s="432"/>
      <c r="U50" s="432"/>
      <c r="V50" s="432"/>
      <c r="W50" s="432"/>
      <c r="X50" s="432"/>
      <c r="Y50" s="432"/>
      <c r="Z50" s="432"/>
      <c r="AA50" s="432"/>
    </row>
    <row r="51" spans="1:34" s="412" customFormat="1" ht="15" customHeight="1">
      <c r="A51" s="486">
        <v>9</v>
      </c>
      <c r="B51" s="487">
        <v>44020</v>
      </c>
      <c r="C51" s="488"/>
      <c r="D51" s="489" t="s">
        <v>69</v>
      </c>
      <c r="E51" s="490" t="s">
        <v>601</v>
      </c>
      <c r="F51" s="490">
        <v>567</v>
      </c>
      <c r="G51" s="491">
        <v>549</v>
      </c>
      <c r="H51" s="491">
        <v>585</v>
      </c>
      <c r="I51" s="490" t="s">
        <v>3698</v>
      </c>
      <c r="J51" s="485" t="s">
        <v>3663</v>
      </c>
      <c r="K51" s="485">
        <f>H51-F51</f>
        <v>18</v>
      </c>
      <c r="L51" s="529">
        <f>(F51*-0.8)/100</f>
        <v>-4.5360000000000005</v>
      </c>
      <c r="M51" s="492">
        <f>(K51+L51)/F51</f>
        <v>2.3746031746031744E-2</v>
      </c>
      <c r="N51" s="493" t="s">
        <v>600</v>
      </c>
      <c r="O51" s="494">
        <v>44025</v>
      </c>
      <c r="P51" s="7"/>
      <c r="Q51" s="7"/>
      <c r="R51" s="344" t="s">
        <v>603</v>
      </c>
      <c r="S51" s="432"/>
      <c r="T51" s="432"/>
      <c r="U51" s="432"/>
      <c r="V51" s="432"/>
      <c r="W51" s="432"/>
      <c r="X51" s="432"/>
      <c r="Y51" s="432"/>
      <c r="Z51" s="432"/>
      <c r="AA51" s="432"/>
    </row>
    <row r="52" spans="1:34" s="412" customFormat="1" ht="15" customHeight="1">
      <c r="A52" s="470">
        <v>10</v>
      </c>
      <c r="B52" s="467">
        <v>44021</v>
      </c>
      <c r="C52" s="471"/>
      <c r="D52" s="451" t="s">
        <v>108</v>
      </c>
      <c r="E52" s="452" t="s">
        <v>3628</v>
      </c>
      <c r="F52" s="452">
        <v>577.5</v>
      </c>
      <c r="G52" s="472">
        <v>596</v>
      </c>
      <c r="H52" s="472">
        <v>596</v>
      </c>
      <c r="I52" s="452" t="s">
        <v>3707</v>
      </c>
      <c r="J52" s="453" t="s">
        <v>3728</v>
      </c>
      <c r="K52" s="453">
        <f>F52-H52</f>
        <v>-18.5</v>
      </c>
      <c r="L52" s="530">
        <f>(F52*-0.8)/100</f>
        <v>-4.62</v>
      </c>
      <c r="M52" s="454">
        <f>(K52+L52)/F52</f>
        <v>-4.0034632034632034E-2</v>
      </c>
      <c r="N52" s="468" t="s">
        <v>664</v>
      </c>
      <c r="O52" s="455">
        <v>44025</v>
      </c>
      <c r="P52" s="7"/>
      <c r="Q52" s="7"/>
      <c r="R52" s="344" t="s">
        <v>603</v>
      </c>
      <c r="S52" s="432"/>
      <c r="T52" s="432"/>
      <c r="U52" s="432"/>
      <c r="V52" s="432"/>
      <c r="W52" s="432"/>
      <c r="X52" s="432"/>
      <c r="Y52" s="432"/>
      <c r="Z52" s="432"/>
      <c r="AA52" s="432"/>
    </row>
    <row r="53" spans="1:34" s="412" customFormat="1" ht="15" customHeight="1">
      <c r="A53" s="470">
        <v>11</v>
      </c>
      <c r="B53" s="467">
        <v>44022</v>
      </c>
      <c r="C53" s="471"/>
      <c r="D53" s="451" t="s">
        <v>38</v>
      </c>
      <c r="E53" s="452" t="s">
        <v>3628</v>
      </c>
      <c r="F53" s="452">
        <v>1310</v>
      </c>
      <c r="G53" s="472">
        <v>1352</v>
      </c>
      <c r="H53" s="472">
        <v>1344</v>
      </c>
      <c r="I53" s="452" t="s">
        <v>3638</v>
      </c>
      <c r="J53" s="453" t="s">
        <v>3742</v>
      </c>
      <c r="K53" s="453">
        <f>F53-H53</f>
        <v>-34</v>
      </c>
      <c r="L53" s="530">
        <f>(F53*-0.8)/100</f>
        <v>-10.48</v>
      </c>
      <c r="M53" s="454">
        <f>(K53+L53)/F53</f>
        <v>-3.3954198473282446E-2</v>
      </c>
      <c r="N53" s="468" t="s">
        <v>664</v>
      </c>
      <c r="O53" s="455">
        <v>44025</v>
      </c>
      <c r="P53" s="7"/>
      <c r="Q53" s="7"/>
      <c r="R53" s="344" t="s">
        <v>603</v>
      </c>
      <c r="S53" s="432"/>
      <c r="T53" s="432"/>
      <c r="U53" s="432"/>
      <c r="V53" s="432"/>
      <c r="W53" s="432"/>
      <c r="X53" s="432"/>
      <c r="Y53" s="432"/>
      <c r="Z53" s="432"/>
      <c r="AA53" s="432"/>
    </row>
    <row r="54" spans="1:34" s="412" customFormat="1" ht="15" customHeight="1">
      <c r="A54" s="486">
        <v>12</v>
      </c>
      <c r="B54" s="487">
        <v>44025</v>
      </c>
      <c r="C54" s="488"/>
      <c r="D54" s="489" t="s">
        <v>174</v>
      </c>
      <c r="E54" s="490" t="s">
        <v>601</v>
      </c>
      <c r="F54" s="490">
        <v>1130</v>
      </c>
      <c r="G54" s="491">
        <v>1093</v>
      </c>
      <c r="H54" s="491">
        <v>1145</v>
      </c>
      <c r="I54" s="490" t="s">
        <v>3729</v>
      </c>
      <c r="J54" s="485" t="s">
        <v>3730</v>
      </c>
      <c r="K54" s="485">
        <f>H54-F54</f>
        <v>15</v>
      </c>
      <c r="L54" s="529">
        <f>(F54*-0.07)/100</f>
        <v>-0.79100000000000004</v>
      </c>
      <c r="M54" s="492">
        <f>(K54+L54)/F54</f>
        <v>1.257433628318584E-2</v>
      </c>
      <c r="N54" s="493" t="s">
        <v>600</v>
      </c>
      <c r="O54" s="533">
        <v>44025</v>
      </c>
      <c r="P54" s="7"/>
      <c r="Q54" s="7"/>
      <c r="R54" s="344" t="s">
        <v>603</v>
      </c>
      <c r="S54" s="432"/>
      <c r="T54" s="432"/>
      <c r="U54" s="432"/>
      <c r="V54" s="432"/>
      <c r="W54" s="432"/>
      <c r="X54" s="432"/>
      <c r="Y54" s="432"/>
      <c r="Z54" s="432"/>
      <c r="AA54" s="432"/>
    </row>
    <row r="55" spans="1:34" ht="15" customHeight="1">
      <c r="A55" s="423"/>
      <c r="B55" s="423"/>
      <c r="C55" s="423"/>
      <c r="D55" s="423"/>
      <c r="E55" s="423"/>
      <c r="F55" s="450"/>
      <c r="G55" s="450"/>
      <c r="H55" s="450"/>
      <c r="I55" s="450"/>
      <c r="J55" s="501"/>
      <c r="K55" s="450"/>
      <c r="L55" s="450"/>
      <c r="M55" s="380"/>
      <c r="N55" s="382"/>
      <c r="O55" s="382"/>
      <c r="P55" s="7"/>
      <c r="Q55" s="11"/>
      <c r="R55" s="12"/>
      <c r="S55" s="16"/>
      <c r="T55" s="16"/>
      <c r="U55" s="16"/>
      <c r="V55" s="16"/>
      <c r="W55" s="16"/>
      <c r="X55" s="16"/>
      <c r="Y55" s="16"/>
      <c r="Z55" s="16"/>
      <c r="AA55" s="16"/>
    </row>
    <row r="56" spans="1:34" ht="44.25" customHeight="1">
      <c r="A56" s="23" t="s">
        <v>604</v>
      </c>
      <c r="B56" s="39"/>
      <c r="C56" s="39"/>
      <c r="D56" s="40"/>
      <c r="E56" s="36"/>
      <c r="F56" s="36"/>
      <c r="G56" s="35"/>
      <c r="H56" s="35"/>
      <c r="I56" s="36"/>
      <c r="J56" s="17"/>
      <c r="K56" s="79"/>
      <c r="L56" s="80"/>
      <c r="M56" s="79"/>
      <c r="N56" s="81"/>
      <c r="O56" s="79"/>
      <c r="P56" s="7"/>
      <c r="Q56" s="16"/>
      <c r="R56" s="12"/>
      <c r="S56" s="16"/>
      <c r="T56" s="16"/>
      <c r="U56" s="16"/>
      <c r="V56" s="16"/>
      <c r="W56" s="16"/>
      <c r="X56" s="16"/>
      <c r="Y56" s="16"/>
      <c r="Z56" s="5"/>
      <c r="AA56" s="5"/>
      <c r="AB56" s="5"/>
    </row>
    <row r="57" spans="1:34" s="6" customFormat="1">
      <c r="A57" s="29" t="s">
        <v>605</v>
      </c>
      <c r="B57" s="23"/>
      <c r="C57" s="23"/>
      <c r="D57" s="23"/>
      <c r="E57" s="5"/>
      <c r="F57" s="30" t="s">
        <v>606</v>
      </c>
      <c r="G57" s="41"/>
      <c r="H57" s="42"/>
      <c r="I57" s="82"/>
      <c r="J57" s="17"/>
      <c r="K57" s="83"/>
      <c r="L57" s="84"/>
      <c r="M57" s="85"/>
      <c r="N57" s="86"/>
      <c r="O57" s="87"/>
      <c r="P57" s="5"/>
      <c r="Q57" s="4"/>
      <c r="R57" s="12"/>
      <c r="Z57" s="9"/>
      <c r="AA57" s="9"/>
      <c r="AB57" s="9"/>
      <c r="AC57" s="9"/>
      <c r="AD57" s="9"/>
      <c r="AE57" s="9"/>
      <c r="AF57" s="9"/>
      <c r="AG57" s="9"/>
      <c r="AH57" s="9"/>
    </row>
    <row r="58" spans="1:34" s="9" customFormat="1" ht="14.25" customHeight="1">
      <c r="A58" s="29"/>
      <c r="B58" s="23"/>
      <c r="C58" s="23"/>
      <c r="D58" s="23"/>
      <c r="E58" s="32"/>
      <c r="F58" s="30" t="s">
        <v>608</v>
      </c>
      <c r="G58" s="41"/>
      <c r="H58" s="42"/>
      <c r="I58" s="82"/>
      <c r="J58" s="17"/>
      <c r="K58" s="83"/>
      <c r="L58" s="84"/>
      <c r="M58" s="85"/>
      <c r="N58" s="86"/>
      <c r="O58" s="87"/>
      <c r="P58" s="5"/>
      <c r="Q58" s="4"/>
      <c r="R58" s="12"/>
      <c r="S58" s="6"/>
      <c r="Y58" s="6"/>
      <c r="Z58" s="6"/>
    </row>
    <row r="59" spans="1:34" s="9" customFormat="1" ht="14.25" customHeight="1">
      <c r="A59" s="23"/>
      <c r="B59" s="23"/>
      <c r="C59" s="23"/>
      <c r="D59" s="23"/>
      <c r="E59" s="32"/>
      <c r="F59" s="17"/>
      <c r="G59" s="17"/>
      <c r="H59" s="31"/>
      <c r="I59" s="36"/>
      <c r="J59" s="71"/>
      <c r="K59" s="68"/>
      <c r="L59" s="69"/>
      <c r="M59" s="17"/>
      <c r="N59" s="72"/>
      <c r="O59" s="57"/>
      <c r="P59" s="8"/>
      <c r="Q59" s="4"/>
      <c r="R59" s="12"/>
      <c r="S59" s="6"/>
      <c r="Y59" s="6"/>
      <c r="Z59" s="6"/>
    </row>
    <row r="60" spans="1:34" s="9" customFormat="1" ht="15">
      <c r="A60" s="43" t="s">
        <v>615</v>
      </c>
      <c r="B60" s="43"/>
      <c r="C60" s="43"/>
      <c r="D60" s="43"/>
      <c r="E60" s="32"/>
      <c r="F60" s="17"/>
      <c r="G60" s="12"/>
      <c r="H60" s="17"/>
      <c r="I60" s="12"/>
      <c r="J60" s="88"/>
      <c r="K60" s="12"/>
      <c r="L60" s="12"/>
      <c r="M60" s="12"/>
      <c r="N60" s="12"/>
      <c r="O60" s="89"/>
      <c r="P60"/>
      <c r="Q60" s="4"/>
      <c r="R60" s="12"/>
      <c r="S60" s="6"/>
      <c r="Y60" s="6"/>
      <c r="Z60" s="6"/>
    </row>
    <row r="61" spans="1:34" s="9" customFormat="1" ht="38.25">
      <c r="A61" s="21" t="s">
        <v>16</v>
      </c>
      <c r="B61" s="21" t="s">
        <v>575</v>
      </c>
      <c r="C61" s="21"/>
      <c r="D61" s="22" t="s">
        <v>588</v>
      </c>
      <c r="E61" s="21" t="s">
        <v>589</v>
      </c>
      <c r="F61" s="21" t="s">
        <v>590</v>
      </c>
      <c r="G61" s="21" t="s">
        <v>610</v>
      </c>
      <c r="H61" s="21" t="s">
        <v>592</v>
      </c>
      <c r="I61" s="21" t="s">
        <v>593</v>
      </c>
      <c r="J61" s="20" t="s">
        <v>594</v>
      </c>
      <c r="K61" s="77" t="s">
        <v>616</v>
      </c>
      <c r="L61" s="63" t="s">
        <v>3795</v>
      </c>
      <c r="M61" s="77" t="s">
        <v>612</v>
      </c>
      <c r="N61" s="21" t="s">
        <v>613</v>
      </c>
      <c r="O61" s="20" t="s">
        <v>597</v>
      </c>
      <c r="P61" s="90" t="s">
        <v>598</v>
      </c>
      <c r="Q61" s="4"/>
      <c r="R61" s="17"/>
      <c r="S61" s="6"/>
      <c r="Y61" s="6"/>
      <c r="Z61" s="6"/>
    </row>
    <row r="62" spans="1:34" s="9" customFormat="1" ht="14.25">
      <c r="A62" s="565">
        <v>1</v>
      </c>
      <c r="B62" s="567">
        <v>44013</v>
      </c>
      <c r="C62" s="480"/>
      <c r="D62" s="481" t="s">
        <v>3652</v>
      </c>
      <c r="E62" s="482" t="s">
        <v>3628</v>
      </c>
      <c r="F62" s="482">
        <v>10395</v>
      </c>
      <c r="G62" s="482">
        <v>10555</v>
      </c>
      <c r="H62" s="482">
        <v>10555</v>
      </c>
      <c r="I62" s="482">
        <v>10200</v>
      </c>
      <c r="J62" s="567" t="s">
        <v>3662</v>
      </c>
      <c r="K62" s="483" t="s">
        <v>3659</v>
      </c>
      <c r="L62" s="565">
        <f>(((F62*-0.06)/100)*N62)-100</f>
        <v>-567.77499999999986</v>
      </c>
      <c r="M62" s="565">
        <f>-8100-568</f>
        <v>-8668</v>
      </c>
      <c r="N62" s="565">
        <v>75</v>
      </c>
      <c r="O62" s="565" t="s">
        <v>664</v>
      </c>
      <c r="P62" s="571">
        <v>44014</v>
      </c>
      <c r="Q62" s="399"/>
      <c r="R62" s="344" t="s">
        <v>603</v>
      </c>
      <c r="S62" s="40"/>
      <c r="Y62" s="6"/>
      <c r="Z62" s="6"/>
    </row>
    <row r="63" spans="1:34" s="9" customFormat="1" ht="14.25">
      <c r="A63" s="566"/>
      <c r="B63" s="568"/>
      <c r="C63" s="480"/>
      <c r="D63" s="481" t="s">
        <v>3653</v>
      </c>
      <c r="E63" s="482" t="s">
        <v>3628</v>
      </c>
      <c r="F63" s="484" t="s">
        <v>3658</v>
      </c>
      <c r="G63" s="482"/>
      <c r="H63" s="482">
        <v>36</v>
      </c>
      <c r="I63" s="482"/>
      <c r="J63" s="568"/>
      <c r="K63" s="483" t="s">
        <v>3660</v>
      </c>
      <c r="L63" s="566"/>
      <c r="M63" s="566"/>
      <c r="N63" s="566"/>
      <c r="O63" s="566"/>
      <c r="P63" s="572"/>
      <c r="Q63" s="4"/>
      <c r="R63" s="431"/>
      <c r="S63" s="6"/>
      <c r="Y63" s="6"/>
      <c r="Z63" s="6"/>
    </row>
    <row r="64" spans="1:34" s="412" customFormat="1" ht="14.25">
      <c r="A64" s="557">
        <v>2</v>
      </c>
      <c r="B64" s="555">
        <v>44021</v>
      </c>
      <c r="C64" s="520"/>
      <c r="D64" s="396" t="s">
        <v>3652</v>
      </c>
      <c r="E64" s="519" t="s">
        <v>3628</v>
      </c>
      <c r="F64" s="445" t="s">
        <v>3709</v>
      </c>
      <c r="G64" s="519">
        <v>11010</v>
      </c>
      <c r="H64" s="519"/>
      <c r="I64" s="519" t="s">
        <v>3711</v>
      </c>
      <c r="J64" s="555" t="s">
        <v>602</v>
      </c>
      <c r="K64" s="446"/>
      <c r="L64" s="557"/>
      <c r="M64" s="557"/>
      <c r="N64" s="522"/>
      <c r="O64" s="522"/>
      <c r="P64" s="524"/>
      <c r="Q64" s="399"/>
      <c r="R64" s="344" t="s">
        <v>603</v>
      </c>
      <c r="S64" s="40"/>
      <c r="Y64" s="40"/>
      <c r="Z64" s="40"/>
    </row>
    <row r="65" spans="1:34" s="412" customFormat="1" ht="14.25">
      <c r="A65" s="558"/>
      <c r="B65" s="556"/>
      <c r="C65" s="520"/>
      <c r="D65" s="396" t="s">
        <v>3708</v>
      </c>
      <c r="E65" s="519" t="s">
        <v>3628</v>
      </c>
      <c r="F65" s="447" t="s">
        <v>3710</v>
      </c>
      <c r="G65" s="519"/>
      <c r="H65" s="519"/>
      <c r="I65" s="519"/>
      <c r="J65" s="556"/>
      <c r="K65" s="446"/>
      <c r="L65" s="558"/>
      <c r="M65" s="558"/>
      <c r="N65" s="523"/>
      <c r="O65" s="523"/>
      <c r="P65" s="525"/>
      <c r="Q65" s="399"/>
      <c r="R65" s="344"/>
      <c r="S65" s="40"/>
      <c r="Y65" s="40"/>
      <c r="Z65" s="40"/>
    </row>
    <row r="66" spans="1:34" s="412" customFormat="1" ht="14.25">
      <c r="A66" s="559">
        <v>3</v>
      </c>
      <c r="B66" s="560">
        <v>44025</v>
      </c>
      <c r="C66" s="534"/>
      <c r="D66" s="535" t="s">
        <v>3735</v>
      </c>
      <c r="E66" s="536" t="s">
        <v>3628</v>
      </c>
      <c r="F66" s="537">
        <v>22530</v>
      </c>
      <c r="G66" s="536">
        <v>23100</v>
      </c>
      <c r="H66" s="536">
        <v>22145</v>
      </c>
      <c r="I66" s="536">
        <v>21800</v>
      </c>
      <c r="J66" s="569" t="s">
        <v>3740</v>
      </c>
      <c r="K66" s="540" t="s">
        <v>3738</v>
      </c>
      <c r="L66" s="561">
        <f>(((-(F66*N66)*0.06))/100)-100</f>
        <v>-370.36</v>
      </c>
      <c r="M66" s="561">
        <v>4380</v>
      </c>
      <c r="N66" s="561">
        <v>20</v>
      </c>
      <c r="O66" s="561" t="s">
        <v>600</v>
      </c>
      <c r="P66" s="573">
        <v>44025</v>
      </c>
      <c r="Q66" s="399"/>
      <c r="R66" s="344" t="s">
        <v>603</v>
      </c>
      <c r="S66" s="40"/>
      <c r="Y66" s="40"/>
      <c r="Z66" s="40"/>
    </row>
    <row r="67" spans="1:34" s="412" customFormat="1" ht="14.25">
      <c r="A67" s="559"/>
      <c r="B67" s="560"/>
      <c r="C67" s="534"/>
      <c r="D67" s="535" t="s">
        <v>3736</v>
      </c>
      <c r="E67" s="536" t="s">
        <v>3628</v>
      </c>
      <c r="F67" s="539" t="s">
        <v>3737</v>
      </c>
      <c r="G67" s="536"/>
      <c r="H67" s="536">
        <v>512.5</v>
      </c>
      <c r="I67" s="536"/>
      <c r="J67" s="570"/>
      <c r="K67" s="540" t="s">
        <v>3739</v>
      </c>
      <c r="L67" s="562"/>
      <c r="M67" s="562"/>
      <c r="N67" s="562"/>
      <c r="O67" s="562"/>
      <c r="P67" s="574"/>
      <c r="Q67" s="399"/>
      <c r="R67" s="344"/>
      <c r="S67" s="40"/>
      <c r="Y67" s="40"/>
      <c r="Z67" s="40"/>
    </row>
    <row r="68" spans="1:34" s="9" customFormat="1" ht="14.25" customHeight="1">
      <c r="A68" s="563"/>
      <c r="B68" s="564"/>
      <c r="C68" s="443"/>
      <c r="D68" s="396"/>
      <c r="E68" s="444"/>
      <c r="F68" s="445"/>
      <c r="G68" s="444"/>
      <c r="H68" s="444"/>
      <c r="I68" s="444"/>
      <c r="J68" s="564"/>
      <c r="K68" s="446"/>
      <c r="L68" s="557"/>
      <c r="M68" s="557"/>
      <c r="N68" s="522"/>
      <c r="O68" s="522"/>
      <c r="P68" s="526"/>
      <c r="Q68" s="4"/>
      <c r="R68" s="431"/>
      <c r="S68" s="6"/>
      <c r="Y68" s="6"/>
      <c r="Z68" s="6"/>
    </row>
    <row r="69" spans="1:34" s="9" customFormat="1" ht="14.25" customHeight="1">
      <c r="A69" s="563"/>
      <c r="B69" s="564"/>
      <c r="C69" s="443"/>
      <c r="D69" s="396"/>
      <c r="E69" s="444"/>
      <c r="F69" s="447"/>
      <c r="G69" s="444"/>
      <c r="H69" s="444"/>
      <c r="I69" s="444"/>
      <c r="J69" s="564"/>
      <c r="K69" s="446"/>
      <c r="L69" s="558"/>
      <c r="M69" s="558"/>
      <c r="N69" s="523"/>
      <c r="O69" s="523"/>
      <c r="P69" s="527"/>
      <c r="Q69" s="4"/>
      <c r="R69" s="431"/>
      <c r="S69" s="6"/>
      <c r="Y69" s="6"/>
      <c r="Z69" s="6"/>
    </row>
    <row r="70" spans="1:34" s="9" customFormat="1" ht="14.25">
      <c r="A70" s="424"/>
      <c r="B70" s="425"/>
      <c r="C70" s="425"/>
      <c r="D70" s="426"/>
      <c r="E70" s="424"/>
      <c r="F70" s="427"/>
      <c r="G70" s="424"/>
      <c r="H70" s="424"/>
      <c r="I70" s="424"/>
      <c r="J70" s="428"/>
      <c r="K70" s="428"/>
      <c r="L70" s="429"/>
      <c r="M70" s="428"/>
      <c r="N70" s="428"/>
      <c r="O70" s="430"/>
      <c r="P70" s="4"/>
      <c r="Q70" s="4"/>
      <c r="R70" s="93"/>
      <c r="S70" s="6"/>
      <c r="Y70" s="6"/>
      <c r="Z70" s="6"/>
    </row>
    <row r="71" spans="1:34" s="9" customFormat="1" ht="15">
      <c r="A71" s="383"/>
      <c r="B71" s="384"/>
      <c r="C71" s="384"/>
      <c r="D71" s="385"/>
      <c r="E71" s="383"/>
      <c r="F71" s="391"/>
      <c r="G71" s="383"/>
      <c r="H71" s="383"/>
      <c r="I71" s="383"/>
      <c r="J71" s="384"/>
      <c r="K71" s="79"/>
      <c r="L71" s="383"/>
      <c r="M71" s="383"/>
      <c r="N71" s="383"/>
      <c r="O71" s="392"/>
      <c r="P71" s="4"/>
      <c r="Q71" s="4"/>
      <c r="R71" s="93"/>
      <c r="S71" s="6"/>
      <c r="Y71" s="6"/>
      <c r="Z71" s="6"/>
    </row>
    <row r="72" spans="1:34" s="6" customFormat="1">
      <c r="A72" s="44"/>
      <c r="B72" s="45"/>
      <c r="C72" s="46"/>
      <c r="D72" s="47"/>
      <c r="E72" s="48"/>
      <c r="F72" s="49"/>
      <c r="G72" s="49"/>
      <c r="H72" s="49"/>
      <c r="I72" s="49"/>
      <c r="J72" s="17"/>
      <c r="K72" s="91"/>
      <c r="L72" s="91"/>
      <c r="M72" s="17"/>
      <c r="N72" s="16"/>
      <c r="O72" s="92"/>
      <c r="P72" s="5"/>
      <c r="Q72" s="4"/>
      <c r="R72" s="17"/>
      <c r="Z72" s="9"/>
      <c r="AA72" s="9"/>
      <c r="AB72" s="9"/>
      <c r="AC72" s="9"/>
      <c r="AD72" s="9"/>
      <c r="AE72" s="9"/>
      <c r="AF72" s="9"/>
      <c r="AG72" s="9"/>
      <c r="AH72" s="9"/>
    </row>
    <row r="73" spans="1:34" s="6" customFormat="1" ht="15">
      <c r="A73" s="50" t="s">
        <v>617</v>
      </c>
      <c r="B73" s="50"/>
      <c r="C73" s="50"/>
      <c r="D73" s="50"/>
      <c r="E73" s="51"/>
      <c r="F73" s="49"/>
      <c r="G73" s="49"/>
      <c r="H73" s="49"/>
      <c r="I73" s="49"/>
      <c r="J73" s="53"/>
      <c r="K73" s="12"/>
      <c r="L73" s="12"/>
      <c r="M73" s="12"/>
      <c r="N73" s="11"/>
      <c r="O73" s="53"/>
      <c r="P73" s="5"/>
      <c r="Q73" s="4"/>
      <c r="R73" s="17"/>
      <c r="Z73" s="9"/>
      <c r="AA73" s="9"/>
      <c r="AB73" s="9"/>
      <c r="AC73" s="9"/>
      <c r="AD73" s="9"/>
      <c r="AE73" s="9"/>
      <c r="AF73" s="9"/>
      <c r="AG73" s="9"/>
      <c r="AH73" s="9"/>
    </row>
    <row r="74" spans="1:34" s="6" customFormat="1" ht="38.25">
      <c r="A74" s="21" t="s">
        <v>16</v>
      </c>
      <c r="B74" s="21" t="s">
        <v>575</v>
      </c>
      <c r="C74" s="21"/>
      <c r="D74" s="22" t="s">
        <v>588</v>
      </c>
      <c r="E74" s="21" t="s">
        <v>589</v>
      </c>
      <c r="F74" s="21" t="s">
        <v>590</v>
      </c>
      <c r="G74" s="52" t="s">
        <v>610</v>
      </c>
      <c r="H74" s="21" t="s">
        <v>592</v>
      </c>
      <c r="I74" s="21" t="s">
        <v>593</v>
      </c>
      <c r="J74" s="20" t="s">
        <v>594</v>
      </c>
      <c r="K74" s="20" t="s">
        <v>618</v>
      </c>
      <c r="L74" s="63" t="s">
        <v>3795</v>
      </c>
      <c r="M74" s="77" t="s">
        <v>612</v>
      </c>
      <c r="N74" s="21" t="s">
        <v>613</v>
      </c>
      <c r="O74" s="21" t="s">
        <v>597</v>
      </c>
      <c r="P74" s="22" t="s">
        <v>598</v>
      </c>
      <c r="Q74" s="4"/>
      <c r="R74" s="17"/>
      <c r="Z74" s="9"/>
      <c r="AA74" s="9"/>
      <c r="AB74" s="9"/>
      <c r="AC74" s="9"/>
      <c r="AD74" s="9"/>
      <c r="AE74" s="9"/>
      <c r="AF74" s="9"/>
      <c r="AG74" s="9"/>
      <c r="AH74" s="9"/>
    </row>
    <row r="75" spans="1:34" s="40" customFormat="1" ht="14.25">
      <c r="A75" s="515">
        <v>1</v>
      </c>
      <c r="B75" s="516">
        <v>44018</v>
      </c>
      <c r="C75" s="516"/>
      <c r="D75" s="451" t="s">
        <v>3683</v>
      </c>
      <c r="E75" s="452" t="s">
        <v>601</v>
      </c>
      <c r="F75" s="452">
        <v>58</v>
      </c>
      <c r="G75" s="478">
        <v>18</v>
      </c>
      <c r="H75" s="478">
        <v>18</v>
      </c>
      <c r="I75" s="517" t="s">
        <v>3684</v>
      </c>
      <c r="J75" s="453" t="s">
        <v>3701</v>
      </c>
      <c r="K75" s="453">
        <f>H75-F75</f>
        <v>-40</v>
      </c>
      <c r="L75" s="453">
        <v>-100</v>
      </c>
      <c r="M75" s="453">
        <f>(K75*N75)-L75</f>
        <v>-2900</v>
      </c>
      <c r="N75" s="453">
        <v>75</v>
      </c>
      <c r="O75" s="453" t="s">
        <v>664</v>
      </c>
      <c r="P75" s="518">
        <v>44020</v>
      </c>
      <c r="Q75" s="399"/>
      <c r="R75" s="344" t="s">
        <v>603</v>
      </c>
      <c r="Z75" s="412"/>
      <c r="AA75" s="412"/>
      <c r="AB75" s="412"/>
      <c r="AC75" s="412"/>
      <c r="AD75" s="412"/>
      <c r="AE75" s="412"/>
      <c r="AF75" s="412"/>
      <c r="AG75" s="412"/>
      <c r="AH75" s="412"/>
    </row>
    <row r="76" spans="1:34" s="40" customFormat="1" ht="14.25" customHeight="1">
      <c r="A76" s="559">
        <v>2</v>
      </c>
      <c r="B76" s="560">
        <v>44018</v>
      </c>
      <c r="C76" s="534"/>
      <c r="D76" s="535" t="s">
        <v>3685</v>
      </c>
      <c r="E76" s="536" t="s">
        <v>601</v>
      </c>
      <c r="F76" s="537">
        <v>56</v>
      </c>
      <c r="G76" s="536"/>
      <c r="H76" s="536">
        <v>101</v>
      </c>
      <c r="I76" s="536"/>
      <c r="J76" s="560" t="s">
        <v>3734</v>
      </c>
      <c r="K76" s="538" t="s">
        <v>3732</v>
      </c>
      <c r="L76" s="561">
        <v>-200</v>
      </c>
      <c r="M76" s="561">
        <f>8.5*300</f>
        <v>2550</v>
      </c>
      <c r="N76" s="561">
        <v>300</v>
      </c>
      <c r="O76" s="561" t="s">
        <v>600</v>
      </c>
      <c r="P76" s="573">
        <v>44025</v>
      </c>
      <c r="Q76" s="399"/>
      <c r="R76" s="344" t="s">
        <v>603</v>
      </c>
      <c r="Z76" s="412"/>
      <c r="AA76" s="412"/>
      <c r="AB76" s="412"/>
      <c r="AC76" s="412"/>
      <c r="AD76" s="412"/>
      <c r="AE76" s="412"/>
      <c r="AF76" s="412"/>
      <c r="AG76" s="412"/>
      <c r="AH76" s="412"/>
    </row>
    <row r="77" spans="1:34" s="40" customFormat="1" ht="14.25" customHeight="1">
      <c r="A77" s="559"/>
      <c r="B77" s="560"/>
      <c r="C77" s="534"/>
      <c r="D77" s="535" t="s">
        <v>3686</v>
      </c>
      <c r="E77" s="536" t="s">
        <v>3628</v>
      </c>
      <c r="F77" s="539" t="s">
        <v>3731</v>
      </c>
      <c r="G77" s="536"/>
      <c r="H77" s="536">
        <v>77.5</v>
      </c>
      <c r="I77" s="536"/>
      <c r="J77" s="560"/>
      <c r="K77" s="538" t="s">
        <v>3733</v>
      </c>
      <c r="L77" s="562"/>
      <c r="M77" s="562"/>
      <c r="N77" s="562"/>
      <c r="O77" s="562"/>
      <c r="P77" s="574"/>
      <c r="Q77" s="399"/>
      <c r="R77" s="344"/>
      <c r="Z77" s="412"/>
      <c r="AA77" s="412"/>
      <c r="AB77" s="412"/>
      <c r="AC77" s="412"/>
      <c r="AD77" s="412"/>
      <c r="AE77" s="412"/>
      <c r="AF77" s="412"/>
      <c r="AG77" s="412"/>
      <c r="AH77" s="412"/>
    </row>
    <row r="78" spans="1:34" s="40" customFormat="1" ht="14.25">
      <c r="A78" s="515">
        <v>3</v>
      </c>
      <c r="B78" s="516">
        <v>44019</v>
      </c>
      <c r="C78" s="516"/>
      <c r="D78" s="451" t="s">
        <v>3689</v>
      </c>
      <c r="E78" s="452" t="s">
        <v>601</v>
      </c>
      <c r="F78" s="452" t="s">
        <v>3712</v>
      </c>
      <c r="G78" s="478">
        <v>60</v>
      </c>
      <c r="H78" s="478">
        <v>70</v>
      </c>
      <c r="I78" s="517" t="s">
        <v>3690</v>
      </c>
      <c r="J78" s="453" t="s">
        <v>3713</v>
      </c>
      <c r="K78" s="453">
        <f>H78-F78</f>
        <v>-230</v>
      </c>
      <c r="L78" s="453">
        <v>-100</v>
      </c>
      <c r="M78" s="453">
        <f>(K78*N78)-L78</f>
        <v>-4500</v>
      </c>
      <c r="N78" s="453">
        <v>20</v>
      </c>
      <c r="O78" s="453" t="s">
        <v>664</v>
      </c>
      <c r="P78" s="518">
        <v>44021</v>
      </c>
      <c r="Q78" s="399"/>
      <c r="R78" s="344" t="s">
        <v>603</v>
      </c>
      <c r="Z78" s="412"/>
      <c r="AA78" s="412"/>
      <c r="AB78" s="412"/>
      <c r="AC78" s="412"/>
      <c r="AD78" s="412"/>
      <c r="AE78" s="412"/>
      <c r="AF78" s="412"/>
      <c r="AG78" s="412"/>
      <c r="AH78" s="412"/>
    </row>
    <row r="79" spans="1:34" s="40" customFormat="1" ht="15">
      <c r="A79" s="512"/>
      <c r="B79" s="513"/>
      <c r="C79" s="513"/>
      <c r="D79" s="396"/>
      <c r="E79" s="512"/>
      <c r="F79" s="447"/>
      <c r="G79" s="512"/>
      <c r="H79" s="512"/>
      <c r="I79" s="512"/>
      <c r="J79" s="513"/>
      <c r="K79" s="511"/>
      <c r="L79" s="512"/>
      <c r="M79" s="528"/>
      <c r="N79" s="528"/>
      <c r="O79" s="528"/>
      <c r="P79" s="514"/>
      <c r="Q79" s="399"/>
      <c r="R79" s="344"/>
      <c r="Z79" s="412"/>
      <c r="AA79" s="412"/>
      <c r="AB79" s="412"/>
      <c r="AC79" s="412"/>
      <c r="AD79" s="412"/>
      <c r="AE79" s="412"/>
      <c r="AF79" s="412"/>
      <c r="AG79" s="412"/>
      <c r="AH79" s="412"/>
    </row>
    <row r="80" spans="1:34" s="40" customFormat="1" ht="14.25">
      <c r="A80" s="383"/>
      <c r="B80" s="384"/>
      <c r="C80" s="384"/>
      <c r="D80" s="385"/>
      <c r="E80" s="383"/>
      <c r="F80" s="413"/>
      <c r="G80" s="383"/>
      <c r="H80" s="383"/>
      <c r="I80" s="383"/>
      <c r="J80" s="384"/>
      <c r="K80" s="414"/>
      <c r="L80" s="383"/>
      <c r="M80" s="383"/>
      <c r="N80" s="383"/>
      <c r="O80" s="415"/>
      <c r="P80" s="399"/>
      <c r="Q80" s="399"/>
      <c r="R80" s="344"/>
      <c r="Z80" s="412"/>
      <c r="AA80" s="412"/>
      <c r="AB80" s="412"/>
      <c r="AC80" s="412"/>
      <c r="AD80" s="412"/>
      <c r="AE80" s="412"/>
      <c r="AF80" s="412"/>
      <c r="AG80" s="412"/>
      <c r="AH80" s="412"/>
    </row>
    <row r="81" spans="1:26" ht="15">
      <c r="A81" s="100" t="s">
        <v>619</v>
      </c>
      <c r="B81" s="101"/>
      <c r="C81" s="101"/>
      <c r="D81" s="102"/>
      <c r="E81" s="34"/>
      <c r="F81" s="32"/>
      <c r="G81" s="32"/>
      <c r="H81" s="73"/>
      <c r="I81" s="120"/>
      <c r="J81" s="121"/>
      <c r="K81" s="17"/>
      <c r="L81" s="17"/>
      <c r="M81" s="17"/>
      <c r="N81" s="11"/>
      <c r="O81" s="53"/>
      <c r="Q81" s="96"/>
      <c r="R81" s="17"/>
      <c r="S81" s="16"/>
      <c r="T81" s="16"/>
      <c r="U81" s="16"/>
      <c r="V81" s="16"/>
      <c r="W81" s="16"/>
      <c r="X81" s="16"/>
      <c r="Y81" s="16"/>
      <c r="Z81" s="16"/>
    </row>
    <row r="82" spans="1:26" ht="38.25">
      <c r="A82" s="20" t="s">
        <v>16</v>
      </c>
      <c r="B82" s="21" t="s">
        <v>575</v>
      </c>
      <c r="C82" s="21"/>
      <c r="D82" s="22" t="s">
        <v>588</v>
      </c>
      <c r="E82" s="21" t="s">
        <v>589</v>
      </c>
      <c r="F82" s="21" t="s">
        <v>590</v>
      </c>
      <c r="G82" s="21" t="s">
        <v>591</v>
      </c>
      <c r="H82" s="21" t="s">
        <v>592</v>
      </c>
      <c r="I82" s="21" t="s">
        <v>593</v>
      </c>
      <c r="J82" s="20" t="s">
        <v>594</v>
      </c>
      <c r="K82" s="21" t="s">
        <v>595</v>
      </c>
      <c r="L82" s="21" t="s">
        <v>596</v>
      </c>
      <c r="M82" s="21" t="s">
        <v>597</v>
      </c>
      <c r="N82" s="22" t="s">
        <v>598</v>
      </c>
      <c r="O82" s="21" t="s">
        <v>599</v>
      </c>
      <c r="P82" s="98"/>
      <c r="Q82" s="11"/>
      <c r="R82" s="17"/>
      <c r="S82" s="16"/>
      <c r="T82" s="16"/>
      <c r="U82" s="16"/>
      <c r="V82" s="16"/>
      <c r="W82" s="16"/>
      <c r="X82" s="16"/>
      <c r="Y82" s="16"/>
      <c r="Z82" s="16"/>
    </row>
    <row r="83" spans="1:26" s="8" customFormat="1">
      <c r="A83" s="400"/>
      <c r="B83" s="401"/>
      <c r="C83" s="402"/>
      <c r="D83" s="403"/>
      <c r="E83" s="404"/>
      <c r="F83" s="404"/>
      <c r="G83" s="405"/>
      <c r="H83" s="405"/>
      <c r="I83" s="404"/>
      <c r="J83" s="406"/>
      <c r="K83" s="407"/>
      <c r="L83" s="408"/>
      <c r="M83" s="409"/>
      <c r="N83" s="410"/>
      <c r="O83" s="411"/>
      <c r="P83" s="124"/>
      <c r="Q83"/>
      <c r="R83" s="95"/>
      <c r="T83" s="57"/>
      <c r="U83" s="57"/>
      <c r="V83" s="57"/>
      <c r="W83" s="57"/>
      <c r="X83" s="57"/>
      <c r="Y83" s="57"/>
      <c r="Z83" s="57"/>
    </row>
    <row r="84" spans="1:26">
      <c r="A84" s="23" t="s">
        <v>604</v>
      </c>
      <c r="B84" s="23"/>
      <c r="C84" s="23"/>
      <c r="D84" s="23"/>
      <c r="E84" s="5"/>
      <c r="F84" s="30" t="s">
        <v>606</v>
      </c>
      <c r="G84" s="82"/>
      <c r="H84" s="82"/>
      <c r="I84" s="38"/>
      <c r="J84" s="85"/>
      <c r="K84" s="83"/>
      <c r="L84" s="84"/>
      <c r="M84" s="85"/>
      <c r="N84" s="86"/>
      <c r="O84" s="125"/>
      <c r="P84" s="11"/>
      <c r="Q84" s="16"/>
      <c r="R84" s="97"/>
      <c r="S84" s="16"/>
      <c r="T84" s="16"/>
      <c r="U84" s="16"/>
      <c r="V84" s="16"/>
      <c r="W84" s="16"/>
      <c r="X84" s="16"/>
      <c r="Y84" s="16"/>
    </row>
    <row r="85" spans="1:26">
      <c r="A85" s="29" t="s">
        <v>605</v>
      </c>
      <c r="B85" s="23"/>
      <c r="C85" s="23"/>
      <c r="D85" s="23"/>
      <c r="E85" s="32"/>
      <c r="F85" s="30" t="s">
        <v>608</v>
      </c>
      <c r="G85" s="12"/>
      <c r="H85" s="12"/>
      <c r="I85" s="12"/>
      <c r="J85" s="53"/>
      <c r="K85" s="12"/>
      <c r="L85" s="12"/>
      <c r="M85" s="12"/>
      <c r="N85" s="11"/>
      <c r="O85" s="53"/>
      <c r="Q85" s="7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9"/>
      <c r="B86" s="23"/>
      <c r="C86" s="23"/>
      <c r="D86" s="23"/>
      <c r="E86" s="32"/>
      <c r="F86" s="30"/>
      <c r="G86" s="12"/>
      <c r="H86" s="12"/>
      <c r="I86" s="12"/>
      <c r="J86" s="53"/>
      <c r="K86" s="12"/>
      <c r="L86" s="12"/>
      <c r="M86" s="12"/>
      <c r="N86" s="11"/>
      <c r="O86" s="53"/>
      <c r="Q86" s="7"/>
      <c r="R86" s="82"/>
      <c r="S86" s="16"/>
      <c r="T86" s="16"/>
      <c r="U86" s="16"/>
      <c r="V86" s="16"/>
      <c r="W86" s="16"/>
      <c r="X86" s="16"/>
      <c r="Y86" s="16"/>
      <c r="Z86" s="16"/>
    </row>
    <row r="87" spans="1:26">
      <c r="A87" s="29"/>
      <c r="B87" s="23"/>
      <c r="C87" s="23"/>
      <c r="D87" s="23"/>
      <c r="E87" s="32"/>
      <c r="F87" s="30"/>
      <c r="G87" s="12"/>
      <c r="H87" s="12"/>
      <c r="I87" s="12"/>
      <c r="J87" s="53"/>
      <c r="K87" s="12"/>
      <c r="L87" s="12"/>
      <c r="M87" s="12"/>
      <c r="N87" s="11"/>
      <c r="O87" s="53"/>
      <c r="Q87" s="7"/>
      <c r="R87" s="82"/>
      <c r="S87" s="16"/>
      <c r="T87" s="16"/>
      <c r="U87" s="16"/>
      <c r="V87" s="16"/>
      <c r="W87" s="16"/>
      <c r="X87" s="16"/>
      <c r="Y87" s="16"/>
      <c r="Z87" s="16"/>
    </row>
    <row r="88" spans="1:26">
      <c r="A88" s="29"/>
      <c r="B88" s="23"/>
      <c r="C88" s="23"/>
      <c r="D88" s="23"/>
      <c r="E88" s="32"/>
      <c r="F88" s="30"/>
      <c r="G88" s="41"/>
      <c r="H88" s="42"/>
      <c r="I88" s="82"/>
      <c r="J88" s="17"/>
      <c r="K88" s="83"/>
      <c r="L88" s="84"/>
      <c r="M88" s="85"/>
      <c r="N88" s="86"/>
      <c r="O88" s="87"/>
      <c r="P88" s="5"/>
      <c r="Q88" s="11"/>
      <c r="R88" s="82"/>
      <c r="S88" s="16"/>
      <c r="T88" s="16"/>
      <c r="U88" s="16"/>
      <c r="V88" s="16"/>
      <c r="W88" s="16"/>
      <c r="X88" s="16"/>
      <c r="Y88" s="16"/>
      <c r="Z88" s="16"/>
    </row>
    <row r="89" spans="1:26">
      <c r="A89" s="37"/>
      <c r="B89" s="45"/>
      <c r="C89" s="103"/>
      <c r="D89" s="6"/>
      <c r="E89" s="38"/>
      <c r="F89" s="82"/>
      <c r="G89" s="41"/>
      <c r="H89" s="42"/>
      <c r="I89" s="82"/>
      <c r="J89" s="17"/>
      <c r="K89" s="83"/>
      <c r="L89" s="84"/>
      <c r="M89" s="85"/>
      <c r="N89" s="86"/>
      <c r="O89" s="87"/>
      <c r="P89" s="5"/>
      <c r="Q89" s="11"/>
      <c r="R89" s="17"/>
      <c r="S89" s="16"/>
      <c r="T89" s="16"/>
      <c r="U89" s="16"/>
      <c r="V89" s="16"/>
      <c r="W89" s="16"/>
      <c r="X89" s="16"/>
      <c r="Y89" s="16"/>
      <c r="Z89" s="16"/>
    </row>
    <row r="90" spans="1:26" ht="15">
      <c r="A90" s="5"/>
      <c r="B90" s="104" t="s">
        <v>620</v>
      </c>
      <c r="C90" s="104"/>
      <c r="D90" s="104"/>
      <c r="E90" s="104"/>
      <c r="F90" s="17"/>
      <c r="G90" s="17"/>
      <c r="H90" s="105"/>
      <c r="I90" s="17"/>
      <c r="J90" s="74"/>
      <c r="K90" s="75"/>
      <c r="L90" s="17"/>
      <c r="M90" s="17"/>
      <c r="N90" s="16"/>
      <c r="O90" s="99"/>
      <c r="P90" s="7"/>
      <c r="Q90" s="11"/>
      <c r="R90" s="142"/>
      <c r="S90" s="16"/>
      <c r="T90" s="16"/>
      <c r="U90" s="16"/>
      <c r="V90" s="16"/>
      <c r="W90" s="16"/>
      <c r="X90" s="16"/>
      <c r="Y90" s="16"/>
      <c r="Z90" s="16"/>
    </row>
    <row r="91" spans="1:26" ht="38.25">
      <c r="A91" s="20" t="s">
        <v>16</v>
      </c>
      <c r="B91" s="21" t="s">
        <v>575</v>
      </c>
      <c r="C91" s="21"/>
      <c r="D91" s="22" t="s">
        <v>588</v>
      </c>
      <c r="E91" s="21" t="s">
        <v>589</v>
      </c>
      <c r="F91" s="21" t="s">
        <v>590</v>
      </c>
      <c r="G91" s="21" t="s">
        <v>621</v>
      </c>
      <c r="H91" s="21" t="s">
        <v>622</v>
      </c>
      <c r="I91" s="21" t="s">
        <v>593</v>
      </c>
      <c r="J91" s="61" t="s">
        <v>594</v>
      </c>
      <c r="K91" s="21" t="s">
        <v>595</v>
      </c>
      <c r="L91" s="21" t="s">
        <v>596</v>
      </c>
      <c r="M91" s="21" t="s">
        <v>597</v>
      </c>
      <c r="N91" s="22" t="s">
        <v>598</v>
      </c>
      <c r="O91" s="99"/>
      <c r="P91" s="7"/>
      <c r="Q91" s="11"/>
      <c r="R91" s="142"/>
      <c r="S91" s="16"/>
      <c r="T91" s="16"/>
      <c r="U91" s="16"/>
      <c r="V91" s="16"/>
      <c r="W91" s="16"/>
      <c r="X91" s="16"/>
      <c r="Y91" s="16"/>
      <c r="Z91" s="16"/>
    </row>
    <row r="92" spans="1:26">
      <c r="A92" s="203">
        <v>1</v>
      </c>
      <c r="B92" s="106">
        <v>41579</v>
      </c>
      <c r="C92" s="106"/>
      <c r="D92" s="107" t="s">
        <v>623</v>
      </c>
      <c r="E92" s="108" t="s">
        <v>624</v>
      </c>
      <c r="F92" s="109">
        <v>82</v>
      </c>
      <c r="G92" s="108" t="s">
        <v>625</v>
      </c>
      <c r="H92" s="108">
        <v>100</v>
      </c>
      <c r="I92" s="126">
        <v>100</v>
      </c>
      <c r="J92" s="127" t="s">
        <v>626</v>
      </c>
      <c r="K92" s="128">
        <f t="shared" ref="K92:K123" si="17">H92-F92</f>
        <v>18</v>
      </c>
      <c r="L92" s="129">
        <f t="shared" ref="L92:L123" si="18">K92/F92</f>
        <v>0.21951219512195122</v>
      </c>
      <c r="M92" s="130" t="s">
        <v>600</v>
      </c>
      <c r="N92" s="131">
        <v>42657</v>
      </c>
      <c r="O92" s="53"/>
      <c r="P92" s="11"/>
      <c r="Q92" s="16"/>
      <c r="R92" s="142"/>
      <c r="S92" s="16"/>
      <c r="T92" s="16"/>
      <c r="U92" s="16"/>
      <c r="V92" s="16"/>
      <c r="W92" s="16"/>
      <c r="X92" s="16"/>
      <c r="Y92" s="16"/>
      <c r="Z92" s="16"/>
    </row>
    <row r="93" spans="1:26">
      <c r="A93" s="203">
        <v>2</v>
      </c>
      <c r="B93" s="106">
        <v>41794</v>
      </c>
      <c r="C93" s="106"/>
      <c r="D93" s="107" t="s">
        <v>627</v>
      </c>
      <c r="E93" s="108" t="s">
        <v>601</v>
      </c>
      <c r="F93" s="109">
        <v>257</v>
      </c>
      <c r="G93" s="108" t="s">
        <v>625</v>
      </c>
      <c r="H93" s="108">
        <v>300</v>
      </c>
      <c r="I93" s="126">
        <v>300</v>
      </c>
      <c r="J93" s="127" t="s">
        <v>626</v>
      </c>
      <c r="K93" s="128">
        <f t="shared" si="17"/>
        <v>43</v>
      </c>
      <c r="L93" s="129">
        <f t="shared" si="18"/>
        <v>0.16731517509727625</v>
      </c>
      <c r="M93" s="130" t="s">
        <v>600</v>
      </c>
      <c r="N93" s="131">
        <v>41822</v>
      </c>
      <c r="O93" s="53"/>
      <c r="P93" s="11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3">
        <v>3</v>
      </c>
      <c r="B94" s="106">
        <v>41828</v>
      </c>
      <c r="C94" s="106"/>
      <c r="D94" s="107" t="s">
        <v>628</v>
      </c>
      <c r="E94" s="108" t="s">
        <v>601</v>
      </c>
      <c r="F94" s="109">
        <v>393</v>
      </c>
      <c r="G94" s="108" t="s">
        <v>625</v>
      </c>
      <c r="H94" s="108">
        <v>468</v>
      </c>
      <c r="I94" s="126">
        <v>468</v>
      </c>
      <c r="J94" s="127" t="s">
        <v>626</v>
      </c>
      <c r="K94" s="128">
        <f t="shared" si="17"/>
        <v>75</v>
      </c>
      <c r="L94" s="129">
        <f t="shared" si="18"/>
        <v>0.19083969465648856</v>
      </c>
      <c r="M94" s="130" t="s">
        <v>600</v>
      </c>
      <c r="N94" s="131">
        <v>41863</v>
      </c>
      <c r="O94" s="53"/>
      <c r="P94" s="11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3">
        <v>4</v>
      </c>
      <c r="B95" s="106">
        <v>41857</v>
      </c>
      <c r="C95" s="106"/>
      <c r="D95" s="107" t="s">
        <v>629</v>
      </c>
      <c r="E95" s="108" t="s">
        <v>601</v>
      </c>
      <c r="F95" s="109">
        <v>205</v>
      </c>
      <c r="G95" s="108" t="s">
        <v>625</v>
      </c>
      <c r="H95" s="108">
        <v>275</v>
      </c>
      <c r="I95" s="126">
        <v>250</v>
      </c>
      <c r="J95" s="127" t="s">
        <v>626</v>
      </c>
      <c r="K95" s="128">
        <f t="shared" si="17"/>
        <v>70</v>
      </c>
      <c r="L95" s="129">
        <f t="shared" si="18"/>
        <v>0.34146341463414637</v>
      </c>
      <c r="M95" s="130" t="s">
        <v>600</v>
      </c>
      <c r="N95" s="131">
        <v>41962</v>
      </c>
      <c r="O95" s="53"/>
      <c r="P95" s="11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3">
        <v>5</v>
      </c>
      <c r="B96" s="106">
        <v>41886</v>
      </c>
      <c r="C96" s="106"/>
      <c r="D96" s="107" t="s">
        <v>630</v>
      </c>
      <c r="E96" s="108" t="s">
        <v>601</v>
      </c>
      <c r="F96" s="109">
        <v>162</v>
      </c>
      <c r="G96" s="108" t="s">
        <v>625</v>
      </c>
      <c r="H96" s="108">
        <v>190</v>
      </c>
      <c r="I96" s="126">
        <v>190</v>
      </c>
      <c r="J96" s="127" t="s">
        <v>626</v>
      </c>
      <c r="K96" s="128">
        <f t="shared" si="17"/>
        <v>28</v>
      </c>
      <c r="L96" s="129">
        <f t="shared" si="18"/>
        <v>0.1728395061728395</v>
      </c>
      <c r="M96" s="130" t="s">
        <v>600</v>
      </c>
      <c r="N96" s="131">
        <v>42006</v>
      </c>
      <c r="O96" s="53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3">
        <v>6</v>
      </c>
      <c r="B97" s="106">
        <v>41886</v>
      </c>
      <c r="C97" s="106"/>
      <c r="D97" s="107" t="s">
        <v>631</v>
      </c>
      <c r="E97" s="108" t="s">
        <v>601</v>
      </c>
      <c r="F97" s="109">
        <v>75</v>
      </c>
      <c r="G97" s="108" t="s">
        <v>625</v>
      </c>
      <c r="H97" s="108">
        <v>91.5</v>
      </c>
      <c r="I97" s="126" t="s">
        <v>632</v>
      </c>
      <c r="J97" s="127" t="s">
        <v>633</v>
      </c>
      <c r="K97" s="128">
        <f t="shared" si="17"/>
        <v>16.5</v>
      </c>
      <c r="L97" s="129">
        <f t="shared" si="18"/>
        <v>0.22</v>
      </c>
      <c r="M97" s="130" t="s">
        <v>600</v>
      </c>
      <c r="N97" s="131">
        <v>41954</v>
      </c>
      <c r="O97" s="53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3">
        <v>7</v>
      </c>
      <c r="B98" s="106">
        <v>41913</v>
      </c>
      <c r="C98" s="106"/>
      <c r="D98" s="107" t="s">
        <v>634</v>
      </c>
      <c r="E98" s="108" t="s">
        <v>601</v>
      </c>
      <c r="F98" s="109">
        <v>850</v>
      </c>
      <c r="G98" s="108" t="s">
        <v>625</v>
      </c>
      <c r="H98" s="108">
        <v>982.5</v>
      </c>
      <c r="I98" s="126">
        <v>1050</v>
      </c>
      <c r="J98" s="127" t="s">
        <v>635</v>
      </c>
      <c r="K98" s="128">
        <f t="shared" si="17"/>
        <v>132.5</v>
      </c>
      <c r="L98" s="129">
        <f t="shared" si="18"/>
        <v>0.15588235294117647</v>
      </c>
      <c r="M98" s="130" t="s">
        <v>600</v>
      </c>
      <c r="N98" s="131">
        <v>42039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3">
        <v>8</v>
      </c>
      <c r="B99" s="106">
        <v>41913</v>
      </c>
      <c r="C99" s="106"/>
      <c r="D99" s="107" t="s">
        <v>636</v>
      </c>
      <c r="E99" s="108" t="s">
        <v>601</v>
      </c>
      <c r="F99" s="109">
        <v>475</v>
      </c>
      <c r="G99" s="108" t="s">
        <v>625</v>
      </c>
      <c r="H99" s="108">
        <v>515</v>
      </c>
      <c r="I99" s="126">
        <v>600</v>
      </c>
      <c r="J99" s="127" t="s">
        <v>637</v>
      </c>
      <c r="K99" s="128">
        <f t="shared" si="17"/>
        <v>40</v>
      </c>
      <c r="L99" s="129">
        <f t="shared" si="18"/>
        <v>8.4210526315789472E-2</v>
      </c>
      <c r="M99" s="130" t="s">
        <v>600</v>
      </c>
      <c r="N99" s="131">
        <v>41939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3">
        <v>9</v>
      </c>
      <c r="B100" s="106">
        <v>41913</v>
      </c>
      <c r="C100" s="106"/>
      <c r="D100" s="107" t="s">
        <v>638</v>
      </c>
      <c r="E100" s="108" t="s">
        <v>601</v>
      </c>
      <c r="F100" s="109">
        <v>86</v>
      </c>
      <c r="G100" s="108" t="s">
        <v>625</v>
      </c>
      <c r="H100" s="108">
        <v>99</v>
      </c>
      <c r="I100" s="126">
        <v>140</v>
      </c>
      <c r="J100" s="127" t="s">
        <v>639</v>
      </c>
      <c r="K100" s="128">
        <f t="shared" si="17"/>
        <v>13</v>
      </c>
      <c r="L100" s="129">
        <f t="shared" si="18"/>
        <v>0.15116279069767441</v>
      </c>
      <c r="M100" s="130" t="s">
        <v>600</v>
      </c>
      <c r="N100" s="131">
        <v>41939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3">
        <v>10</v>
      </c>
      <c r="B101" s="106">
        <v>41926</v>
      </c>
      <c r="C101" s="106"/>
      <c r="D101" s="107" t="s">
        <v>640</v>
      </c>
      <c r="E101" s="108" t="s">
        <v>601</v>
      </c>
      <c r="F101" s="109">
        <v>496.6</v>
      </c>
      <c r="G101" s="108" t="s">
        <v>625</v>
      </c>
      <c r="H101" s="108">
        <v>621</v>
      </c>
      <c r="I101" s="126">
        <v>580</v>
      </c>
      <c r="J101" s="127" t="s">
        <v>626</v>
      </c>
      <c r="K101" s="128">
        <f t="shared" si="17"/>
        <v>124.39999999999998</v>
      </c>
      <c r="L101" s="129">
        <f t="shared" si="18"/>
        <v>0.25050342327829234</v>
      </c>
      <c r="M101" s="130" t="s">
        <v>600</v>
      </c>
      <c r="N101" s="131">
        <v>42605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3">
        <v>11</v>
      </c>
      <c r="B102" s="106">
        <v>41926</v>
      </c>
      <c r="C102" s="106"/>
      <c r="D102" s="107" t="s">
        <v>641</v>
      </c>
      <c r="E102" s="108" t="s">
        <v>601</v>
      </c>
      <c r="F102" s="109">
        <v>2481.9</v>
      </c>
      <c r="G102" s="108" t="s">
        <v>625</v>
      </c>
      <c r="H102" s="108">
        <v>2840</v>
      </c>
      <c r="I102" s="126">
        <v>2870</v>
      </c>
      <c r="J102" s="127" t="s">
        <v>642</v>
      </c>
      <c r="K102" s="128">
        <f t="shared" si="17"/>
        <v>358.09999999999991</v>
      </c>
      <c r="L102" s="129">
        <f t="shared" si="18"/>
        <v>0.14428462065353154</v>
      </c>
      <c r="M102" s="130" t="s">
        <v>600</v>
      </c>
      <c r="N102" s="131">
        <v>42017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3">
        <v>12</v>
      </c>
      <c r="B103" s="106">
        <v>41928</v>
      </c>
      <c r="C103" s="106"/>
      <c r="D103" s="107" t="s">
        <v>643</v>
      </c>
      <c r="E103" s="108" t="s">
        <v>601</v>
      </c>
      <c r="F103" s="109">
        <v>84.5</v>
      </c>
      <c r="G103" s="108" t="s">
        <v>625</v>
      </c>
      <c r="H103" s="108">
        <v>93</v>
      </c>
      <c r="I103" s="126">
        <v>110</v>
      </c>
      <c r="J103" s="127" t="s">
        <v>644</v>
      </c>
      <c r="K103" s="128">
        <f t="shared" si="17"/>
        <v>8.5</v>
      </c>
      <c r="L103" s="129">
        <f t="shared" si="18"/>
        <v>0.10059171597633136</v>
      </c>
      <c r="M103" s="130" t="s">
        <v>600</v>
      </c>
      <c r="N103" s="131">
        <v>41939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3">
        <v>13</v>
      </c>
      <c r="B104" s="106">
        <v>41928</v>
      </c>
      <c r="C104" s="106"/>
      <c r="D104" s="107" t="s">
        <v>645</v>
      </c>
      <c r="E104" s="108" t="s">
        <v>601</v>
      </c>
      <c r="F104" s="109">
        <v>401</v>
      </c>
      <c r="G104" s="108" t="s">
        <v>625</v>
      </c>
      <c r="H104" s="108">
        <v>428</v>
      </c>
      <c r="I104" s="126">
        <v>450</v>
      </c>
      <c r="J104" s="127" t="s">
        <v>646</v>
      </c>
      <c r="K104" s="128">
        <f t="shared" si="17"/>
        <v>27</v>
      </c>
      <c r="L104" s="129">
        <f t="shared" si="18"/>
        <v>6.7331670822942641E-2</v>
      </c>
      <c r="M104" s="130" t="s">
        <v>600</v>
      </c>
      <c r="N104" s="131">
        <v>42020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3">
        <v>14</v>
      </c>
      <c r="B105" s="106">
        <v>41928</v>
      </c>
      <c r="C105" s="106"/>
      <c r="D105" s="107" t="s">
        <v>647</v>
      </c>
      <c r="E105" s="108" t="s">
        <v>601</v>
      </c>
      <c r="F105" s="109">
        <v>101</v>
      </c>
      <c r="G105" s="108" t="s">
        <v>625</v>
      </c>
      <c r="H105" s="108">
        <v>112</v>
      </c>
      <c r="I105" s="126">
        <v>120</v>
      </c>
      <c r="J105" s="127" t="s">
        <v>648</v>
      </c>
      <c r="K105" s="128">
        <f t="shared" si="17"/>
        <v>11</v>
      </c>
      <c r="L105" s="129">
        <f t="shared" si="18"/>
        <v>0.10891089108910891</v>
      </c>
      <c r="M105" s="130" t="s">
        <v>600</v>
      </c>
      <c r="N105" s="131">
        <v>41939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3">
        <v>15</v>
      </c>
      <c r="B106" s="106">
        <v>41954</v>
      </c>
      <c r="C106" s="106"/>
      <c r="D106" s="107" t="s">
        <v>649</v>
      </c>
      <c r="E106" s="108" t="s">
        <v>601</v>
      </c>
      <c r="F106" s="109">
        <v>59</v>
      </c>
      <c r="G106" s="108" t="s">
        <v>625</v>
      </c>
      <c r="H106" s="108">
        <v>76</v>
      </c>
      <c r="I106" s="126">
        <v>76</v>
      </c>
      <c r="J106" s="127" t="s">
        <v>626</v>
      </c>
      <c r="K106" s="128">
        <f t="shared" si="17"/>
        <v>17</v>
      </c>
      <c r="L106" s="129">
        <f t="shared" si="18"/>
        <v>0.28813559322033899</v>
      </c>
      <c r="M106" s="130" t="s">
        <v>600</v>
      </c>
      <c r="N106" s="131">
        <v>43032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3">
        <v>16</v>
      </c>
      <c r="B107" s="106">
        <v>41954</v>
      </c>
      <c r="C107" s="106"/>
      <c r="D107" s="107" t="s">
        <v>638</v>
      </c>
      <c r="E107" s="108" t="s">
        <v>601</v>
      </c>
      <c r="F107" s="109">
        <v>99</v>
      </c>
      <c r="G107" s="108" t="s">
        <v>625</v>
      </c>
      <c r="H107" s="108">
        <v>120</v>
      </c>
      <c r="I107" s="126">
        <v>120</v>
      </c>
      <c r="J107" s="127" t="s">
        <v>650</v>
      </c>
      <c r="K107" s="128">
        <f t="shared" si="17"/>
        <v>21</v>
      </c>
      <c r="L107" s="129">
        <f t="shared" si="18"/>
        <v>0.21212121212121213</v>
      </c>
      <c r="M107" s="130" t="s">
        <v>600</v>
      </c>
      <c r="N107" s="131">
        <v>41960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3">
        <v>17</v>
      </c>
      <c r="B108" s="106">
        <v>41956</v>
      </c>
      <c r="C108" s="106"/>
      <c r="D108" s="107" t="s">
        <v>651</v>
      </c>
      <c r="E108" s="108" t="s">
        <v>601</v>
      </c>
      <c r="F108" s="109">
        <v>22</v>
      </c>
      <c r="G108" s="108" t="s">
        <v>625</v>
      </c>
      <c r="H108" s="108">
        <v>33.549999999999997</v>
      </c>
      <c r="I108" s="126">
        <v>32</v>
      </c>
      <c r="J108" s="127" t="s">
        <v>652</v>
      </c>
      <c r="K108" s="128">
        <f t="shared" si="17"/>
        <v>11.549999999999997</v>
      </c>
      <c r="L108" s="129">
        <f t="shared" si="18"/>
        <v>0.52499999999999991</v>
      </c>
      <c r="M108" s="130" t="s">
        <v>600</v>
      </c>
      <c r="N108" s="131">
        <v>42188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3">
        <v>18</v>
      </c>
      <c r="B109" s="106">
        <v>41976</v>
      </c>
      <c r="C109" s="106"/>
      <c r="D109" s="107" t="s">
        <v>653</v>
      </c>
      <c r="E109" s="108" t="s">
        <v>601</v>
      </c>
      <c r="F109" s="109">
        <v>440</v>
      </c>
      <c r="G109" s="108" t="s">
        <v>625</v>
      </c>
      <c r="H109" s="108">
        <v>520</v>
      </c>
      <c r="I109" s="126">
        <v>520</v>
      </c>
      <c r="J109" s="127" t="s">
        <v>654</v>
      </c>
      <c r="K109" s="128">
        <f t="shared" si="17"/>
        <v>80</v>
      </c>
      <c r="L109" s="129">
        <f t="shared" si="18"/>
        <v>0.18181818181818182</v>
      </c>
      <c r="M109" s="130" t="s">
        <v>600</v>
      </c>
      <c r="N109" s="131">
        <v>42208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3">
        <v>19</v>
      </c>
      <c r="B110" s="106">
        <v>41976</v>
      </c>
      <c r="C110" s="106"/>
      <c r="D110" s="107" t="s">
        <v>655</v>
      </c>
      <c r="E110" s="108" t="s">
        <v>601</v>
      </c>
      <c r="F110" s="109">
        <v>360</v>
      </c>
      <c r="G110" s="108" t="s">
        <v>625</v>
      </c>
      <c r="H110" s="108">
        <v>427</v>
      </c>
      <c r="I110" s="126">
        <v>425</v>
      </c>
      <c r="J110" s="127" t="s">
        <v>656</v>
      </c>
      <c r="K110" s="128">
        <f t="shared" si="17"/>
        <v>67</v>
      </c>
      <c r="L110" s="129">
        <f t="shared" si="18"/>
        <v>0.18611111111111112</v>
      </c>
      <c r="M110" s="130" t="s">
        <v>600</v>
      </c>
      <c r="N110" s="131">
        <v>42058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3">
        <v>20</v>
      </c>
      <c r="B111" s="106">
        <v>42012</v>
      </c>
      <c r="C111" s="106"/>
      <c r="D111" s="107" t="s">
        <v>657</v>
      </c>
      <c r="E111" s="108" t="s">
        <v>601</v>
      </c>
      <c r="F111" s="109">
        <v>360</v>
      </c>
      <c r="G111" s="108" t="s">
        <v>625</v>
      </c>
      <c r="H111" s="108">
        <v>455</v>
      </c>
      <c r="I111" s="126">
        <v>420</v>
      </c>
      <c r="J111" s="127" t="s">
        <v>658</v>
      </c>
      <c r="K111" s="128">
        <f t="shared" si="17"/>
        <v>95</v>
      </c>
      <c r="L111" s="129">
        <f t="shared" si="18"/>
        <v>0.2638888888888889</v>
      </c>
      <c r="M111" s="130" t="s">
        <v>600</v>
      </c>
      <c r="N111" s="131">
        <v>42024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3">
        <v>21</v>
      </c>
      <c r="B112" s="106">
        <v>42012</v>
      </c>
      <c r="C112" s="106"/>
      <c r="D112" s="107" t="s">
        <v>659</v>
      </c>
      <c r="E112" s="108" t="s">
        <v>601</v>
      </c>
      <c r="F112" s="109">
        <v>130</v>
      </c>
      <c r="G112" s="108"/>
      <c r="H112" s="108">
        <v>175.5</v>
      </c>
      <c r="I112" s="126">
        <v>165</v>
      </c>
      <c r="J112" s="127" t="s">
        <v>660</v>
      </c>
      <c r="K112" s="128">
        <f t="shared" si="17"/>
        <v>45.5</v>
      </c>
      <c r="L112" s="129">
        <f t="shared" si="18"/>
        <v>0.35</v>
      </c>
      <c r="M112" s="130" t="s">
        <v>600</v>
      </c>
      <c r="N112" s="131">
        <v>43088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3">
        <v>22</v>
      </c>
      <c r="B113" s="106">
        <v>42040</v>
      </c>
      <c r="C113" s="106"/>
      <c r="D113" s="107" t="s">
        <v>390</v>
      </c>
      <c r="E113" s="108" t="s">
        <v>624</v>
      </c>
      <c r="F113" s="109">
        <v>98</v>
      </c>
      <c r="G113" s="108"/>
      <c r="H113" s="108">
        <v>120</v>
      </c>
      <c r="I113" s="126">
        <v>120</v>
      </c>
      <c r="J113" s="127" t="s">
        <v>626</v>
      </c>
      <c r="K113" s="128">
        <f t="shared" si="17"/>
        <v>22</v>
      </c>
      <c r="L113" s="129">
        <f t="shared" si="18"/>
        <v>0.22448979591836735</v>
      </c>
      <c r="M113" s="130" t="s">
        <v>600</v>
      </c>
      <c r="N113" s="131">
        <v>42753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3">
        <v>23</v>
      </c>
      <c r="B114" s="106">
        <v>42040</v>
      </c>
      <c r="C114" s="106"/>
      <c r="D114" s="107" t="s">
        <v>661</v>
      </c>
      <c r="E114" s="108" t="s">
        <v>624</v>
      </c>
      <c r="F114" s="109">
        <v>196</v>
      </c>
      <c r="G114" s="108"/>
      <c r="H114" s="108">
        <v>262</v>
      </c>
      <c r="I114" s="126">
        <v>255</v>
      </c>
      <c r="J114" s="127" t="s">
        <v>626</v>
      </c>
      <c r="K114" s="128">
        <f t="shared" si="17"/>
        <v>66</v>
      </c>
      <c r="L114" s="129">
        <f t="shared" si="18"/>
        <v>0.33673469387755101</v>
      </c>
      <c r="M114" s="130" t="s">
        <v>600</v>
      </c>
      <c r="N114" s="131">
        <v>42599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24</v>
      </c>
      <c r="B115" s="110">
        <v>42067</v>
      </c>
      <c r="C115" s="110"/>
      <c r="D115" s="111" t="s">
        <v>389</v>
      </c>
      <c r="E115" s="112" t="s">
        <v>624</v>
      </c>
      <c r="F115" s="113">
        <v>235</v>
      </c>
      <c r="G115" s="113"/>
      <c r="H115" s="114">
        <v>77</v>
      </c>
      <c r="I115" s="132" t="s">
        <v>662</v>
      </c>
      <c r="J115" s="133" t="s">
        <v>663</v>
      </c>
      <c r="K115" s="134">
        <f t="shared" si="17"/>
        <v>-158</v>
      </c>
      <c r="L115" s="135">
        <f t="shared" si="18"/>
        <v>-0.67234042553191486</v>
      </c>
      <c r="M115" s="136" t="s">
        <v>664</v>
      </c>
      <c r="N115" s="137">
        <v>43522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25</v>
      </c>
      <c r="B116" s="106">
        <v>42067</v>
      </c>
      <c r="C116" s="106"/>
      <c r="D116" s="107" t="s">
        <v>481</v>
      </c>
      <c r="E116" s="108" t="s">
        <v>624</v>
      </c>
      <c r="F116" s="109">
        <v>185</v>
      </c>
      <c r="G116" s="108"/>
      <c r="H116" s="108">
        <v>224</v>
      </c>
      <c r="I116" s="126" t="s">
        <v>665</v>
      </c>
      <c r="J116" s="127" t="s">
        <v>626</v>
      </c>
      <c r="K116" s="128">
        <f t="shared" si="17"/>
        <v>39</v>
      </c>
      <c r="L116" s="129">
        <f t="shared" si="18"/>
        <v>0.21081081081081082</v>
      </c>
      <c r="M116" s="130" t="s">
        <v>600</v>
      </c>
      <c r="N116" s="131">
        <v>42647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365">
        <v>26</v>
      </c>
      <c r="B117" s="115">
        <v>42090</v>
      </c>
      <c r="C117" s="115"/>
      <c r="D117" s="116" t="s">
        <v>666</v>
      </c>
      <c r="E117" s="117" t="s">
        <v>624</v>
      </c>
      <c r="F117" s="118">
        <v>49.5</v>
      </c>
      <c r="G117" s="119"/>
      <c r="H117" s="119">
        <v>15.85</v>
      </c>
      <c r="I117" s="119">
        <v>67</v>
      </c>
      <c r="J117" s="138" t="s">
        <v>667</v>
      </c>
      <c r="K117" s="119">
        <f t="shared" si="17"/>
        <v>-33.65</v>
      </c>
      <c r="L117" s="139">
        <f t="shared" si="18"/>
        <v>-0.67979797979797973</v>
      </c>
      <c r="M117" s="136" t="s">
        <v>664</v>
      </c>
      <c r="N117" s="140">
        <v>43627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27</v>
      </c>
      <c r="B118" s="106">
        <v>42093</v>
      </c>
      <c r="C118" s="106"/>
      <c r="D118" s="107" t="s">
        <v>668</v>
      </c>
      <c r="E118" s="108" t="s">
        <v>624</v>
      </c>
      <c r="F118" s="109">
        <v>183.5</v>
      </c>
      <c r="G118" s="108"/>
      <c r="H118" s="108">
        <v>219</v>
      </c>
      <c r="I118" s="126">
        <v>218</v>
      </c>
      <c r="J118" s="127" t="s">
        <v>669</v>
      </c>
      <c r="K118" s="128">
        <f t="shared" si="17"/>
        <v>35.5</v>
      </c>
      <c r="L118" s="129">
        <f t="shared" si="18"/>
        <v>0.19346049046321526</v>
      </c>
      <c r="M118" s="130" t="s">
        <v>600</v>
      </c>
      <c r="N118" s="131">
        <v>42103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28</v>
      </c>
      <c r="B119" s="106">
        <v>42114</v>
      </c>
      <c r="C119" s="106"/>
      <c r="D119" s="107" t="s">
        <v>670</v>
      </c>
      <c r="E119" s="108" t="s">
        <v>624</v>
      </c>
      <c r="F119" s="109">
        <f>(227+237)/2</f>
        <v>232</v>
      </c>
      <c r="G119" s="108"/>
      <c r="H119" s="108">
        <v>298</v>
      </c>
      <c r="I119" s="126">
        <v>298</v>
      </c>
      <c r="J119" s="127" t="s">
        <v>626</v>
      </c>
      <c r="K119" s="128">
        <f t="shared" si="17"/>
        <v>66</v>
      </c>
      <c r="L119" s="129">
        <f t="shared" si="18"/>
        <v>0.28448275862068967</v>
      </c>
      <c r="M119" s="130" t="s">
        <v>600</v>
      </c>
      <c r="N119" s="131">
        <v>42823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29</v>
      </c>
      <c r="B120" s="106">
        <v>42128</v>
      </c>
      <c r="C120" s="106"/>
      <c r="D120" s="107" t="s">
        <v>671</v>
      </c>
      <c r="E120" s="108" t="s">
        <v>601</v>
      </c>
      <c r="F120" s="109">
        <v>385</v>
      </c>
      <c r="G120" s="108"/>
      <c r="H120" s="108">
        <f>212.5+331</f>
        <v>543.5</v>
      </c>
      <c r="I120" s="126">
        <v>510</v>
      </c>
      <c r="J120" s="127" t="s">
        <v>672</v>
      </c>
      <c r="K120" s="128">
        <f t="shared" si="17"/>
        <v>158.5</v>
      </c>
      <c r="L120" s="129">
        <f t="shared" si="18"/>
        <v>0.41168831168831171</v>
      </c>
      <c r="M120" s="130" t="s">
        <v>600</v>
      </c>
      <c r="N120" s="131">
        <v>42235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30</v>
      </c>
      <c r="B121" s="106">
        <v>42128</v>
      </c>
      <c r="C121" s="106"/>
      <c r="D121" s="107" t="s">
        <v>673</v>
      </c>
      <c r="E121" s="108" t="s">
        <v>601</v>
      </c>
      <c r="F121" s="109">
        <v>115.5</v>
      </c>
      <c r="G121" s="108"/>
      <c r="H121" s="108">
        <v>146</v>
      </c>
      <c r="I121" s="126">
        <v>142</v>
      </c>
      <c r="J121" s="127" t="s">
        <v>674</v>
      </c>
      <c r="K121" s="128">
        <f t="shared" si="17"/>
        <v>30.5</v>
      </c>
      <c r="L121" s="129">
        <f t="shared" si="18"/>
        <v>0.26406926406926406</v>
      </c>
      <c r="M121" s="130" t="s">
        <v>600</v>
      </c>
      <c r="N121" s="131">
        <v>42202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31</v>
      </c>
      <c r="B122" s="106">
        <v>42151</v>
      </c>
      <c r="C122" s="106"/>
      <c r="D122" s="107" t="s">
        <v>675</v>
      </c>
      <c r="E122" s="108" t="s">
        <v>601</v>
      </c>
      <c r="F122" s="109">
        <v>237.5</v>
      </c>
      <c r="G122" s="108"/>
      <c r="H122" s="108">
        <v>279.5</v>
      </c>
      <c r="I122" s="126">
        <v>278</v>
      </c>
      <c r="J122" s="127" t="s">
        <v>626</v>
      </c>
      <c r="K122" s="128">
        <f t="shared" si="17"/>
        <v>42</v>
      </c>
      <c r="L122" s="129">
        <f t="shared" si="18"/>
        <v>0.17684210526315788</v>
      </c>
      <c r="M122" s="130" t="s">
        <v>600</v>
      </c>
      <c r="N122" s="131">
        <v>42222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32</v>
      </c>
      <c r="B123" s="106">
        <v>42174</v>
      </c>
      <c r="C123" s="106"/>
      <c r="D123" s="107" t="s">
        <v>645</v>
      </c>
      <c r="E123" s="108" t="s">
        <v>624</v>
      </c>
      <c r="F123" s="109">
        <v>340</v>
      </c>
      <c r="G123" s="108"/>
      <c r="H123" s="108">
        <v>448</v>
      </c>
      <c r="I123" s="126">
        <v>448</v>
      </c>
      <c r="J123" s="127" t="s">
        <v>626</v>
      </c>
      <c r="K123" s="128">
        <f t="shared" si="17"/>
        <v>108</v>
      </c>
      <c r="L123" s="129">
        <f t="shared" si="18"/>
        <v>0.31764705882352939</v>
      </c>
      <c r="M123" s="130" t="s">
        <v>600</v>
      </c>
      <c r="N123" s="131">
        <v>43018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33</v>
      </c>
      <c r="B124" s="106">
        <v>42191</v>
      </c>
      <c r="C124" s="106"/>
      <c r="D124" s="107" t="s">
        <v>676</v>
      </c>
      <c r="E124" s="108" t="s">
        <v>624</v>
      </c>
      <c r="F124" s="109">
        <v>390</v>
      </c>
      <c r="G124" s="108"/>
      <c r="H124" s="108">
        <v>460</v>
      </c>
      <c r="I124" s="126">
        <v>460</v>
      </c>
      <c r="J124" s="127" t="s">
        <v>626</v>
      </c>
      <c r="K124" s="128">
        <f t="shared" ref="K124:K144" si="19">H124-F124</f>
        <v>70</v>
      </c>
      <c r="L124" s="129">
        <f t="shared" ref="L124:L144" si="20">K124/F124</f>
        <v>0.17948717948717949</v>
      </c>
      <c r="M124" s="130" t="s">
        <v>600</v>
      </c>
      <c r="N124" s="131">
        <v>42478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34</v>
      </c>
      <c r="B125" s="110">
        <v>42195</v>
      </c>
      <c r="C125" s="110"/>
      <c r="D125" s="111" t="s">
        <v>677</v>
      </c>
      <c r="E125" s="112" t="s">
        <v>624</v>
      </c>
      <c r="F125" s="113">
        <v>122.5</v>
      </c>
      <c r="G125" s="113"/>
      <c r="H125" s="114">
        <v>61</v>
      </c>
      <c r="I125" s="132">
        <v>172</v>
      </c>
      <c r="J125" s="133" t="s">
        <v>678</v>
      </c>
      <c r="K125" s="134">
        <f t="shared" si="19"/>
        <v>-61.5</v>
      </c>
      <c r="L125" s="135">
        <f t="shared" si="20"/>
        <v>-0.50204081632653064</v>
      </c>
      <c r="M125" s="136" t="s">
        <v>664</v>
      </c>
      <c r="N125" s="137">
        <v>43333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35</v>
      </c>
      <c r="B126" s="106">
        <v>42219</v>
      </c>
      <c r="C126" s="106"/>
      <c r="D126" s="107" t="s">
        <v>679</v>
      </c>
      <c r="E126" s="108" t="s">
        <v>624</v>
      </c>
      <c r="F126" s="109">
        <v>297.5</v>
      </c>
      <c r="G126" s="108"/>
      <c r="H126" s="108">
        <v>350</v>
      </c>
      <c r="I126" s="126">
        <v>360</v>
      </c>
      <c r="J126" s="127" t="s">
        <v>680</v>
      </c>
      <c r="K126" s="128">
        <f t="shared" si="19"/>
        <v>52.5</v>
      </c>
      <c r="L126" s="129">
        <f t="shared" si="20"/>
        <v>0.17647058823529413</v>
      </c>
      <c r="M126" s="130" t="s">
        <v>600</v>
      </c>
      <c r="N126" s="131">
        <v>42232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36</v>
      </c>
      <c r="B127" s="106">
        <v>42219</v>
      </c>
      <c r="C127" s="106"/>
      <c r="D127" s="107" t="s">
        <v>681</v>
      </c>
      <c r="E127" s="108" t="s">
        <v>624</v>
      </c>
      <c r="F127" s="109">
        <v>115.5</v>
      </c>
      <c r="G127" s="108"/>
      <c r="H127" s="108">
        <v>149</v>
      </c>
      <c r="I127" s="126">
        <v>140</v>
      </c>
      <c r="J127" s="141" t="s">
        <v>682</v>
      </c>
      <c r="K127" s="128">
        <f t="shared" si="19"/>
        <v>33.5</v>
      </c>
      <c r="L127" s="129">
        <f t="shared" si="20"/>
        <v>0.29004329004329005</v>
      </c>
      <c r="M127" s="130" t="s">
        <v>600</v>
      </c>
      <c r="N127" s="131">
        <v>42740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37</v>
      </c>
      <c r="B128" s="106">
        <v>42251</v>
      </c>
      <c r="C128" s="106"/>
      <c r="D128" s="107" t="s">
        <v>675</v>
      </c>
      <c r="E128" s="108" t="s">
        <v>624</v>
      </c>
      <c r="F128" s="109">
        <v>226</v>
      </c>
      <c r="G128" s="108"/>
      <c r="H128" s="108">
        <v>292</v>
      </c>
      <c r="I128" s="126">
        <v>292</v>
      </c>
      <c r="J128" s="127" t="s">
        <v>683</v>
      </c>
      <c r="K128" s="128">
        <f t="shared" si="19"/>
        <v>66</v>
      </c>
      <c r="L128" s="129">
        <f t="shared" si="20"/>
        <v>0.29203539823008851</v>
      </c>
      <c r="M128" s="130" t="s">
        <v>600</v>
      </c>
      <c r="N128" s="131">
        <v>42286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38</v>
      </c>
      <c r="B129" s="106">
        <v>42254</v>
      </c>
      <c r="C129" s="106"/>
      <c r="D129" s="107" t="s">
        <v>670</v>
      </c>
      <c r="E129" s="108" t="s">
        <v>624</v>
      </c>
      <c r="F129" s="109">
        <v>232.5</v>
      </c>
      <c r="G129" s="108"/>
      <c r="H129" s="108">
        <v>312.5</v>
      </c>
      <c r="I129" s="126">
        <v>310</v>
      </c>
      <c r="J129" s="127" t="s">
        <v>626</v>
      </c>
      <c r="K129" s="128">
        <f t="shared" si="19"/>
        <v>80</v>
      </c>
      <c r="L129" s="129">
        <f t="shared" si="20"/>
        <v>0.34408602150537637</v>
      </c>
      <c r="M129" s="130" t="s">
        <v>600</v>
      </c>
      <c r="N129" s="131">
        <v>42823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39</v>
      </c>
      <c r="B130" s="106">
        <v>42268</v>
      </c>
      <c r="C130" s="106"/>
      <c r="D130" s="107" t="s">
        <v>684</v>
      </c>
      <c r="E130" s="108" t="s">
        <v>624</v>
      </c>
      <c r="F130" s="109">
        <v>196.5</v>
      </c>
      <c r="G130" s="108"/>
      <c r="H130" s="108">
        <v>238</v>
      </c>
      <c r="I130" s="126">
        <v>238</v>
      </c>
      <c r="J130" s="127" t="s">
        <v>683</v>
      </c>
      <c r="K130" s="128">
        <f t="shared" si="19"/>
        <v>41.5</v>
      </c>
      <c r="L130" s="129">
        <f t="shared" si="20"/>
        <v>0.21119592875318066</v>
      </c>
      <c r="M130" s="130" t="s">
        <v>600</v>
      </c>
      <c r="N130" s="131">
        <v>42291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40</v>
      </c>
      <c r="B131" s="106">
        <v>42271</v>
      </c>
      <c r="C131" s="106"/>
      <c r="D131" s="107" t="s">
        <v>623</v>
      </c>
      <c r="E131" s="108" t="s">
        <v>624</v>
      </c>
      <c r="F131" s="109">
        <v>65</v>
      </c>
      <c r="G131" s="108"/>
      <c r="H131" s="108">
        <v>82</v>
      </c>
      <c r="I131" s="126">
        <v>82</v>
      </c>
      <c r="J131" s="127" t="s">
        <v>683</v>
      </c>
      <c r="K131" s="128">
        <f t="shared" si="19"/>
        <v>17</v>
      </c>
      <c r="L131" s="129">
        <f t="shared" si="20"/>
        <v>0.26153846153846155</v>
      </c>
      <c r="M131" s="130" t="s">
        <v>600</v>
      </c>
      <c r="N131" s="131">
        <v>42578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41</v>
      </c>
      <c r="B132" s="106">
        <v>42291</v>
      </c>
      <c r="C132" s="106"/>
      <c r="D132" s="107" t="s">
        <v>685</v>
      </c>
      <c r="E132" s="108" t="s">
        <v>624</v>
      </c>
      <c r="F132" s="109">
        <v>144</v>
      </c>
      <c r="G132" s="108"/>
      <c r="H132" s="108">
        <v>182.5</v>
      </c>
      <c r="I132" s="126">
        <v>181</v>
      </c>
      <c r="J132" s="127" t="s">
        <v>683</v>
      </c>
      <c r="K132" s="128">
        <f t="shared" si="19"/>
        <v>38.5</v>
      </c>
      <c r="L132" s="129">
        <f t="shared" si="20"/>
        <v>0.2673611111111111</v>
      </c>
      <c r="M132" s="130" t="s">
        <v>600</v>
      </c>
      <c r="N132" s="131">
        <v>42817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42</v>
      </c>
      <c r="B133" s="106">
        <v>42291</v>
      </c>
      <c r="C133" s="106"/>
      <c r="D133" s="107" t="s">
        <v>686</v>
      </c>
      <c r="E133" s="108" t="s">
        <v>624</v>
      </c>
      <c r="F133" s="109">
        <v>264</v>
      </c>
      <c r="G133" s="108"/>
      <c r="H133" s="108">
        <v>311</v>
      </c>
      <c r="I133" s="126">
        <v>311</v>
      </c>
      <c r="J133" s="127" t="s">
        <v>683</v>
      </c>
      <c r="K133" s="128">
        <f t="shared" si="19"/>
        <v>47</v>
      </c>
      <c r="L133" s="129">
        <f t="shared" si="20"/>
        <v>0.17803030303030304</v>
      </c>
      <c r="M133" s="130" t="s">
        <v>600</v>
      </c>
      <c r="N133" s="131">
        <v>42604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43</v>
      </c>
      <c r="B134" s="106">
        <v>42318</v>
      </c>
      <c r="C134" s="106"/>
      <c r="D134" s="107" t="s">
        <v>687</v>
      </c>
      <c r="E134" s="108" t="s">
        <v>601</v>
      </c>
      <c r="F134" s="109">
        <v>549.5</v>
      </c>
      <c r="G134" s="108"/>
      <c r="H134" s="108">
        <v>630</v>
      </c>
      <c r="I134" s="126">
        <v>630</v>
      </c>
      <c r="J134" s="127" t="s">
        <v>683</v>
      </c>
      <c r="K134" s="128">
        <f t="shared" si="19"/>
        <v>80.5</v>
      </c>
      <c r="L134" s="129">
        <f t="shared" si="20"/>
        <v>0.1464968152866242</v>
      </c>
      <c r="M134" s="130" t="s">
        <v>600</v>
      </c>
      <c r="N134" s="131">
        <v>42419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44</v>
      </c>
      <c r="B135" s="106">
        <v>42342</v>
      </c>
      <c r="C135" s="106"/>
      <c r="D135" s="107" t="s">
        <v>688</v>
      </c>
      <c r="E135" s="108" t="s">
        <v>624</v>
      </c>
      <c r="F135" s="109">
        <v>1027.5</v>
      </c>
      <c r="G135" s="108"/>
      <c r="H135" s="108">
        <v>1315</v>
      </c>
      <c r="I135" s="126">
        <v>1250</v>
      </c>
      <c r="J135" s="127" t="s">
        <v>683</v>
      </c>
      <c r="K135" s="128">
        <f t="shared" si="19"/>
        <v>287.5</v>
      </c>
      <c r="L135" s="129">
        <f t="shared" si="20"/>
        <v>0.27980535279805352</v>
      </c>
      <c r="M135" s="130" t="s">
        <v>600</v>
      </c>
      <c r="N135" s="131">
        <v>43244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45</v>
      </c>
      <c r="B136" s="106">
        <v>42367</v>
      </c>
      <c r="C136" s="106"/>
      <c r="D136" s="107" t="s">
        <v>689</v>
      </c>
      <c r="E136" s="108" t="s">
        <v>624</v>
      </c>
      <c r="F136" s="109">
        <v>465</v>
      </c>
      <c r="G136" s="108"/>
      <c r="H136" s="108">
        <v>540</v>
      </c>
      <c r="I136" s="126">
        <v>540</v>
      </c>
      <c r="J136" s="127" t="s">
        <v>683</v>
      </c>
      <c r="K136" s="128">
        <f t="shared" si="19"/>
        <v>75</v>
      </c>
      <c r="L136" s="129">
        <f t="shared" si="20"/>
        <v>0.16129032258064516</v>
      </c>
      <c r="M136" s="130" t="s">
        <v>600</v>
      </c>
      <c r="N136" s="131">
        <v>42530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46</v>
      </c>
      <c r="B137" s="106">
        <v>42380</v>
      </c>
      <c r="C137" s="106"/>
      <c r="D137" s="107" t="s">
        <v>390</v>
      </c>
      <c r="E137" s="108" t="s">
        <v>601</v>
      </c>
      <c r="F137" s="109">
        <v>81</v>
      </c>
      <c r="G137" s="108"/>
      <c r="H137" s="108">
        <v>110</v>
      </c>
      <c r="I137" s="126">
        <v>110</v>
      </c>
      <c r="J137" s="127" t="s">
        <v>683</v>
      </c>
      <c r="K137" s="128">
        <f t="shared" si="19"/>
        <v>29</v>
      </c>
      <c r="L137" s="129">
        <f t="shared" si="20"/>
        <v>0.35802469135802467</v>
      </c>
      <c r="M137" s="130" t="s">
        <v>600</v>
      </c>
      <c r="N137" s="131">
        <v>42745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47</v>
      </c>
      <c r="B138" s="106">
        <v>42382</v>
      </c>
      <c r="C138" s="106"/>
      <c r="D138" s="107" t="s">
        <v>690</v>
      </c>
      <c r="E138" s="108" t="s">
        <v>601</v>
      </c>
      <c r="F138" s="109">
        <v>417.5</v>
      </c>
      <c r="G138" s="108"/>
      <c r="H138" s="108">
        <v>547</v>
      </c>
      <c r="I138" s="126">
        <v>535</v>
      </c>
      <c r="J138" s="127" t="s">
        <v>683</v>
      </c>
      <c r="K138" s="128">
        <f t="shared" si="19"/>
        <v>129.5</v>
      </c>
      <c r="L138" s="129">
        <f t="shared" si="20"/>
        <v>0.31017964071856285</v>
      </c>
      <c r="M138" s="130" t="s">
        <v>600</v>
      </c>
      <c r="N138" s="131">
        <v>42578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48</v>
      </c>
      <c r="B139" s="106">
        <v>42408</v>
      </c>
      <c r="C139" s="106"/>
      <c r="D139" s="107" t="s">
        <v>691</v>
      </c>
      <c r="E139" s="108" t="s">
        <v>624</v>
      </c>
      <c r="F139" s="109">
        <v>650</v>
      </c>
      <c r="G139" s="108"/>
      <c r="H139" s="108">
        <v>800</v>
      </c>
      <c r="I139" s="126">
        <v>800</v>
      </c>
      <c r="J139" s="127" t="s">
        <v>683</v>
      </c>
      <c r="K139" s="128">
        <f t="shared" si="19"/>
        <v>150</v>
      </c>
      <c r="L139" s="129">
        <f t="shared" si="20"/>
        <v>0.23076923076923078</v>
      </c>
      <c r="M139" s="130" t="s">
        <v>600</v>
      </c>
      <c r="N139" s="131">
        <v>43154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49</v>
      </c>
      <c r="B140" s="106">
        <v>42433</v>
      </c>
      <c r="C140" s="106"/>
      <c r="D140" s="107" t="s">
        <v>197</v>
      </c>
      <c r="E140" s="108" t="s">
        <v>624</v>
      </c>
      <c r="F140" s="109">
        <v>437.5</v>
      </c>
      <c r="G140" s="108"/>
      <c r="H140" s="108">
        <v>504.5</v>
      </c>
      <c r="I140" s="126">
        <v>522</v>
      </c>
      <c r="J140" s="127" t="s">
        <v>692</v>
      </c>
      <c r="K140" s="128">
        <f t="shared" si="19"/>
        <v>67</v>
      </c>
      <c r="L140" s="129">
        <f t="shared" si="20"/>
        <v>0.15314285714285714</v>
      </c>
      <c r="M140" s="130" t="s">
        <v>600</v>
      </c>
      <c r="N140" s="131">
        <v>42480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50</v>
      </c>
      <c r="B141" s="106">
        <v>42438</v>
      </c>
      <c r="C141" s="106"/>
      <c r="D141" s="107" t="s">
        <v>693</v>
      </c>
      <c r="E141" s="108" t="s">
        <v>624</v>
      </c>
      <c r="F141" s="109">
        <v>189.5</v>
      </c>
      <c r="G141" s="108"/>
      <c r="H141" s="108">
        <v>218</v>
      </c>
      <c r="I141" s="126">
        <v>218</v>
      </c>
      <c r="J141" s="127" t="s">
        <v>683</v>
      </c>
      <c r="K141" s="128">
        <f t="shared" si="19"/>
        <v>28.5</v>
      </c>
      <c r="L141" s="129">
        <f t="shared" si="20"/>
        <v>0.15039577836411611</v>
      </c>
      <c r="M141" s="130" t="s">
        <v>600</v>
      </c>
      <c r="N141" s="131">
        <v>43034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365">
        <v>51</v>
      </c>
      <c r="B142" s="115">
        <v>42471</v>
      </c>
      <c r="C142" s="115"/>
      <c r="D142" s="116" t="s">
        <v>694</v>
      </c>
      <c r="E142" s="117" t="s">
        <v>624</v>
      </c>
      <c r="F142" s="118">
        <v>36.5</v>
      </c>
      <c r="G142" s="119"/>
      <c r="H142" s="119">
        <v>15.85</v>
      </c>
      <c r="I142" s="119">
        <v>60</v>
      </c>
      <c r="J142" s="138" t="s">
        <v>695</v>
      </c>
      <c r="K142" s="134">
        <f t="shared" si="19"/>
        <v>-20.65</v>
      </c>
      <c r="L142" s="168">
        <f t="shared" si="20"/>
        <v>-0.5657534246575342</v>
      </c>
      <c r="M142" s="136" t="s">
        <v>664</v>
      </c>
      <c r="N142" s="169">
        <v>43627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52</v>
      </c>
      <c r="B143" s="106">
        <v>42472</v>
      </c>
      <c r="C143" s="106"/>
      <c r="D143" s="107" t="s">
        <v>696</v>
      </c>
      <c r="E143" s="108" t="s">
        <v>624</v>
      </c>
      <c r="F143" s="109">
        <v>93</v>
      </c>
      <c r="G143" s="108"/>
      <c r="H143" s="108">
        <v>149</v>
      </c>
      <c r="I143" s="126">
        <v>140</v>
      </c>
      <c r="J143" s="141" t="s">
        <v>697</v>
      </c>
      <c r="K143" s="128">
        <f t="shared" si="19"/>
        <v>56</v>
      </c>
      <c r="L143" s="129">
        <f t="shared" si="20"/>
        <v>0.60215053763440862</v>
      </c>
      <c r="M143" s="130" t="s">
        <v>600</v>
      </c>
      <c r="N143" s="131">
        <v>42740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53</v>
      </c>
      <c r="B144" s="106">
        <v>42472</v>
      </c>
      <c r="C144" s="106"/>
      <c r="D144" s="107" t="s">
        <v>698</v>
      </c>
      <c r="E144" s="108" t="s">
        <v>624</v>
      </c>
      <c r="F144" s="109">
        <v>130</v>
      </c>
      <c r="G144" s="108"/>
      <c r="H144" s="108">
        <v>150</v>
      </c>
      <c r="I144" s="126" t="s">
        <v>699</v>
      </c>
      <c r="J144" s="127" t="s">
        <v>683</v>
      </c>
      <c r="K144" s="128">
        <f t="shared" si="19"/>
        <v>20</v>
      </c>
      <c r="L144" s="129">
        <f t="shared" si="20"/>
        <v>0.15384615384615385</v>
      </c>
      <c r="M144" s="130" t="s">
        <v>600</v>
      </c>
      <c r="N144" s="131">
        <v>42564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54</v>
      </c>
      <c r="B145" s="106">
        <v>42473</v>
      </c>
      <c r="C145" s="106"/>
      <c r="D145" s="107" t="s">
        <v>354</v>
      </c>
      <c r="E145" s="108" t="s">
        <v>624</v>
      </c>
      <c r="F145" s="109">
        <v>196</v>
      </c>
      <c r="G145" s="108"/>
      <c r="H145" s="108">
        <v>299</v>
      </c>
      <c r="I145" s="126">
        <v>299</v>
      </c>
      <c r="J145" s="127" t="s">
        <v>683</v>
      </c>
      <c r="K145" s="128">
        <v>103</v>
      </c>
      <c r="L145" s="129">
        <v>0.52551020408163296</v>
      </c>
      <c r="M145" s="130" t="s">
        <v>600</v>
      </c>
      <c r="N145" s="131">
        <v>42620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55</v>
      </c>
      <c r="B146" s="106">
        <v>42473</v>
      </c>
      <c r="C146" s="106"/>
      <c r="D146" s="107" t="s">
        <v>757</v>
      </c>
      <c r="E146" s="108" t="s">
        <v>624</v>
      </c>
      <c r="F146" s="109">
        <v>88</v>
      </c>
      <c r="G146" s="108"/>
      <c r="H146" s="108">
        <v>103</v>
      </c>
      <c r="I146" s="126">
        <v>103</v>
      </c>
      <c r="J146" s="127" t="s">
        <v>683</v>
      </c>
      <c r="K146" s="128">
        <v>15</v>
      </c>
      <c r="L146" s="129">
        <v>0.170454545454545</v>
      </c>
      <c r="M146" s="130" t="s">
        <v>600</v>
      </c>
      <c r="N146" s="131">
        <v>42530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56</v>
      </c>
      <c r="B147" s="106">
        <v>42492</v>
      </c>
      <c r="C147" s="106"/>
      <c r="D147" s="107" t="s">
        <v>700</v>
      </c>
      <c r="E147" s="108" t="s">
        <v>624</v>
      </c>
      <c r="F147" s="109">
        <v>127.5</v>
      </c>
      <c r="G147" s="108"/>
      <c r="H147" s="108">
        <v>148</v>
      </c>
      <c r="I147" s="126" t="s">
        <v>701</v>
      </c>
      <c r="J147" s="127" t="s">
        <v>683</v>
      </c>
      <c r="K147" s="128">
        <f>H147-F147</f>
        <v>20.5</v>
      </c>
      <c r="L147" s="129">
        <f>K147/F147</f>
        <v>0.16078431372549021</v>
      </c>
      <c r="M147" s="130" t="s">
        <v>600</v>
      </c>
      <c r="N147" s="131">
        <v>42564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57</v>
      </c>
      <c r="B148" s="106">
        <v>42493</v>
      </c>
      <c r="C148" s="106"/>
      <c r="D148" s="107" t="s">
        <v>702</v>
      </c>
      <c r="E148" s="108" t="s">
        <v>624</v>
      </c>
      <c r="F148" s="109">
        <v>675</v>
      </c>
      <c r="G148" s="108"/>
      <c r="H148" s="108">
        <v>815</v>
      </c>
      <c r="I148" s="126" t="s">
        <v>703</v>
      </c>
      <c r="J148" s="127" t="s">
        <v>683</v>
      </c>
      <c r="K148" s="128">
        <f>H148-F148</f>
        <v>140</v>
      </c>
      <c r="L148" s="129">
        <f>K148/F148</f>
        <v>0.2074074074074074</v>
      </c>
      <c r="M148" s="130" t="s">
        <v>600</v>
      </c>
      <c r="N148" s="131">
        <v>43154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58</v>
      </c>
      <c r="B149" s="110">
        <v>42522</v>
      </c>
      <c r="C149" s="110"/>
      <c r="D149" s="111" t="s">
        <v>758</v>
      </c>
      <c r="E149" s="112" t="s">
        <v>624</v>
      </c>
      <c r="F149" s="113">
        <v>500</v>
      </c>
      <c r="G149" s="113"/>
      <c r="H149" s="114">
        <v>232.5</v>
      </c>
      <c r="I149" s="132" t="s">
        <v>759</v>
      </c>
      <c r="J149" s="133" t="s">
        <v>760</v>
      </c>
      <c r="K149" s="134">
        <f>H149-F149</f>
        <v>-267.5</v>
      </c>
      <c r="L149" s="135">
        <f>K149/F149</f>
        <v>-0.53500000000000003</v>
      </c>
      <c r="M149" s="136" t="s">
        <v>664</v>
      </c>
      <c r="N149" s="137">
        <v>43735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59</v>
      </c>
      <c r="B150" s="106">
        <v>42527</v>
      </c>
      <c r="C150" s="106"/>
      <c r="D150" s="107" t="s">
        <v>704</v>
      </c>
      <c r="E150" s="108" t="s">
        <v>624</v>
      </c>
      <c r="F150" s="109">
        <v>110</v>
      </c>
      <c r="G150" s="108"/>
      <c r="H150" s="108">
        <v>126.5</v>
      </c>
      <c r="I150" s="126">
        <v>125</v>
      </c>
      <c r="J150" s="127" t="s">
        <v>633</v>
      </c>
      <c r="K150" s="128">
        <f>H150-F150</f>
        <v>16.5</v>
      </c>
      <c r="L150" s="129">
        <f>K150/F150</f>
        <v>0.15</v>
      </c>
      <c r="M150" s="130" t="s">
        <v>600</v>
      </c>
      <c r="N150" s="131">
        <v>42552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60</v>
      </c>
      <c r="B151" s="106">
        <v>42538</v>
      </c>
      <c r="C151" s="106"/>
      <c r="D151" s="107" t="s">
        <v>705</v>
      </c>
      <c r="E151" s="108" t="s">
        <v>624</v>
      </c>
      <c r="F151" s="109">
        <v>44</v>
      </c>
      <c r="G151" s="108"/>
      <c r="H151" s="108">
        <v>69.5</v>
      </c>
      <c r="I151" s="126">
        <v>69.5</v>
      </c>
      <c r="J151" s="127" t="s">
        <v>706</v>
      </c>
      <c r="K151" s="128">
        <f>H151-F151</f>
        <v>25.5</v>
      </c>
      <c r="L151" s="129">
        <f>K151/F151</f>
        <v>0.57954545454545459</v>
      </c>
      <c r="M151" s="130" t="s">
        <v>600</v>
      </c>
      <c r="N151" s="131">
        <v>42977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61</v>
      </c>
      <c r="B152" s="106">
        <v>42549</v>
      </c>
      <c r="C152" s="106"/>
      <c r="D152" s="148" t="s">
        <v>761</v>
      </c>
      <c r="E152" s="108" t="s">
        <v>624</v>
      </c>
      <c r="F152" s="109">
        <v>262.5</v>
      </c>
      <c r="G152" s="108"/>
      <c r="H152" s="108">
        <v>340</v>
      </c>
      <c r="I152" s="126">
        <v>333</v>
      </c>
      <c r="J152" s="127" t="s">
        <v>762</v>
      </c>
      <c r="K152" s="128">
        <v>77.5</v>
      </c>
      <c r="L152" s="129">
        <v>0.29523809523809502</v>
      </c>
      <c r="M152" s="130" t="s">
        <v>600</v>
      </c>
      <c r="N152" s="131">
        <v>43017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62</v>
      </c>
      <c r="B153" s="106">
        <v>42549</v>
      </c>
      <c r="C153" s="106"/>
      <c r="D153" s="148" t="s">
        <v>763</v>
      </c>
      <c r="E153" s="108" t="s">
        <v>624</v>
      </c>
      <c r="F153" s="109">
        <v>840</v>
      </c>
      <c r="G153" s="108"/>
      <c r="H153" s="108">
        <v>1230</v>
      </c>
      <c r="I153" s="126">
        <v>1230</v>
      </c>
      <c r="J153" s="127" t="s">
        <v>683</v>
      </c>
      <c r="K153" s="128">
        <v>390</v>
      </c>
      <c r="L153" s="129">
        <v>0.46428571428571402</v>
      </c>
      <c r="M153" s="130" t="s">
        <v>600</v>
      </c>
      <c r="N153" s="131">
        <v>42649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366">
        <v>63</v>
      </c>
      <c r="B154" s="143">
        <v>42556</v>
      </c>
      <c r="C154" s="143"/>
      <c r="D154" s="144" t="s">
        <v>707</v>
      </c>
      <c r="E154" s="145" t="s">
        <v>624</v>
      </c>
      <c r="F154" s="146">
        <v>395</v>
      </c>
      <c r="G154" s="147"/>
      <c r="H154" s="147">
        <f>(468.5+342.5)/2</f>
        <v>405.5</v>
      </c>
      <c r="I154" s="147">
        <v>510</v>
      </c>
      <c r="J154" s="170" t="s">
        <v>708</v>
      </c>
      <c r="K154" s="171">
        <f t="shared" ref="K154:K160" si="21">H154-F154</f>
        <v>10.5</v>
      </c>
      <c r="L154" s="172">
        <f t="shared" ref="L154:L160" si="22">K154/F154</f>
        <v>2.6582278481012658E-2</v>
      </c>
      <c r="M154" s="173" t="s">
        <v>709</v>
      </c>
      <c r="N154" s="174">
        <v>43606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64</v>
      </c>
      <c r="B155" s="110">
        <v>42584</v>
      </c>
      <c r="C155" s="110"/>
      <c r="D155" s="111" t="s">
        <v>710</v>
      </c>
      <c r="E155" s="112" t="s">
        <v>601</v>
      </c>
      <c r="F155" s="113">
        <f>169.5-12.8</f>
        <v>156.69999999999999</v>
      </c>
      <c r="G155" s="113"/>
      <c r="H155" s="114">
        <v>77</v>
      </c>
      <c r="I155" s="132" t="s">
        <v>711</v>
      </c>
      <c r="J155" s="389" t="s">
        <v>3402</v>
      </c>
      <c r="K155" s="134">
        <f t="shared" si="21"/>
        <v>-79.699999999999989</v>
      </c>
      <c r="L155" s="135">
        <f t="shared" si="22"/>
        <v>-0.50861518825781749</v>
      </c>
      <c r="M155" s="136" t="s">
        <v>664</v>
      </c>
      <c r="N155" s="137">
        <v>43522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65</v>
      </c>
      <c r="B156" s="110">
        <v>42586</v>
      </c>
      <c r="C156" s="110"/>
      <c r="D156" s="111" t="s">
        <v>712</v>
      </c>
      <c r="E156" s="112" t="s">
        <v>624</v>
      </c>
      <c r="F156" s="113">
        <v>400</v>
      </c>
      <c r="G156" s="113"/>
      <c r="H156" s="114">
        <v>305</v>
      </c>
      <c r="I156" s="132">
        <v>475</v>
      </c>
      <c r="J156" s="133" t="s">
        <v>713</v>
      </c>
      <c r="K156" s="134">
        <f t="shared" si="21"/>
        <v>-95</v>
      </c>
      <c r="L156" s="135">
        <f t="shared" si="22"/>
        <v>-0.23749999999999999</v>
      </c>
      <c r="M156" s="136" t="s">
        <v>664</v>
      </c>
      <c r="N156" s="137">
        <v>43606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66</v>
      </c>
      <c r="B157" s="106">
        <v>42593</v>
      </c>
      <c r="C157" s="106"/>
      <c r="D157" s="107" t="s">
        <v>714</v>
      </c>
      <c r="E157" s="108" t="s">
        <v>624</v>
      </c>
      <c r="F157" s="109">
        <v>86.5</v>
      </c>
      <c r="G157" s="108"/>
      <c r="H157" s="108">
        <v>130</v>
      </c>
      <c r="I157" s="126">
        <v>130</v>
      </c>
      <c r="J157" s="141" t="s">
        <v>715</v>
      </c>
      <c r="K157" s="128">
        <f t="shared" si="21"/>
        <v>43.5</v>
      </c>
      <c r="L157" s="129">
        <f t="shared" si="22"/>
        <v>0.50289017341040465</v>
      </c>
      <c r="M157" s="130" t="s">
        <v>600</v>
      </c>
      <c r="N157" s="131">
        <v>43091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67</v>
      </c>
      <c r="B158" s="110">
        <v>42600</v>
      </c>
      <c r="C158" s="110"/>
      <c r="D158" s="111" t="s">
        <v>381</v>
      </c>
      <c r="E158" s="112" t="s">
        <v>624</v>
      </c>
      <c r="F158" s="113">
        <v>133.5</v>
      </c>
      <c r="G158" s="113"/>
      <c r="H158" s="114">
        <v>126.5</v>
      </c>
      <c r="I158" s="132">
        <v>178</v>
      </c>
      <c r="J158" s="133" t="s">
        <v>716</v>
      </c>
      <c r="K158" s="134">
        <f t="shared" si="21"/>
        <v>-7</v>
      </c>
      <c r="L158" s="135">
        <f t="shared" si="22"/>
        <v>-5.2434456928838954E-2</v>
      </c>
      <c r="M158" s="136" t="s">
        <v>664</v>
      </c>
      <c r="N158" s="137">
        <v>42615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68</v>
      </c>
      <c r="B159" s="106">
        <v>42613</v>
      </c>
      <c r="C159" s="106"/>
      <c r="D159" s="107" t="s">
        <v>717</v>
      </c>
      <c r="E159" s="108" t="s">
        <v>624</v>
      </c>
      <c r="F159" s="109">
        <v>560</v>
      </c>
      <c r="G159" s="108"/>
      <c r="H159" s="108">
        <v>725</v>
      </c>
      <c r="I159" s="126">
        <v>725</v>
      </c>
      <c r="J159" s="127" t="s">
        <v>626</v>
      </c>
      <c r="K159" s="128">
        <f t="shared" si="21"/>
        <v>165</v>
      </c>
      <c r="L159" s="129">
        <f t="shared" si="22"/>
        <v>0.29464285714285715</v>
      </c>
      <c r="M159" s="130" t="s">
        <v>600</v>
      </c>
      <c r="N159" s="131">
        <v>42456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69</v>
      </c>
      <c r="B160" s="106">
        <v>42614</v>
      </c>
      <c r="C160" s="106"/>
      <c r="D160" s="107" t="s">
        <v>718</v>
      </c>
      <c r="E160" s="108" t="s">
        <v>624</v>
      </c>
      <c r="F160" s="109">
        <v>160.5</v>
      </c>
      <c r="G160" s="108"/>
      <c r="H160" s="108">
        <v>210</v>
      </c>
      <c r="I160" s="126">
        <v>210</v>
      </c>
      <c r="J160" s="127" t="s">
        <v>626</v>
      </c>
      <c r="K160" s="128">
        <f t="shared" si="21"/>
        <v>49.5</v>
      </c>
      <c r="L160" s="129">
        <f t="shared" si="22"/>
        <v>0.30841121495327101</v>
      </c>
      <c r="M160" s="130" t="s">
        <v>600</v>
      </c>
      <c r="N160" s="131">
        <v>42871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70</v>
      </c>
      <c r="B161" s="106">
        <v>42646</v>
      </c>
      <c r="C161" s="106"/>
      <c r="D161" s="148" t="s">
        <v>405</v>
      </c>
      <c r="E161" s="108" t="s">
        <v>624</v>
      </c>
      <c r="F161" s="109">
        <v>430</v>
      </c>
      <c r="G161" s="108"/>
      <c r="H161" s="108">
        <v>596</v>
      </c>
      <c r="I161" s="126">
        <v>575</v>
      </c>
      <c r="J161" s="127" t="s">
        <v>764</v>
      </c>
      <c r="K161" s="128">
        <v>166</v>
      </c>
      <c r="L161" s="129">
        <v>0.38604651162790699</v>
      </c>
      <c r="M161" s="130" t="s">
        <v>600</v>
      </c>
      <c r="N161" s="131">
        <v>42769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71</v>
      </c>
      <c r="B162" s="106">
        <v>42657</v>
      </c>
      <c r="C162" s="106"/>
      <c r="D162" s="107" t="s">
        <v>719</v>
      </c>
      <c r="E162" s="108" t="s">
        <v>624</v>
      </c>
      <c r="F162" s="109">
        <v>280</v>
      </c>
      <c r="G162" s="108"/>
      <c r="H162" s="108">
        <v>345</v>
      </c>
      <c r="I162" s="126">
        <v>345</v>
      </c>
      <c r="J162" s="127" t="s">
        <v>626</v>
      </c>
      <c r="K162" s="128">
        <f t="shared" ref="K162:K167" si="23">H162-F162</f>
        <v>65</v>
      </c>
      <c r="L162" s="129">
        <f>K162/F162</f>
        <v>0.23214285714285715</v>
      </c>
      <c r="M162" s="130" t="s">
        <v>600</v>
      </c>
      <c r="N162" s="131">
        <v>42814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72</v>
      </c>
      <c r="B163" s="106">
        <v>42657</v>
      </c>
      <c r="C163" s="106"/>
      <c r="D163" s="107" t="s">
        <v>720</v>
      </c>
      <c r="E163" s="108" t="s">
        <v>624</v>
      </c>
      <c r="F163" s="109">
        <v>245</v>
      </c>
      <c r="G163" s="108"/>
      <c r="H163" s="108">
        <v>325.5</v>
      </c>
      <c r="I163" s="126">
        <v>330</v>
      </c>
      <c r="J163" s="127" t="s">
        <v>721</v>
      </c>
      <c r="K163" s="128">
        <f t="shared" si="23"/>
        <v>80.5</v>
      </c>
      <c r="L163" s="129">
        <f>K163/F163</f>
        <v>0.32857142857142857</v>
      </c>
      <c r="M163" s="130" t="s">
        <v>600</v>
      </c>
      <c r="N163" s="131">
        <v>42769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73</v>
      </c>
      <c r="B164" s="106">
        <v>42660</v>
      </c>
      <c r="C164" s="106"/>
      <c r="D164" s="107" t="s">
        <v>349</v>
      </c>
      <c r="E164" s="108" t="s">
        <v>624</v>
      </c>
      <c r="F164" s="109">
        <v>125</v>
      </c>
      <c r="G164" s="108"/>
      <c r="H164" s="108">
        <v>160</v>
      </c>
      <c r="I164" s="126">
        <v>160</v>
      </c>
      <c r="J164" s="127" t="s">
        <v>683</v>
      </c>
      <c r="K164" s="128">
        <f t="shared" si="23"/>
        <v>35</v>
      </c>
      <c r="L164" s="129">
        <v>0.28000000000000003</v>
      </c>
      <c r="M164" s="130" t="s">
        <v>600</v>
      </c>
      <c r="N164" s="131">
        <v>42803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74</v>
      </c>
      <c r="B165" s="106">
        <v>42660</v>
      </c>
      <c r="C165" s="106"/>
      <c r="D165" s="107" t="s">
        <v>483</v>
      </c>
      <c r="E165" s="108" t="s">
        <v>624</v>
      </c>
      <c r="F165" s="109">
        <v>114</v>
      </c>
      <c r="G165" s="108"/>
      <c r="H165" s="108">
        <v>145</v>
      </c>
      <c r="I165" s="126">
        <v>145</v>
      </c>
      <c r="J165" s="127" t="s">
        <v>683</v>
      </c>
      <c r="K165" s="128">
        <f t="shared" si="23"/>
        <v>31</v>
      </c>
      <c r="L165" s="129">
        <f>K165/F165</f>
        <v>0.27192982456140352</v>
      </c>
      <c r="M165" s="130" t="s">
        <v>600</v>
      </c>
      <c r="N165" s="131">
        <v>42859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75</v>
      </c>
      <c r="B166" s="106">
        <v>42660</v>
      </c>
      <c r="C166" s="106"/>
      <c r="D166" s="107" t="s">
        <v>722</v>
      </c>
      <c r="E166" s="108" t="s">
        <v>624</v>
      </c>
      <c r="F166" s="109">
        <v>212</v>
      </c>
      <c r="G166" s="108"/>
      <c r="H166" s="108">
        <v>280</v>
      </c>
      <c r="I166" s="126">
        <v>276</v>
      </c>
      <c r="J166" s="127" t="s">
        <v>723</v>
      </c>
      <c r="K166" s="128">
        <f t="shared" si="23"/>
        <v>68</v>
      </c>
      <c r="L166" s="129">
        <f>K166/F166</f>
        <v>0.32075471698113206</v>
      </c>
      <c r="M166" s="130" t="s">
        <v>600</v>
      </c>
      <c r="N166" s="131">
        <v>42858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76</v>
      </c>
      <c r="B167" s="106">
        <v>42678</v>
      </c>
      <c r="C167" s="106"/>
      <c r="D167" s="107" t="s">
        <v>151</v>
      </c>
      <c r="E167" s="108" t="s">
        <v>624</v>
      </c>
      <c r="F167" s="109">
        <v>155</v>
      </c>
      <c r="G167" s="108"/>
      <c r="H167" s="108">
        <v>210</v>
      </c>
      <c r="I167" s="126">
        <v>210</v>
      </c>
      <c r="J167" s="127" t="s">
        <v>724</v>
      </c>
      <c r="K167" s="128">
        <f t="shared" si="23"/>
        <v>55</v>
      </c>
      <c r="L167" s="129">
        <f>K167/F167</f>
        <v>0.35483870967741937</v>
      </c>
      <c r="M167" s="130" t="s">
        <v>600</v>
      </c>
      <c r="N167" s="131">
        <v>42944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77</v>
      </c>
      <c r="B168" s="110">
        <v>42710</v>
      </c>
      <c r="C168" s="110"/>
      <c r="D168" s="111" t="s">
        <v>765</v>
      </c>
      <c r="E168" s="112" t="s">
        <v>624</v>
      </c>
      <c r="F168" s="113">
        <v>150.5</v>
      </c>
      <c r="G168" s="113"/>
      <c r="H168" s="114">
        <v>72.5</v>
      </c>
      <c r="I168" s="132">
        <v>174</v>
      </c>
      <c r="J168" s="133" t="s">
        <v>766</v>
      </c>
      <c r="K168" s="134">
        <v>-78</v>
      </c>
      <c r="L168" s="135">
        <v>-0.51827242524916906</v>
      </c>
      <c r="M168" s="136" t="s">
        <v>664</v>
      </c>
      <c r="N168" s="137">
        <v>43333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78</v>
      </c>
      <c r="B169" s="106">
        <v>42712</v>
      </c>
      <c r="C169" s="106"/>
      <c r="D169" s="107" t="s">
        <v>125</v>
      </c>
      <c r="E169" s="108" t="s">
        <v>624</v>
      </c>
      <c r="F169" s="109">
        <v>380</v>
      </c>
      <c r="G169" s="108"/>
      <c r="H169" s="108">
        <v>478</v>
      </c>
      <c r="I169" s="126">
        <v>468</v>
      </c>
      <c r="J169" s="127" t="s">
        <v>683</v>
      </c>
      <c r="K169" s="128">
        <f>H169-F169</f>
        <v>98</v>
      </c>
      <c r="L169" s="129">
        <f>K169/F169</f>
        <v>0.25789473684210529</v>
      </c>
      <c r="M169" s="130" t="s">
        <v>600</v>
      </c>
      <c r="N169" s="131">
        <v>43025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79</v>
      </c>
      <c r="B170" s="106">
        <v>42734</v>
      </c>
      <c r="C170" s="106"/>
      <c r="D170" s="107" t="s">
        <v>248</v>
      </c>
      <c r="E170" s="108" t="s">
        <v>624</v>
      </c>
      <c r="F170" s="109">
        <v>305</v>
      </c>
      <c r="G170" s="108"/>
      <c r="H170" s="108">
        <v>375</v>
      </c>
      <c r="I170" s="126">
        <v>375</v>
      </c>
      <c r="J170" s="127" t="s">
        <v>683</v>
      </c>
      <c r="K170" s="128">
        <f>H170-F170</f>
        <v>70</v>
      </c>
      <c r="L170" s="129">
        <f>K170/F170</f>
        <v>0.22950819672131148</v>
      </c>
      <c r="M170" s="130" t="s">
        <v>600</v>
      </c>
      <c r="N170" s="131">
        <v>42768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80</v>
      </c>
      <c r="B171" s="106">
        <v>42739</v>
      </c>
      <c r="C171" s="106"/>
      <c r="D171" s="107" t="s">
        <v>351</v>
      </c>
      <c r="E171" s="108" t="s">
        <v>624</v>
      </c>
      <c r="F171" s="109">
        <v>99.5</v>
      </c>
      <c r="G171" s="108"/>
      <c r="H171" s="108">
        <v>158</v>
      </c>
      <c r="I171" s="126">
        <v>158</v>
      </c>
      <c r="J171" s="127" t="s">
        <v>683</v>
      </c>
      <c r="K171" s="128">
        <f>H171-F171</f>
        <v>58.5</v>
      </c>
      <c r="L171" s="129">
        <f>K171/F171</f>
        <v>0.5879396984924623</v>
      </c>
      <c r="M171" s="130" t="s">
        <v>600</v>
      </c>
      <c r="N171" s="131">
        <v>42898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81</v>
      </c>
      <c r="B172" s="106">
        <v>42739</v>
      </c>
      <c r="C172" s="106"/>
      <c r="D172" s="107" t="s">
        <v>351</v>
      </c>
      <c r="E172" s="108" t="s">
        <v>624</v>
      </c>
      <c r="F172" s="109">
        <v>99.5</v>
      </c>
      <c r="G172" s="108"/>
      <c r="H172" s="108">
        <v>158</v>
      </c>
      <c r="I172" s="126">
        <v>158</v>
      </c>
      <c r="J172" s="127" t="s">
        <v>683</v>
      </c>
      <c r="K172" s="128">
        <v>58.5</v>
      </c>
      <c r="L172" s="129">
        <v>0.58793969849246197</v>
      </c>
      <c r="M172" s="130" t="s">
        <v>600</v>
      </c>
      <c r="N172" s="131">
        <v>42898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82</v>
      </c>
      <c r="B173" s="106">
        <v>42786</v>
      </c>
      <c r="C173" s="106"/>
      <c r="D173" s="107" t="s">
        <v>169</v>
      </c>
      <c r="E173" s="108" t="s">
        <v>624</v>
      </c>
      <c r="F173" s="109">
        <v>140.5</v>
      </c>
      <c r="G173" s="108"/>
      <c r="H173" s="108">
        <v>220</v>
      </c>
      <c r="I173" s="126">
        <v>220</v>
      </c>
      <c r="J173" s="127" t="s">
        <v>683</v>
      </c>
      <c r="K173" s="128">
        <f>H173-F173</f>
        <v>79.5</v>
      </c>
      <c r="L173" s="129">
        <f>K173/F173</f>
        <v>0.5658362989323843</v>
      </c>
      <c r="M173" s="130" t="s">
        <v>600</v>
      </c>
      <c r="N173" s="131">
        <v>42864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83</v>
      </c>
      <c r="B174" s="106">
        <v>42786</v>
      </c>
      <c r="C174" s="106"/>
      <c r="D174" s="107" t="s">
        <v>767</v>
      </c>
      <c r="E174" s="108" t="s">
        <v>624</v>
      </c>
      <c r="F174" s="109">
        <v>202.5</v>
      </c>
      <c r="G174" s="108"/>
      <c r="H174" s="108">
        <v>234</v>
      </c>
      <c r="I174" s="126">
        <v>234</v>
      </c>
      <c r="J174" s="127" t="s">
        <v>683</v>
      </c>
      <c r="K174" s="128">
        <v>31.5</v>
      </c>
      <c r="L174" s="129">
        <v>0.155555555555556</v>
      </c>
      <c r="M174" s="130" t="s">
        <v>600</v>
      </c>
      <c r="N174" s="131">
        <v>42836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84</v>
      </c>
      <c r="B175" s="106">
        <v>42818</v>
      </c>
      <c r="C175" s="106"/>
      <c r="D175" s="107" t="s">
        <v>557</v>
      </c>
      <c r="E175" s="108" t="s">
        <v>624</v>
      </c>
      <c r="F175" s="109">
        <v>300.5</v>
      </c>
      <c r="G175" s="108"/>
      <c r="H175" s="108">
        <v>417.5</v>
      </c>
      <c r="I175" s="126">
        <v>420</v>
      </c>
      <c r="J175" s="127" t="s">
        <v>725</v>
      </c>
      <c r="K175" s="128">
        <f>H175-F175</f>
        <v>117</v>
      </c>
      <c r="L175" s="129">
        <f>K175/F175</f>
        <v>0.38935108153078202</v>
      </c>
      <c r="M175" s="130" t="s">
        <v>600</v>
      </c>
      <c r="N175" s="131">
        <v>43070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85</v>
      </c>
      <c r="B176" s="106">
        <v>42818</v>
      </c>
      <c r="C176" s="106"/>
      <c r="D176" s="107" t="s">
        <v>763</v>
      </c>
      <c r="E176" s="108" t="s">
        <v>624</v>
      </c>
      <c r="F176" s="109">
        <v>850</v>
      </c>
      <c r="G176" s="108"/>
      <c r="H176" s="108">
        <v>1042.5</v>
      </c>
      <c r="I176" s="126">
        <v>1023</v>
      </c>
      <c r="J176" s="127" t="s">
        <v>768</v>
      </c>
      <c r="K176" s="128">
        <v>192.5</v>
      </c>
      <c r="L176" s="129">
        <v>0.22647058823529401</v>
      </c>
      <c r="M176" s="130" t="s">
        <v>600</v>
      </c>
      <c r="N176" s="131">
        <v>42830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86</v>
      </c>
      <c r="B177" s="106">
        <v>42830</v>
      </c>
      <c r="C177" s="106"/>
      <c r="D177" s="107" t="s">
        <v>501</v>
      </c>
      <c r="E177" s="108" t="s">
        <v>624</v>
      </c>
      <c r="F177" s="109">
        <v>785</v>
      </c>
      <c r="G177" s="108"/>
      <c r="H177" s="108">
        <v>930</v>
      </c>
      <c r="I177" s="126">
        <v>920</v>
      </c>
      <c r="J177" s="127" t="s">
        <v>726</v>
      </c>
      <c r="K177" s="128">
        <f>H177-F177</f>
        <v>145</v>
      </c>
      <c r="L177" s="129">
        <f>K177/F177</f>
        <v>0.18471337579617833</v>
      </c>
      <c r="M177" s="130" t="s">
        <v>600</v>
      </c>
      <c r="N177" s="131">
        <v>42976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87</v>
      </c>
      <c r="B178" s="110">
        <v>42831</v>
      </c>
      <c r="C178" s="110"/>
      <c r="D178" s="111" t="s">
        <v>769</v>
      </c>
      <c r="E178" s="112" t="s">
        <v>624</v>
      </c>
      <c r="F178" s="113">
        <v>40</v>
      </c>
      <c r="G178" s="113"/>
      <c r="H178" s="114">
        <v>13.1</v>
      </c>
      <c r="I178" s="132">
        <v>60</v>
      </c>
      <c r="J178" s="138" t="s">
        <v>770</v>
      </c>
      <c r="K178" s="134">
        <v>-26.9</v>
      </c>
      <c r="L178" s="135">
        <v>-0.67249999999999999</v>
      </c>
      <c r="M178" s="136" t="s">
        <v>664</v>
      </c>
      <c r="N178" s="137">
        <v>43138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88</v>
      </c>
      <c r="B179" s="106">
        <v>42837</v>
      </c>
      <c r="C179" s="106"/>
      <c r="D179" s="107" t="s">
        <v>88</v>
      </c>
      <c r="E179" s="108" t="s">
        <v>624</v>
      </c>
      <c r="F179" s="109">
        <v>289.5</v>
      </c>
      <c r="G179" s="108"/>
      <c r="H179" s="108">
        <v>354</v>
      </c>
      <c r="I179" s="126">
        <v>360</v>
      </c>
      <c r="J179" s="127" t="s">
        <v>727</v>
      </c>
      <c r="K179" s="128">
        <f t="shared" ref="K179:K187" si="24">H179-F179</f>
        <v>64.5</v>
      </c>
      <c r="L179" s="129">
        <f t="shared" ref="L179:L187" si="25">K179/F179</f>
        <v>0.22279792746113988</v>
      </c>
      <c r="M179" s="130" t="s">
        <v>600</v>
      </c>
      <c r="N179" s="131">
        <v>43040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89</v>
      </c>
      <c r="B180" s="106">
        <v>42845</v>
      </c>
      <c r="C180" s="106"/>
      <c r="D180" s="107" t="s">
        <v>438</v>
      </c>
      <c r="E180" s="108" t="s">
        <v>624</v>
      </c>
      <c r="F180" s="109">
        <v>700</v>
      </c>
      <c r="G180" s="108"/>
      <c r="H180" s="108">
        <v>840</v>
      </c>
      <c r="I180" s="126">
        <v>840</v>
      </c>
      <c r="J180" s="127" t="s">
        <v>728</v>
      </c>
      <c r="K180" s="128">
        <f t="shared" si="24"/>
        <v>140</v>
      </c>
      <c r="L180" s="129">
        <f t="shared" si="25"/>
        <v>0.2</v>
      </c>
      <c r="M180" s="130" t="s">
        <v>600</v>
      </c>
      <c r="N180" s="131">
        <v>42893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90</v>
      </c>
      <c r="B181" s="106">
        <v>42887</v>
      </c>
      <c r="C181" s="106"/>
      <c r="D181" s="148" t="s">
        <v>363</v>
      </c>
      <c r="E181" s="108" t="s">
        <v>624</v>
      </c>
      <c r="F181" s="109">
        <v>130</v>
      </c>
      <c r="G181" s="108"/>
      <c r="H181" s="108">
        <v>144.25</v>
      </c>
      <c r="I181" s="126">
        <v>170</v>
      </c>
      <c r="J181" s="127" t="s">
        <v>729</v>
      </c>
      <c r="K181" s="128">
        <f t="shared" si="24"/>
        <v>14.25</v>
      </c>
      <c r="L181" s="129">
        <f t="shared" si="25"/>
        <v>0.10961538461538461</v>
      </c>
      <c r="M181" s="130" t="s">
        <v>600</v>
      </c>
      <c r="N181" s="131">
        <v>43675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91</v>
      </c>
      <c r="B182" s="106">
        <v>42901</v>
      </c>
      <c r="C182" s="106"/>
      <c r="D182" s="148" t="s">
        <v>730</v>
      </c>
      <c r="E182" s="108" t="s">
        <v>624</v>
      </c>
      <c r="F182" s="109">
        <v>214.5</v>
      </c>
      <c r="G182" s="108"/>
      <c r="H182" s="108">
        <v>262</v>
      </c>
      <c r="I182" s="126">
        <v>262</v>
      </c>
      <c r="J182" s="127" t="s">
        <v>731</v>
      </c>
      <c r="K182" s="128">
        <f t="shared" si="24"/>
        <v>47.5</v>
      </c>
      <c r="L182" s="129">
        <f t="shared" si="25"/>
        <v>0.22144522144522144</v>
      </c>
      <c r="M182" s="130" t="s">
        <v>600</v>
      </c>
      <c r="N182" s="131">
        <v>42977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5">
        <v>92</v>
      </c>
      <c r="B183" s="154">
        <v>42933</v>
      </c>
      <c r="C183" s="154"/>
      <c r="D183" s="155" t="s">
        <v>732</v>
      </c>
      <c r="E183" s="156" t="s">
        <v>624</v>
      </c>
      <c r="F183" s="157">
        <v>370</v>
      </c>
      <c r="G183" s="156"/>
      <c r="H183" s="156">
        <v>447.5</v>
      </c>
      <c r="I183" s="178">
        <v>450</v>
      </c>
      <c r="J183" s="231" t="s">
        <v>683</v>
      </c>
      <c r="K183" s="128">
        <f t="shared" si="24"/>
        <v>77.5</v>
      </c>
      <c r="L183" s="180">
        <f t="shared" si="25"/>
        <v>0.20945945945945946</v>
      </c>
      <c r="M183" s="181" t="s">
        <v>600</v>
      </c>
      <c r="N183" s="182">
        <v>43035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5">
        <v>93</v>
      </c>
      <c r="B184" s="154">
        <v>42943</v>
      </c>
      <c r="C184" s="154"/>
      <c r="D184" s="155" t="s">
        <v>167</v>
      </c>
      <c r="E184" s="156" t="s">
        <v>624</v>
      </c>
      <c r="F184" s="157">
        <v>657.5</v>
      </c>
      <c r="G184" s="156"/>
      <c r="H184" s="156">
        <v>825</v>
      </c>
      <c r="I184" s="178">
        <v>820</v>
      </c>
      <c r="J184" s="231" t="s">
        <v>683</v>
      </c>
      <c r="K184" s="128">
        <f t="shared" si="24"/>
        <v>167.5</v>
      </c>
      <c r="L184" s="180">
        <f t="shared" si="25"/>
        <v>0.25475285171102663</v>
      </c>
      <c r="M184" s="181" t="s">
        <v>600</v>
      </c>
      <c r="N184" s="182">
        <v>43090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94</v>
      </c>
      <c r="B185" s="106">
        <v>42964</v>
      </c>
      <c r="C185" s="106"/>
      <c r="D185" s="107" t="s">
        <v>368</v>
      </c>
      <c r="E185" s="108" t="s">
        <v>624</v>
      </c>
      <c r="F185" s="109">
        <v>605</v>
      </c>
      <c r="G185" s="108"/>
      <c r="H185" s="108">
        <v>750</v>
      </c>
      <c r="I185" s="126">
        <v>750</v>
      </c>
      <c r="J185" s="127" t="s">
        <v>726</v>
      </c>
      <c r="K185" s="128">
        <f t="shared" si="24"/>
        <v>145</v>
      </c>
      <c r="L185" s="129">
        <f t="shared" si="25"/>
        <v>0.23966942148760331</v>
      </c>
      <c r="M185" s="130" t="s">
        <v>600</v>
      </c>
      <c r="N185" s="131">
        <v>43027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367">
        <v>95</v>
      </c>
      <c r="B186" s="149">
        <v>42979</v>
      </c>
      <c r="C186" s="149"/>
      <c r="D186" s="150" t="s">
        <v>509</v>
      </c>
      <c r="E186" s="151" t="s">
        <v>624</v>
      </c>
      <c r="F186" s="152">
        <v>255</v>
      </c>
      <c r="G186" s="153"/>
      <c r="H186" s="153">
        <v>217.25</v>
      </c>
      <c r="I186" s="153">
        <v>320</v>
      </c>
      <c r="J186" s="175" t="s">
        <v>733</v>
      </c>
      <c r="K186" s="134">
        <f t="shared" si="24"/>
        <v>-37.75</v>
      </c>
      <c r="L186" s="176">
        <f t="shared" si="25"/>
        <v>-0.14803921568627451</v>
      </c>
      <c r="M186" s="136" t="s">
        <v>664</v>
      </c>
      <c r="N186" s="177">
        <v>43661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96</v>
      </c>
      <c r="B187" s="106">
        <v>42997</v>
      </c>
      <c r="C187" s="106"/>
      <c r="D187" s="107" t="s">
        <v>734</v>
      </c>
      <c r="E187" s="108" t="s">
        <v>624</v>
      </c>
      <c r="F187" s="109">
        <v>215</v>
      </c>
      <c r="G187" s="108"/>
      <c r="H187" s="108">
        <v>258</v>
      </c>
      <c r="I187" s="126">
        <v>258</v>
      </c>
      <c r="J187" s="127" t="s">
        <v>683</v>
      </c>
      <c r="K187" s="128">
        <f t="shared" si="24"/>
        <v>43</v>
      </c>
      <c r="L187" s="129">
        <f t="shared" si="25"/>
        <v>0.2</v>
      </c>
      <c r="M187" s="130" t="s">
        <v>600</v>
      </c>
      <c r="N187" s="131">
        <v>43040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97</v>
      </c>
      <c r="B188" s="106">
        <v>42997</v>
      </c>
      <c r="C188" s="106"/>
      <c r="D188" s="107" t="s">
        <v>734</v>
      </c>
      <c r="E188" s="108" t="s">
        <v>624</v>
      </c>
      <c r="F188" s="109">
        <v>215</v>
      </c>
      <c r="G188" s="108"/>
      <c r="H188" s="108">
        <v>258</v>
      </c>
      <c r="I188" s="126">
        <v>258</v>
      </c>
      <c r="J188" s="231" t="s">
        <v>683</v>
      </c>
      <c r="K188" s="128">
        <v>43</v>
      </c>
      <c r="L188" s="129">
        <v>0.2</v>
      </c>
      <c r="M188" s="130" t="s">
        <v>600</v>
      </c>
      <c r="N188" s="131">
        <v>43040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6">
        <v>98</v>
      </c>
      <c r="B189" s="207">
        <v>42998</v>
      </c>
      <c r="C189" s="207"/>
      <c r="D189" s="376" t="s">
        <v>2980</v>
      </c>
      <c r="E189" s="208" t="s">
        <v>624</v>
      </c>
      <c r="F189" s="209">
        <v>75</v>
      </c>
      <c r="G189" s="208"/>
      <c r="H189" s="208">
        <v>90</v>
      </c>
      <c r="I189" s="232">
        <v>90</v>
      </c>
      <c r="J189" s="127" t="s">
        <v>735</v>
      </c>
      <c r="K189" s="128">
        <f t="shared" ref="K189:K194" si="26">H189-F189</f>
        <v>15</v>
      </c>
      <c r="L189" s="129">
        <f t="shared" ref="L189:L194" si="27">K189/F189</f>
        <v>0.2</v>
      </c>
      <c r="M189" s="130" t="s">
        <v>600</v>
      </c>
      <c r="N189" s="131">
        <v>43019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5">
        <v>99</v>
      </c>
      <c r="B190" s="154">
        <v>43011</v>
      </c>
      <c r="C190" s="154"/>
      <c r="D190" s="155" t="s">
        <v>736</v>
      </c>
      <c r="E190" s="156" t="s">
        <v>624</v>
      </c>
      <c r="F190" s="157">
        <v>315</v>
      </c>
      <c r="G190" s="156"/>
      <c r="H190" s="156">
        <v>392</v>
      </c>
      <c r="I190" s="178">
        <v>384</v>
      </c>
      <c r="J190" s="231" t="s">
        <v>737</v>
      </c>
      <c r="K190" s="128">
        <f t="shared" si="26"/>
        <v>77</v>
      </c>
      <c r="L190" s="180">
        <f t="shared" si="27"/>
        <v>0.24444444444444444</v>
      </c>
      <c r="M190" s="181" t="s">
        <v>600</v>
      </c>
      <c r="N190" s="182">
        <v>43017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5">
        <v>100</v>
      </c>
      <c r="B191" s="154">
        <v>43013</v>
      </c>
      <c r="C191" s="154"/>
      <c r="D191" s="155" t="s">
        <v>738</v>
      </c>
      <c r="E191" s="156" t="s">
        <v>624</v>
      </c>
      <c r="F191" s="157">
        <v>145</v>
      </c>
      <c r="G191" s="156"/>
      <c r="H191" s="156">
        <v>179</v>
      </c>
      <c r="I191" s="178">
        <v>180</v>
      </c>
      <c r="J191" s="231" t="s">
        <v>614</v>
      </c>
      <c r="K191" s="128">
        <f t="shared" si="26"/>
        <v>34</v>
      </c>
      <c r="L191" s="180">
        <f t="shared" si="27"/>
        <v>0.23448275862068965</v>
      </c>
      <c r="M191" s="181" t="s">
        <v>600</v>
      </c>
      <c r="N191" s="182">
        <v>43025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5">
        <v>101</v>
      </c>
      <c r="B192" s="154">
        <v>43014</v>
      </c>
      <c r="C192" s="154"/>
      <c r="D192" s="155" t="s">
        <v>339</v>
      </c>
      <c r="E192" s="156" t="s">
        <v>624</v>
      </c>
      <c r="F192" s="157">
        <v>256</v>
      </c>
      <c r="G192" s="156"/>
      <c r="H192" s="156">
        <v>323</v>
      </c>
      <c r="I192" s="178">
        <v>320</v>
      </c>
      <c r="J192" s="231" t="s">
        <v>683</v>
      </c>
      <c r="K192" s="128">
        <f t="shared" si="26"/>
        <v>67</v>
      </c>
      <c r="L192" s="180">
        <f t="shared" si="27"/>
        <v>0.26171875</v>
      </c>
      <c r="M192" s="181" t="s">
        <v>600</v>
      </c>
      <c r="N192" s="182">
        <v>43067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5">
        <v>102</v>
      </c>
      <c r="B193" s="154">
        <v>43017</v>
      </c>
      <c r="C193" s="154"/>
      <c r="D193" s="155" t="s">
        <v>360</v>
      </c>
      <c r="E193" s="156" t="s">
        <v>624</v>
      </c>
      <c r="F193" s="157">
        <v>137.5</v>
      </c>
      <c r="G193" s="156"/>
      <c r="H193" s="156">
        <v>184</v>
      </c>
      <c r="I193" s="178">
        <v>183</v>
      </c>
      <c r="J193" s="179" t="s">
        <v>739</v>
      </c>
      <c r="K193" s="128">
        <f t="shared" si="26"/>
        <v>46.5</v>
      </c>
      <c r="L193" s="180">
        <f t="shared" si="27"/>
        <v>0.33818181818181819</v>
      </c>
      <c r="M193" s="181" t="s">
        <v>600</v>
      </c>
      <c r="N193" s="182">
        <v>43108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5">
        <v>103</v>
      </c>
      <c r="B194" s="154">
        <v>43018</v>
      </c>
      <c r="C194" s="154"/>
      <c r="D194" s="155" t="s">
        <v>740</v>
      </c>
      <c r="E194" s="156" t="s">
        <v>624</v>
      </c>
      <c r="F194" s="157">
        <v>125.5</v>
      </c>
      <c r="G194" s="156"/>
      <c r="H194" s="156">
        <v>158</v>
      </c>
      <c r="I194" s="178">
        <v>155</v>
      </c>
      <c r="J194" s="179" t="s">
        <v>741</v>
      </c>
      <c r="K194" s="128">
        <f t="shared" si="26"/>
        <v>32.5</v>
      </c>
      <c r="L194" s="180">
        <f t="shared" si="27"/>
        <v>0.25896414342629481</v>
      </c>
      <c r="M194" s="181" t="s">
        <v>600</v>
      </c>
      <c r="N194" s="182">
        <v>43067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5">
        <v>104</v>
      </c>
      <c r="B195" s="154">
        <v>43018</v>
      </c>
      <c r="C195" s="154"/>
      <c r="D195" s="155" t="s">
        <v>771</v>
      </c>
      <c r="E195" s="156" t="s">
        <v>624</v>
      </c>
      <c r="F195" s="157">
        <v>895</v>
      </c>
      <c r="G195" s="156"/>
      <c r="H195" s="156">
        <v>1122.5</v>
      </c>
      <c r="I195" s="178">
        <v>1078</v>
      </c>
      <c r="J195" s="179" t="s">
        <v>772</v>
      </c>
      <c r="K195" s="128">
        <v>227.5</v>
      </c>
      <c r="L195" s="180">
        <v>0.25418994413407803</v>
      </c>
      <c r="M195" s="181" t="s">
        <v>600</v>
      </c>
      <c r="N195" s="182">
        <v>43117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5">
        <v>105</v>
      </c>
      <c r="B196" s="154">
        <v>43020</v>
      </c>
      <c r="C196" s="154"/>
      <c r="D196" s="155" t="s">
        <v>347</v>
      </c>
      <c r="E196" s="156" t="s">
        <v>624</v>
      </c>
      <c r="F196" s="157">
        <v>525</v>
      </c>
      <c r="G196" s="156"/>
      <c r="H196" s="156">
        <v>629</v>
      </c>
      <c r="I196" s="178">
        <v>629</v>
      </c>
      <c r="J196" s="231" t="s">
        <v>683</v>
      </c>
      <c r="K196" s="128">
        <v>104</v>
      </c>
      <c r="L196" s="180">
        <v>0.19809523809523799</v>
      </c>
      <c r="M196" s="181" t="s">
        <v>600</v>
      </c>
      <c r="N196" s="182">
        <v>43119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5">
        <v>106</v>
      </c>
      <c r="B197" s="154">
        <v>43046</v>
      </c>
      <c r="C197" s="154"/>
      <c r="D197" s="155" t="s">
        <v>393</v>
      </c>
      <c r="E197" s="156" t="s">
        <v>624</v>
      </c>
      <c r="F197" s="157">
        <v>740</v>
      </c>
      <c r="G197" s="156"/>
      <c r="H197" s="156">
        <v>892.5</v>
      </c>
      <c r="I197" s="178">
        <v>900</v>
      </c>
      <c r="J197" s="179" t="s">
        <v>742</v>
      </c>
      <c r="K197" s="128">
        <f>H197-F197</f>
        <v>152.5</v>
      </c>
      <c r="L197" s="180">
        <f>K197/F197</f>
        <v>0.20608108108108109</v>
      </c>
      <c r="M197" s="181" t="s">
        <v>600</v>
      </c>
      <c r="N197" s="182">
        <v>43052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107</v>
      </c>
      <c r="B198" s="106">
        <v>43073</v>
      </c>
      <c r="C198" s="106"/>
      <c r="D198" s="107" t="s">
        <v>743</v>
      </c>
      <c r="E198" s="108" t="s">
        <v>624</v>
      </c>
      <c r="F198" s="109">
        <v>118.5</v>
      </c>
      <c r="G198" s="108"/>
      <c r="H198" s="108">
        <v>143.5</v>
      </c>
      <c r="I198" s="126">
        <v>145</v>
      </c>
      <c r="J198" s="141" t="s">
        <v>744</v>
      </c>
      <c r="K198" s="128">
        <f>H198-F198</f>
        <v>25</v>
      </c>
      <c r="L198" s="129">
        <f>K198/F198</f>
        <v>0.2109704641350211</v>
      </c>
      <c r="M198" s="130" t="s">
        <v>600</v>
      </c>
      <c r="N198" s="131">
        <v>43097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108</v>
      </c>
      <c r="B199" s="110">
        <v>43090</v>
      </c>
      <c r="C199" s="110"/>
      <c r="D199" s="158" t="s">
        <v>443</v>
      </c>
      <c r="E199" s="112" t="s">
        <v>624</v>
      </c>
      <c r="F199" s="113">
        <v>715</v>
      </c>
      <c r="G199" s="113"/>
      <c r="H199" s="114">
        <v>500</v>
      </c>
      <c r="I199" s="132">
        <v>872</v>
      </c>
      <c r="J199" s="138" t="s">
        <v>745</v>
      </c>
      <c r="K199" s="134">
        <f>H199-F199</f>
        <v>-215</v>
      </c>
      <c r="L199" s="135">
        <f>K199/F199</f>
        <v>-0.30069930069930068</v>
      </c>
      <c r="M199" s="136" t="s">
        <v>664</v>
      </c>
      <c r="N199" s="137">
        <v>43670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109</v>
      </c>
      <c r="B200" s="106">
        <v>43098</v>
      </c>
      <c r="C200" s="106"/>
      <c r="D200" s="107" t="s">
        <v>736</v>
      </c>
      <c r="E200" s="108" t="s">
        <v>624</v>
      </c>
      <c r="F200" s="109">
        <v>435</v>
      </c>
      <c r="G200" s="108"/>
      <c r="H200" s="108">
        <v>542.5</v>
      </c>
      <c r="I200" s="126">
        <v>539</v>
      </c>
      <c r="J200" s="141" t="s">
        <v>683</v>
      </c>
      <c r="K200" s="128">
        <v>107.5</v>
      </c>
      <c r="L200" s="129">
        <v>0.247126436781609</v>
      </c>
      <c r="M200" s="130" t="s">
        <v>600</v>
      </c>
      <c r="N200" s="131">
        <v>43206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110</v>
      </c>
      <c r="B201" s="106">
        <v>43098</v>
      </c>
      <c r="C201" s="106"/>
      <c r="D201" s="107" t="s">
        <v>571</v>
      </c>
      <c r="E201" s="108" t="s">
        <v>624</v>
      </c>
      <c r="F201" s="109">
        <v>885</v>
      </c>
      <c r="G201" s="108"/>
      <c r="H201" s="108">
        <v>1090</v>
      </c>
      <c r="I201" s="126">
        <v>1084</v>
      </c>
      <c r="J201" s="141" t="s">
        <v>683</v>
      </c>
      <c r="K201" s="128">
        <v>205</v>
      </c>
      <c r="L201" s="129">
        <v>0.23163841807909599</v>
      </c>
      <c r="M201" s="130" t="s">
        <v>600</v>
      </c>
      <c r="N201" s="131">
        <v>43213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368">
        <v>111</v>
      </c>
      <c r="B202" s="348">
        <v>43192</v>
      </c>
      <c r="C202" s="348"/>
      <c r="D202" s="116" t="s">
        <v>753</v>
      </c>
      <c r="E202" s="351" t="s">
        <v>624</v>
      </c>
      <c r="F202" s="354">
        <v>478.5</v>
      </c>
      <c r="G202" s="351"/>
      <c r="H202" s="351">
        <v>442</v>
      </c>
      <c r="I202" s="357">
        <v>613</v>
      </c>
      <c r="J202" s="389" t="s">
        <v>3404</v>
      </c>
      <c r="K202" s="134">
        <f>H202-F202</f>
        <v>-36.5</v>
      </c>
      <c r="L202" s="135">
        <f>K202/F202</f>
        <v>-7.6280041797283177E-2</v>
      </c>
      <c r="M202" s="136" t="s">
        <v>664</v>
      </c>
      <c r="N202" s="137">
        <v>43762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112</v>
      </c>
      <c r="B203" s="110">
        <v>43194</v>
      </c>
      <c r="C203" s="110"/>
      <c r="D203" s="375" t="s">
        <v>2979</v>
      </c>
      <c r="E203" s="112" t="s">
        <v>624</v>
      </c>
      <c r="F203" s="113">
        <f>141.5-7.3</f>
        <v>134.19999999999999</v>
      </c>
      <c r="G203" s="113"/>
      <c r="H203" s="114">
        <v>77</v>
      </c>
      <c r="I203" s="132">
        <v>180</v>
      </c>
      <c r="J203" s="389" t="s">
        <v>3403</v>
      </c>
      <c r="K203" s="134">
        <f>H203-F203</f>
        <v>-57.199999999999989</v>
      </c>
      <c r="L203" s="135">
        <f>K203/F203</f>
        <v>-0.42622950819672129</v>
      </c>
      <c r="M203" s="136" t="s">
        <v>664</v>
      </c>
      <c r="N203" s="137">
        <v>43522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113</v>
      </c>
      <c r="B204" s="110">
        <v>43209</v>
      </c>
      <c r="C204" s="110"/>
      <c r="D204" s="111" t="s">
        <v>746</v>
      </c>
      <c r="E204" s="112" t="s">
        <v>624</v>
      </c>
      <c r="F204" s="113">
        <v>430</v>
      </c>
      <c r="G204" s="113"/>
      <c r="H204" s="114">
        <v>220</v>
      </c>
      <c r="I204" s="132">
        <v>537</v>
      </c>
      <c r="J204" s="138" t="s">
        <v>747</v>
      </c>
      <c r="K204" s="134">
        <f>H204-F204</f>
        <v>-210</v>
      </c>
      <c r="L204" s="135">
        <f>K204/F204</f>
        <v>-0.48837209302325579</v>
      </c>
      <c r="M204" s="136" t="s">
        <v>664</v>
      </c>
      <c r="N204" s="137">
        <v>43252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69">
        <v>114</v>
      </c>
      <c r="B205" s="159">
        <v>43220</v>
      </c>
      <c r="C205" s="159"/>
      <c r="D205" s="160" t="s">
        <v>394</v>
      </c>
      <c r="E205" s="161" t="s">
        <v>624</v>
      </c>
      <c r="F205" s="163">
        <v>153.5</v>
      </c>
      <c r="G205" s="163"/>
      <c r="H205" s="163">
        <v>196</v>
      </c>
      <c r="I205" s="163">
        <v>196</v>
      </c>
      <c r="J205" s="360" t="s">
        <v>3495</v>
      </c>
      <c r="K205" s="183">
        <f>H205-F205</f>
        <v>42.5</v>
      </c>
      <c r="L205" s="184">
        <f>K205/F205</f>
        <v>0.27687296416938112</v>
      </c>
      <c r="M205" s="162" t="s">
        <v>600</v>
      </c>
      <c r="N205" s="185">
        <v>43605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115</v>
      </c>
      <c r="B206" s="110">
        <v>43306</v>
      </c>
      <c r="C206" s="110"/>
      <c r="D206" s="111" t="s">
        <v>769</v>
      </c>
      <c r="E206" s="112" t="s">
        <v>624</v>
      </c>
      <c r="F206" s="113">
        <v>27.5</v>
      </c>
      <c r="G206" s="113"/>
      <c r="H206" s="114">
        <v>13.1</v>
      </c>
      <c r="I206" s="132">
        <v>60</v>
      </c>
      <c r="J206" s="138" t="s">
        <v>773</v>
      </c>
      <c r="K206" s="134">
        <v>-14.4</v>
      </c>
      <c r="L206" s="135">
        <v>-0.52363636363636401</v>
      </c>
      <c r="M206" s="136" t="s">
        <v>664</v>
      </c>
      <c r="N206" s="137">
        <v>43138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368">
        <v>116</v>
      </c>
      <c r="B207" s="348">
        <v>43318</v>
      </c>
      <c r="C207" s="348"/>
      <c r="D207" s="116" t="s">
        <v>748</v>
      </c>
      <c r="E207" s="351" t="s">
        <v>624</v>
      </c>
      <c r="F207" s="351">
        <v>148.5</v>
      </c>
      <c r="G207" s="351"/>
      <c r="H207" s="351">
        <v>102</v>
      </c>
      <c r="I207" s="357">
        <v>182</v>
      </c>
      <c r="J207" s="138" t="s">
        <v>3494</v>
      </c>
      <c r="K207" s="134">
        <f>H207-F207</f>
        <v>-46.5</v>
      </c>
      <c r="L207" s="135">
        <f>K207/F207</f>
        <v>-0.31313131313131315</v>
      </c>
      <c r="M207" s="136" t="s">
        <v>664</v>
      </c>
      <c r="N207" s="137">
        <v>43661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117</v>
      </c>
      <c r="B208" s="106">
        <v>43335</v>
      </c>
      <c r="C208" s="106"/>
      <c r="D208" s="107" t="s">
        <v>774</v>
      </c>
      <c r="E208" s="108" t="s">
        <v>624</v>
      </c>
      <c r="F208" s="156">
        <v>285</v>
      </c>
      <c r="G208" s="108"/>
      <c r="H208" s="108">
        <v>355</v>
      </c>
      <c r="I208" s="126">
        <v>364</v>
      </c>
      <c r="J208" s="141" t="s">
        <v>775</v>
      </c>
      <c r="K208" s="128">
        <v>70</v>
      </c>
      <c r="L208" s="129">
        <v>0.24561403508771901</v>
      </c>
      <c r="M208" s="130" t="s">
        <v>600</v>
      </c>
      <c r="N208" s="131">
        <v>43455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118</v>
      </c>
      <c r="B209" s="106">
        <v>43341</v>
      </c>
      <c r="C209" s="106"/>
      <c r="D209" s="107" t="s">
        <v>384</v>
      </c>
      <c r="E209" s="108" t="s">
        <v>624</v>
      </c>
      <c r="F209" s="156">
        <v>525</v>
      </c>
      <c r="G209" s="108"/>
      <c r="H209" s="108">
        <v>585</v>
      </c>
      <c r="I209" s="126">
        <v>635</v>
      </c>
      <c r="J209" s="141" t="s">
        <v>749</v>
      </c>
      <c r="K209" s="128">
        <f t="shared" ref="K209:K221" si="28">H209-F209</f>
        <v>60</v>
      </c>
      <c r="L209" s="129">
        <f t="shared" ref="L209:L221" si="29">K209/F209</f>
        <v>0.11428571428571428</v>
      </c>
      <c r="M209" s="130" t="s">
        <v>600</v>
      </c>
      <c r="N209" s="131">
        <v>43662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119</v>
      </c>
      <c r="B210" s="106">
        <v>43395</v>
      </c>
      <c r="C210" s="106"/>
      <c r="D210" s="107" t="s">
        <v>368</v>
      </c>
      <c r="E210" s="108" t="s">
        <v>624</v>
      </c>
      <c r="F210" s="156">
        <v>475</v>
      </c>
      <c r="G210" s="108"/>
      <c r="H210" s="108">
        <v>574</v>
      </c>
      <c r="I210" s="126">
        <v>570</v>
      </c>
      <c r="J210" s="141" t="s">
        <v>683</v>
      </c>
      <c r="K210" s="128">
        <f t="shared" si="28"/>
        <v>99</v>
      </c>
      <c r="L210" s="129">
        <f t="shared" si="29"/>
        <v>0.20842105263157895</v>
      </c>
      <c r="M210" s="130" t="s">
        <v>600</v>
      </c>
      <c r="N210" s="131">
        <v>43403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5">
        <v>120</v>
      </c>
      <c r="B211" s="154">
        <v>43397</v>
      </c>
      <c r="C211" s="154"/>
      <c r="D211" s="422" t="s">
        <v>391</v>
      </c>
      <c r="E211" s="156" t="s">
        <v>624</v>
      </c>
      <c r="F211" s="156">
        <v>707.5</v>
      </c>
      <c r="G211" s="156"/>
      <c r="H211" s="156">
        <v>872</v>
      </c>
      <c r="I211" s="178">
        <v>872</v>
      </c>
      <c r="J211" s="179" t="s">
        <v>683</v>
      </c>
      <c r="K211" s="128">
        <f t="shared" si="28"/>
        <v>164.5</v>
      </c>
      <c r="L211" s="180">
        <f t="shared" si="29"/>
        <v>0.23250883392226149</v>
      </c>
      <c r="M211" s="181" t="s">
        <v>600</v>
      </c>
      <c r="N211" s="182">
        <v>43482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5">
        <v>121</v>
      </c>
      <c r="B212" s="154">
        <v>43398</v>
      </c>
      <c r="C212" s="154"/>
      <c r="D212" s="422" t="s">
        <v>348</v>
      </c>
      <c r="E212" s="156" t="s">
        <v>624</v>
      </c>
      <c r="F212" s="156">
        <v>162</v>
      </c>
      <c r="G212" s="156"/>
      <c r="H212" s="156">
        <v>204</v>
      </c>
      <c r="I212" s="178">
        <v>209</v>
      </c>
      <c r="J212" s="179" t="s">
        <v>3493</v>
      </c>
      <c r="K212" s="128">
        <f t="shared" si="28"/>
        <v>42</v>
      </c>
      <c r="L212" s="180">
        <f t="shared" si="29"/>
        <v>0.25925925925925924</v>
      </c>
      <c r="M212" s="181" t="s">
        <v>600</v>
      </c>
      <c r="N212" s="182">
        <v>43539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6">
        <v>122</v>
      </c>
      <c r="B213" s="207">
        <v>43399</v>
      </c>
      <c r="C213" s="207"/>
      <c r="D213" s="155" t="s">
        <v>495</v>
      </c>
      <c r="E213" s="208" t="s">
        <v>624</v>
      </c>
      <c r="F213" s="208">
        <v>240</v>
      </c>
      <c r="G213" s="208"/>
      <c r="H213" s="208">
        <v>297</v>
      </c>
      <c r="I213" s="232">
        <v>297</v>
      </c>
      <c r="J213" s="179" t="s">
        <v>683</v>
      </c>
      <c r="K213" s="233">
        <f t="shared" si="28"/>
        <v>57</v>
      </c>
      <c r="L213" s="234">
        <f t="shared" si="29"/>
        <v>0.23749999999999999</v>
      </c>
      <c r="M213" s="235" t="s">
        <v>600</v>
      </c>
      <c r="N213" s="236">
        <v>43417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123</v>
      </c>
      <c r="B214" s="106">
        <v>43439</v>
      </c>
      <c r="C214" s="106"/>
      <c r="D214" s="148" t="s">
        <v>750</v>
      </c>
      <c r="E214" s="108" t="s">
        <v>624</v>
      </c>
      <c r="F214" s="108">
        <v>202.5</v>
      </c>
      <c r="G214" s="108"/>
      <c r="H214" s="108">
        <v>255</v>
      </c>
      <c r="I214" s="126">
        <v>252</v>
      </c>
      <c r="J214" s="141" t="s">
        <v>683</v>
      </c>
      <c r="K214" s="128">
        <f t="shared" si="28"/>
        <v>52.5</v>
      </c>
      <c r="L214" s="129">
        <f t="shared" si="29"/>
        <v>0.25925925925925924</v>
      </c>
      <c r="M214" s="130" t="s">
        <v>600</v>
      </c>
      <c r="N214" s="131">
        <v>43542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6">
        <v>124</v>
      </c>
      <c r="B215" s="207">
        <v>43465</v>
      </c>
      <c r="C215" s="106"/>
      <c r="D215" s="422" t="s">
        <v>423</v>
      </c>
      <c r="E215" s="208" t="s">
        <v>624</v>
      </c>
      <c r="F215" s="208">
        <v>710</v>
      </c>
      <c r="G215" s="208"/>
      <c r="H215" s="208">
        <v>866</v>
      </c>
      <c r="I215" s="232">
        <v>866</v>
      </c>
      <c r="J215" s="179" t="s">
        <v>683</v>
      </c>
      <c r="K215" s="128">
        <f t="shared" si="28"/>
        <v>156</v>
      </c>
      <c r="L215" s="129">
        <f t="shared" si="29"/>
        <v>0.21971830985915494</v>
      </c>
      <c r="M215" s="130" t="s">
        <v>600</v>
      </c>
      <c r="N215" s="363">
        <v>43553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125</v>
      </c>
      <c r="B216" s="207">
        <v>43522</v>
      </c>
      <c r="C216" s="207"/>
      <c r="D216" s="422" t="s">
        <v>141</v>
      </c>
      <c r="E216" s="208" t="s">
        <v>624</v>
      </c>
      <c r="F216" s="208">
        <v>337.25</v>
      </c>
      <c r="G216" s="208"/>
      <c r="H216" s="208">
        <v>398.5</v>
      </c>
      <c r="I216" s="232">
        <v>411</v>
      </c>
      <c r="J216" s="141" t="s">
        <v>3492</v>
      </c>
      <c r="K216" s="128">
        <f t="shared" si="28"/>
        <v>61.25</v>
      </c>
      <c r="L216" s="129">
        <f t="shared" si="29"/>
        <v>0.1816160118606375</v>
      </c>
      <c r="M216" s="130" t="s">
        <v>600</v>
      </c>
      <c r="N216" s="363">
        <v>43760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70">
        <v>126</v>
      </c>
      <c r="B217" s="164">
        <v>43559</v>
      </c>
      <c r="C217" s="164"/>
      <c r="D217" s="165" t="s">
        <v>410</v>
      </c>
      <c r="E217" s="166" t="s">
        <v>624</v>
      </c>
      <c r="F217" s="166">
        <v>130</v>
      </c>
      <c r="G217" s="166"/>
      <c r="H217" s="166">
        <v>65</v>
      </c>
      <c r="I217" s="186">
        <v>158</v>
      </c>
      <c r="J217" s="138" t="s">
        <v>751</v>
      </c>
      <c r="K217" s="134">
        <f t="shared" si="28"/>
        <v>-65</v>
      </c>
      <c r="L217" s="135">
        <f t="shared" si="29"/>
        <v>-0.5</v>
      </c>
      <c r="M217" s="136" t="s">
        <v>664</v>
      </c>
      <c r="N217" s="137">
        <v>43726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71">
        <v>127</v>
      </c>
      <c r="B218" s="187">
        <v>43017</v>
      </c>
      <c r="C218" s="187"/>
      <c r="D218" s="188" t="s">
        <v>169</v>
      </c>
      <c r="E218" s="189" t="s">
        <v>624</v>
      </c>
      <c r="F218" s="190">
        <v>141.5</v>
      </c>
      <c r="G218" s="191"/>
      <c r="H218" s="191">
        <v>183.5</v>
      </c>
      <c r="I218" s="191">
        <v>210</v>
      </c>
      <c r="J218" s="218" t="s">
        <v>3441</v>
      </c>
      <c r="K218" s="219">
        <f t="shared" si="28"/>
        <v>42</v>
      </c>
      <c r="L218" s="220">
        <f t="shared" si="29"/>
        <v>0.29681978798586572</v>
      </c>
      <c r="M218" s="190" t="s">
        <v>600</v>
      </c>
      <c r="N218" s="221">
        <v>43042</v>
      </c>
      <c r="O218" s="57"/>
      <c r="P218" s="16"/>
      <c r="Q218" s="16"/>
      <c r="R218" s="94" t="s">
        <v>752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70">
        <v>128</v>
      </c>
      <c r="B219" s="164">
        <v>43074</v>
      </c>
      <c r="C219" s="164"/>
      <c r="D219" s="165" t="s">
        <v>303</v>
      </c>
      <c r="E219" s="166" t="s">
        <v>624</v>
      </c>
      <c r="F219" s="167">
        <v>172</v>
      </c>
      <c r="G219" s="166"/>
      <c r="H219" s="166">
        <v>155.25</v>
      </c>
      <c r="I219" s="186">
        <v>230</v>
      </c>
      <c r="J219" s="389" t="s">
        <v>3401</v>
      </c>
      <c r="K219" s="134">
        <f t="shared" ref="K219" si="30">H219-F219</f>
        <v>-16.75</v>
      </c>
      <c r="L219" s="135">
        <f t="shared" ref="L219" si="31">K219/F219</f>
        <v>-9.7383720930232565E-2</v>
      </c>
      <c r="M219" s="136" t="s">
        <v>664</v>
      </c>
      <c r="N219" s="137">
        <v>43787</v>
      </c>
      <c r="O219" s="57"/>
      <c r="P219" s="16"/>
      <c r="Q219" s="16"/>
      <c r="R219" s="17" t="s">
        <v>752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71">
        <v>129</v>
      </c>
      <c r="B220" s="187">
        <v>43398</v>
      </c>
      <c r="C220" s="187"/>
      <c r="D220" s="188" t="s">
        <v>104</v>
      </c>
      <c r="E220" s="189" t="s">
        <v>624</v>
      </c>
      <c r="F220" s="191">
        <v>698.5</v>
      </c>
      <c r="G220" s="191"/>
      <c r="H220" s="191">
        <v>850</v>
      </c>
      <c r="I220" s="191">
        <v>890</v>
      </c>
      <c r="J220" s="222" t="s">
        <v>3489</v>
      </c>
      <c r="K220" s="219">
        <f t="shared" si="28"/>
        <v>151.5</v>
      </c>
      <c r="L220" s="220">
        <f t="shared" si="29"/>
        <v>0.21689334287759485</v>
      </c>
      <c r="M220" s="190" t="s">
        <v>600</v>
      </c>
      <c r="N220" s="221">
        <v>43453</v>
      </c>
      <c r="O220" s="57"/>
      <c r="P220" s="16"/>
      <c r="Q220" s="16"/>
      <c r="R220" s="94" t="s">
        <v>752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6">
        <v>130</v>
      </c>
      <c r="B221" s="159">
        <v>42877</v>
      </c>
      <c r="C221" s="159"/>
      <c r="D221" s="160" t="s">
        <v>383</v>
      </c>
      <c r="E221" s="161" t="s">
        <v>624</v>
      </c>
      <c r="F221" s="162">
        <v>127.6</v>
      </c>
      <c r="G221" s="163"/>
      <c r="H221" s="163">
        <v>138</v>
      </c>
      <c r="I221" s="163">
        <v>190</v>
      </c>
      <c r="J221" s="390" t="s">
        <v>3405</v>
      </c>
      <c r="K221" s="183">
        <f t="shared" si="28"/>
        <v>10.400000000000006</v>
      </c>
      <c r="L221" s="184">
        <f t="shared" si="29"/>
        <v>8.1504702194357417E-2</v>
      </c>
      <c r="M221" s="162" t="s">
        <v>600</v>
      </c>
      <c r="N221" s="185">
        <v>43774</v>
      </c>
      <c r="O221" s="57"/>
      <c r="P221" s="16"/>
      <c r="Q221" s="16"/>
      <c r="R221" s="17" t="s">
        <v>754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72">
        <v>131</v>
      </c>
      <c r="B222" s="195">
        <v>43158</v>
      </c>
      <c r="C222" s="195"/>
      <c r="D222" s="192" t="s">
        <v>755</v>
      </c>
      <c r="E222" s="196" t="s">
        <v>624</v>
      </c>
      <c r="F222" s="197">
        <v>317</v>
      </c>
      <c r="G222" s="196"/>
      <c r="H222" s="196"/>
      <c r="I222" s="225">
        <v>398</v>
      </c>
      <c r="J222" s="224"/>
      <c r="K222" s="194"/>
      <c r="L222" s="193"/>
      <c r="M222" s="224" t="s">
        <v>602</v>
      </c>
      <c r="N222" s="223"/>
      <c r="O222" s="57"/>
      <c r="P222" s="16"/>
      <c r="Q222" s="16"/>
      <c r="R222" s="94" t="s">
        <v>754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70">
        <v>132</v>
      </c>
      <c r="B223" s="164">
        <v>43164</v>
      </c>
      <c r="C223" s="164"/>
      <c r="D223" s="165" t="s">
        <v>135</v>
      </c>
      <c r="E223" s="166" t="s">
        <v>624</v>
      </c>
      <c r="F223" s="167">
        <f>510-14.4</f>
        <v>495.6</v>
      </c>
      <c r="G223" s="166"/>
      <c r="H223" s="166">
        <v>350</v>
      </c>
      <c r="I223" s="186">
        <v>672</v>
      </c>
      <c r="J223" s="389" t="s">
        <v>3462</v>
      </c>
      <c r="K223" s="134">
        <f t="shared" ref="K223" si="32">H223-F223</f>
        <v>-145.60000000000002</v>
      </c>
      <c r="L223" s="135">
        <f t="shared" ref="L223" si="33">K223/F223</f>
        <v>-0.29378531073446329</v>
      </c>
      <c r="M223" s="136" t="s">
        <v>664</v>
      </c>
      <c r="N223" s="137">
        <v>43887</v>
      </c>
      <c r="O223" s="57"/>
      <c r="P223" s="16"/>
      <c r="Q223" s="16"/>
      <c r="R223" s="17" t="s">
        <v>754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70">
        <v>133</v>
      </c>
      <c r="B224" s="164">
        <v>43237</v>
      </c>
      <c r="C224" s="164"/>
      <c r="D224" s="165" t="s">
        <v>489</v>
      </c>
      <c r="E224" s="166" t="s">
        <v>624</v>
      </c>
      <c r="F224" s="167">
        <v>230.3</v>
      </c>
      <c r="G224" s="166"/>
      <c r="H224" s="166">
        <v>102.5</v>
      </c>
      <c r="I224" s="186">
        <v>348</v>
      </c>
      <c r="J224" s="389" t="s">
        <v>3483</v>
      </c>
      <c r="K224" s="134">
        <f t="shared" ref="K224" si="34">H224-F224</f>
        <v>-127.80000000000001</v>
      </c>
      <c r="L224" s="135">
        <f t="shared" ref="L224" si="35">K224/F224</f>
        <v>-0.55492835432045162</v>
      </c>
      <c r="M224" s="136" t="s">
        <v>664</v>
      </c>
      <c r="N224" s="137">
        <v>43896</v>
      </c>
      <c r="O224" s="57"/>
      <c r="P224" s="16"/>
      <c r="Q224" s="16"/>
      <c r="R224" s="17" t="s">
        <v>752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15">
        <v>134</v>
      </c>
      <c r="B225" s="198">
        <v>43258</v>
      </c>
      <c r="C225" s="198"/>
      <c r="D225" s="201" t="s">
        <v>449</v>
      </c>
      <c r="E225" s="199" t="s">
        <v>624</v>
      </c>
      <c r="F225" s="197">
        <f>342.5-5.1</f>
        <v>337.4</v>
      </c>
      <c r="G225" s="199"/>
      <c r="H225" s="199"/>
      <c r="I225" s="226">
        <v>439</v>
      </c>
      <c r="J225" s="227"/>
      <c r="K225" s="228"/>
      <c r="L225" s="229"/>
      <c r="M225" s="227" t="s">
        <v>602</v>
      </c>
      <c r="N225" s="230"/>
      <c r="O225" s="57"/>
      <c r="P225" s="16"/>
      <c r="Q225" s="16"/>
      <c r="R225" s="94" t="s">
        <v>754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15">
        <v>135</v>
      </c>
      <c r="B226" s="198">
        <v>43285</v>
      </c>
      <c r="C226" s="198"/>
      <c r="D226" s="202" t="s">
        <v>49</v>
      </c>
      <c r="E226" s="199" t="s">
        <v>624</v>
      </c>
      <c r="F226" s="197">
        <f>127.5-5.53</f>
        <v>121.97</v>
      </c>
      <c r="G226" s="199"/>
      <c r="H226" s="199"/>
      <c r="I226" s="226">
        <v>170</v>
      </c>
      <c r="J226" s="227"/>
      <c r="K226" s="228"/>
      <c r="L226" s="229"/>
      <c r="M226" s="227" t="s">
        <v>602</v>
      </c>
      <c r="N226" s="230"/>
      <c r="O226" s="57"/>
      <c r="P226" s="16"/>
      <c r="Q226" s="16"/>
      <c r="R226" s="342" t="s">
        <v>754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0">
        <v>136</v>
      </c>
      <c r="B227" s="164">
        <v>43294</v>
      </c>
      <c r="C227" s="164"/>
      <c r="D227" s="165" t="s">
        <v>243</v>
      </c>
      <c r="E227" s="166" t="s">
        <v>624</v>
      </c>
      <c r="F227" s="167">
        <v>46.5</v>
      </c>
      <c r="G227" s="166"/>
      <c r="H227" s="166">
        <v>17</v>
      </c>
      <c r="I227" s="186">
        <v>59</v>
      </c>
      <c r="J227" s="389" t="s">
        <v>3461</v>
      </c>
      <c r="K227" s="134">
        <f t="shared" ref="K227" si="36">H227-F227</f>
        <v>-29.5</v>
      </c>
      <c r="L227" s="135">
        <f t="shared" ref="L227" si="37">K227/F227</f>
        <v>-0.63440860215053763</v>
      </c>
      <c r="M227" s="136" t="s">
        <v>664</v>
      </c>
      <c r="N227" s="137">
        <v>43887</v>
      </c>
      <c r="O227" s="57"/>
      <c r="P227" s="16"/>
      <c r="Q227" s="16"/>
      <c r="R227" s="17" t="s">
        <v>752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72">
        <v>137</v>
      </c>
      <c r="B228" s="195">
        <v>43396</v>
      </c>
      <c r="C228" s="195"/>
      <c r="D228" s="202" t="s">
        <v>425</v>
      </c>
      <c r="E228" s="199" t="s">
        <v>624</v>
      </c>
      <c r="F228" s="200">
        <v>156.5</v>
      </c>
      <c r="G228" s="199"/>
      <c r="H228" s="199"/>
      <c r="I228" s="226">
        <v>191</v>
      </c>
      <c r="J228" s="227"/>
      <c r="K228" s="228"/>
      <c r="L228" s="229"/>
      <c r="M228" s="227" t="s">
        <v>602</v>
      </c>
      <c r="N228" s="230"/>
      <c r="O228" s="57"/>
      <c r="P228" s="16"/>
      <c r="Q228" s="16"/>
      <c r="R228" s="344" t="s">
        <v>752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72">
        <v>138</v>
      </c>
      <c r="B229" s="195">
        <v>43439</v>
      </c>
      <c r="C229" s="195"/>
      <c r="D229" s="202" t="s">
        <v>330</v>
      </c>
      <c r="E229" s="199" t="s">
        <v>624</v>
      </c>
      <c r="F229" s="200">
        <v>259.5</v>
      </c>
      <c r="G229" s="199"/>
      <c r="H229" s="199"/>
      <c r="I229" s="226">
        <v>321</v>
      </c>
      <c r="J229" s="227"/>
      <c r="K229" s="228"/>
      <c r="L229" s="229"/>
      <c r="M229" s="227" t="s">
        <v>602</v>
      </c>
      <c r="N229" s="230"/>
      <c r="O229" s="16"/>
      <c r="P229" s="16"/>
      <c r="Q229" s="16"/>
      <c r="R229" s="342" t="s">
        <v>754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70">
        <v>139</v>
      </c>
      <c r="B230" s="164">
        <v>43439</v>
      </c>
      <c r="C230" s="164"/>
      <c r="D230" s="165" t="s">
        <v>776</v>
      </c>
      <c r="E230" s="166" t="s">
        <v>624</v>
      </c>
      <c r="F230" s="166">
        <v>715</v>
      </c>
      <c r="G230" s="166"/>
      <c r="H230" s="166">
        <v>445</v>
      </c>
      <c r="I230" s="186">
        <v>840</v>
      </c>
      <c r="J230" s="138" t="s">
        <v>2995</v>
      </c>
      <c r="K230" s="134">
        <f t="shared" ref="K230:K233" si="38">H230-F230</f>
        <v>-270</v>
      </c>
      <c r="L230" s="135">
        <f t="shared" ref="L230:L233" si="39">K230/F230</f>
        <v>-0.3776223776223776</v>
      </c>
      <c r="M230" s="136" t="s">
        <v>664</v>
      </c>
      <c r="N230" s="137">
        <v>43800</v>
      </c>
      <c r="O230" s="57"/>
      <c r="P230" s="16"/>
      <c r="Q230" s="16"/>
      <c r="R230" s="17" t="s">
        <v>752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6">
        <v>140</v>
      </c>
      <c r="B231" s="207">
        <v>43469</v>
      </c>
      <c r="C231" s="207"/>
      <c r="D231" s="155" t="s">
        <v>145</v>
      </c>
      <c r="E231" s="208" t="s">
        <v>624</v>
      </c>
      <c r="F231" s="208">
        <v>875</v>
      </c>
      <c r="G231" s="208"/>
      <c r="H231" s="208">
        <v>1165</v>
      </c>
      <c r="I231" s="232">
        <v>1185</v>
      </c>
      <c r="J231" s="141" t="s">
        <v>3490</v>
      </c>
      <c r="K231" s="128">
        <f t="shared" si="38"/>
        <v>290</v>
      </c>
      <c r="L231" s="129">
        <f t="shared" si="39"/>
        <v>0.33142857142857141</v>
      </c>
      <c r="M231" s="130" t="s">
        <v>600</v>
      </c>
      <c r="N231" s="363">
        <v>43847</v>
      </c>
      <c r="O231" s="57"/>
      <c r="P231" s="16"/>
      <c r="Q231" s="16"/>
      <c r="R231" s="17" t="s">
        <v>752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6">
        <v>141</v>
      </c>
      <c r="B232" s="207">
        <v>43559</v>
      </c>
      <c r="C232" s="207"/>
      <c r="D232" s="422" t="s">
        <v>345</v>
      </c>
      <c r="E232" s="208" t="s">
        <v>624</v>
      </c>
      <c r="F232" s="208">
        <f>387-14.63</f>
        <v>372.37</v>
      </c>
      <c r="G232" s="208"/>
      <c r="H232" s="208">
        <v>490</v>
      </c>
      <c r="I232" s="232">
        <v>490</v>
      </c>
      <c r="J232" s="141" t="s">
        <v>683</v>
      </c>
      <c r="K232" s="128">
        <f t="shared" si="38"/>
        <v>117.63</v>
      </c>
      <c r="L232" s="129">
        <f t="shared" si="39"/>
        <v>0.31589548030185027</v>
      </c>
      <c r="M232" s="130" t="s">
        <v>600</v>
      </c>
      <c r="N232" s="363">
        <v>43850</v>
      </c>
      <c r="O232" s="57"/>
      <c r="P232" s="16"/>
      <c r="Q232" s="16"/>
      <c r="R232" s="17" t="s">
        <v>752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70">
        <v>142</v>
      </c>
      <c r="B233" s="164">
        <v>43578</v>
      </c>
      <c r="C233" s="164"/>
      <c r="D233" s="165" t="s">
        <v>777</v>
      </c>
      <c r="E233" s="166" t="s">
        <v>601</v>
      </c>
      <c r="F233" s="166">
        <v>220</v>
      </c>
      <c r="G233" s="166"/>
      <c r="H233" s="166">
        <v>127.5</v>
      </c>
      <c r="I233" s="186">
        <v>284</v>
      </c>
      <c r="J233" s="389" t="s">
        <v>3484</v>
      </c>
      <c r="K233" s="134">
        <f t="shared" si="38"/>
        <v>-92.5</v>
      </c>
      <c r="L233" s="135">
        <f t="shared" si="39"/>
        <v>-0.42045454545454547</v>
      </c>
      <c r="M233" s="136" t="s">
        <v>664</v>
      </c>
      <c r="N233" s="137">
        <v>43896</v>
      </c>
      <c r="O233" s="57"/>
      <c r="P233" s="16"/>
      <c r="Q233" s="16"/>
      <c r="R233" s="17" t="s">
        <v>752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6">
        <v>143</v>
      </c>
      <c r="B234" s="207">
        <v>43622</v>
      </c>
      <c r="C234" s="207"/>
      <c r="D234" s="422" t="s">
        <v>496</v>
      </c>
      <c r="E234" s="208" t="s">
        <v>601</v>
      </c>
      <c r="F234" s="208">
        <v>332.8</v>
      </c>
      <c r="G234" s="208"/>
      <c r="H234" s="208">
        <v>405</v>
      </c>
      <c r="I234" s="232">
        <v>419</v>
      </c>
      <c r="J234" s="141" t="s">
        <v>3491</v>
      </c>
      <c r="K234" s="128">
        <f t="shared" ref="K234" si="40">H234-F234</f>
        <v>72.199999999999989</v>
      </c>
      <c r="L234" s="129">
        <f t="shared" ref="L234" si="41">K234/F234</f>
        <v>0.21694711538461534</v>
      </c>
      <c r="M234" s="130" t="s">
        <v>600</v>
      </c>
      <c r="N234" s="363">
        <v>43860</v>
      </c>
      <c r="O234" s="57"/>
      <c r="P234" s="16"/>
      <c r="Q234" s="16"/>
      <c r="R234" s="17" t="s">
        <v>752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144">
        <v>144</v>
      </c>
      <c r="B235" s="143">
        <v>43641</v>
      </c>
      <c r="C235" s="143"/>
      <c r="D235" s="144" t="s">
        <v>139</v>
      </c>
      <c r="E235" s="145" t="s">
        <v>624</v>
      </c>
      <c r="F235" s="146">
        <v>386</v>
      </c>
      <c r="G235" s="147"/>
      <c r="H235" s="147">
        <v>395</v>
      </c>
      <c r="I235" s="147">
        <v>452</v>
      </c>
      <c r="J235" s="170" t="s">
        <v>3406</v>
      </c>
      <c r="K235" s="171">
        <f t="shared" ref="K235" si="42">H235-F235</f>
        <v>9</v>
      </c>
      <c r="L235" s="172">
        <f t="shared" ref="L235" si="43">K235/F235</f>
        <v>2.3316062176165803E-2</v>
      </c>
      <c r="M235" s="173" t="s">
        <v>709</v>
      </c>
      <c r="N235" s="174">
        <v>43868</v>
      </c>
      <c r="O235" s="16"/>
      <c r="P235" s="16"/>
      <c r="Q235" s="16"/>
      <c r="R235" s="344" t="s">
        <v>752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73">
        <v>145</v>
      </c>
      <c r="B236" s="195">
        <v>43707</v>
      </c>
      <c r="C236" s="195"/>
      <c r="D236" s="202" t="s">
        <v>260</v>
      </c>
      <c r="E236" s="199" t="s">
        <v>624</v>
      </c>
      <c r="F236" s="199" t="s">
        <v>756</v>
      </c>
      <c r="G236" s="199"/>
      <c r="H236" s="199"/>
      <c r="I236" s="226">
        <v>190</v>
      </c>
      <c r="J236" s="227"/>
      <c r="K236" s="228"/>
      <c r="L236" s="229"/>
      <c r="M236" s="358" t="s">
        <v>602</v>
      </c>
      <c r="N236" s="230"/>
      <c r="O236" s="16"/>
      <c r="P236" s="16"/>
      <c r="Q236" s="16"/>
      <c r="R236" s="344" t="s">
        <v>752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6">
        <v>146</v>
      </c>
      <c r="B237" s="207">
        <v>43731</v>
      </c>
      <c r="C237" s="207"/>
      <c r="D237" s="155" t="s">
        <v>440</v>
      </c>
      <c r="E237" s="208" t="s">
        <v>624</v>
      </c>
      <c r="F237" s="208">
        <v>235</v>
      </c>
      <c r="G237" s="208"/>
      <c r="H237" s="208">
        <v>295</v>
      </c>
      <c r="I237" s="232">
        <v>296</v>
      </c>
      <c r="J237" s="141" t="s">
        <v>3148</v>
      </c>
      <c r="K237" s="128">
        <f t="shared" ref="K237" si="44">H237-F237</f>
        <v>60</v>
      </c>
      <c r="L237" s="129">
        <f t="shared" ref="L237" si="45">K237/F237</f>
        <v>0.25531914893617019</v>
      </c>
      <c r="M237" s="130" t="s">
        <v>600</v>
      </c>
      <c r="N237" s="363">
        <v>43844</v>
      </c>
      <c r="O237" s="57"/>
      <c r="P237" s="16"/>
      <c r="Q237" s="16"/>
      <c r="R237" s="17" t="s">
        <v>752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6">
        <v>147</v>
      </c>
      <c r="B238" s="207">
        <v>43752</v>
      </c>
      <c r="C238" s="207"/>
      <c r="D238" s="155" t="s">
        <v>2978</v>
      </c>
      <c r="E238" s="208" t="s">
        <v>624</v>
      </c>
      <c r="F238" s="208">
        <v>277.5</v>
      </c>
      <c r="G238" s="208"/>
      <c r="H238" s="208">
        <v>333</v>
      </c>
      <c r="I238" s="232">
        <v>333</v>
      </c>
      <c r="J238" s="141" t="s">
        <v>3149</v>
      </c>
      <c r="K238" s="128">
        <f t="shared" ref="K238" si="46">H238-F238</f>
        <v>55.5</v>
      </c>
      <c r="L238" s="129">
        <f t="shared" ref="L238" si="47">K238/F238</f>
        <v>0.2</v>
      </c>
      <c r="M238" s="130" t="s">
        <v>600</v>
      </c>
      <c r="N238" s="363">
        <v>43846</v>
      </c>
      <c r="O238" s="57"/>
      <c r="P238" s="16"/>
      <c r="Q238" s="16"/>
      <c r="R238" s="17" t="s">
        <v>754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6">
        <v>148</v>
      </c>
      <c r="B239" s="207">
        <v>43752</v>
      </c>
      <c r="C239" s="207"/>
      <c r="D239" s="155" t="s">
        <v>2977</v>
      </c>
      <c r="E239" s="208" t="s">
        <v>624</v>
      </c>
      <c r="F239" s="208">
        <v>930</v>
      </c>
      <c r="G239" s="208"/>
      <c r="H239" s="208">
        <v>1165</v>
      </c>
      <c r="I239" s="232">
        <v>1200</v>
      </c>
      <c r="J239" s="141" t="s">
        <v>3151</v>
      </c>
      <c r="K239" s="128">
        <f t="shared" ref="K239" si="48">H239-F239</f>
        <v>235</v>
      </c>
      <c r="L239" s="129">
        <f t="shared" ref="L239" si="49">K239/F239</f>
        <v>0.25268817204301075</v>
      </c>
      <c r="M239" s="130" t="s">
        <v>600</v>
      </c>
      <c r="N239" s="363">
        <v>43847</v>
      </c>
      <c r="O239" s="57"/>
      <c r="P239" s="16"/>
      <c r="Q239" s="16"/>
      <c r="R239" s="17" t="s">
        <v>754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72">
        <v>149</v>
      </c>
      <c r="B240" s="347">
        <v>43753</v>
      </c>
      <c r="C240" s="212"/>
      <c r="D240" s="374" t="s">
        <v>2976</v>
      </c>
      <c r="E240" s="350" t="s">
        <v>624</v>
      </c>
      <c r="F240" s="353">
        <v>111</v>
      </c>
      <c r="G240" s="350"/>
      <c r="H240" s="350"/>
      <c r="I240" s="356">
        <v>141</v>
      </c>
      <c r="J240" s="238"/>
      <c r="K240" s="238"/>
      <c r="L240" s="123"/>
      <c r="M240" s="362" t="s">
        <v>602</v>
      </c>
      <c r="N240" s="240"/>
      <c r="O240" s="16"/>
      <c r="P240" s="16"/>
      <c r="Q240" s="16"/>
      <c r="R240" s="344" t="s">
        <v>752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6">
        <v>150</v>
      </c>
      <c r="B241" s="207">
        <v>43753</v>
      </c>
      <c r="C241" s="207"/>
      <c r="D241" s="155" t="s">
        <v>2975</v>
      </c>
      <c r="E241" s="208" t="s">
        <v>624</v>
      </c>
      <c r="F241" s="209">
        <v>296</v>
      </c>
      <c r="G241" s="208"/>
      <c r="H241" s="208">
        <v>370</v>
      </c>
      <c r="I241" s="232">
        <v>370</v>
      </c>
      <c r="J241" s="141" t="s">
        <v>683</v>
      </c>
      <c r="K241" s="128">
        <f t="shared" ref="K241" si="50">H241-F241</f>
        <v>74</v>
      </c>
      <c r="L241" s="129">
        <f t="shared" ref="L241" si="51">K241/F241</f>
        <v>0.25</v>
      </c>
      <c r="M241" s="130" t="s">
        <v>600</v>
      </c>
      <c r="N241" s="363">
        <v>43853</v>
      </c>
      <c r="O241" s="57"/>
      <c r="P241" s="16"/>
      <c r="Q241" s="16"/>
      <c r="R241" s="17" t="s">
        <v>754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73">
        <v>151</v>
      </c>
      <c r="B242" s="211">
        <v>43754</v>
      </c>
      <c r="C242" s="211"/>
      <c r="D242" s="192" t="s">
        <v>2974</v>
      </c>
      <c r="E242" s="349" t="s">
        <v>624</v>
      </c>
      <c r="F242" s="352" t="s">
        <v>2940</v>
      </c>
      <c r="G242" s="349"/>
      <c r="H242" s="349"/>
      <c r="I242" s="355">
        <v>344</v>
      </c>
      <c r="J242" s="359"/>
      <c r="K242" s="241"/>
      <c r="L242" s="361"/>
      <c r="M242" s="343" t="s">
        <v>602</v>
      </c>
      <c r="N242" s="364"/>
      <c r="O242" s="16"/>
      <c r="P242" s="16"/>
      <c r="Q242" s="16"/>
      <c r="R242" s="344" t="s">
        <v>752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46">
        <v>152</v>
      </c>
      <c r="B243" s="212">
        <v>43832</v>
      </c>
      <c r="C243" s="212"/>
      <c r="D243" s="216" t="s">
        <v>2254</v>
      </c>
      <c r="E243" s="213" t="s">
        <v>624</v>
      </c>
      <c r="F243" s="214" t="s">
        <v>3136</v>
      </c>
      <c r="G243" s="213"/>
      <c r="H243" s="213"/>
      <c r="I243" s="237">
        <v>590</v>
      </c>
      <c r="J243" s="238"/>
      <c r="K243" s="238"/>
      <c r="L243" s="123"/>
      <c r="M243" s="343" t="s">
        <v>602</v>
      </c>
      <c r="N243" s="240"/>
      <c r="O243" s="16"/>
      <c r="P243" s="16"/>
      <c r="Q243" s="16"/>
      <c r="R243" s="344" t="s">
        <v>754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6">
        <v>153</v>
      </c>
      <c r="B244" s="207">
        <v>43966</v>
      </c>
      <c r="C244" s="207"/>
      <c r="D244" s="155" t="s">
        <v>65</v>
      </c>
      <c r="E244" s="208" t="s">
        <v>624</v>
      </c>
      <c r="F244" s="209">
        <v>67.5</v>
      </c>
      <c r="G244" s="208"/>
      <c r="H244" s="208">
        <v>86</v>
      </c>
      <c r="I244" s="232">
        <v>86</v>
      </c>
      <c r="J244" s="141" t="s">
        <v>3644</v>
      </c>
      <c r="K244" s="128">
        <f t="shared" ref="K244" si="52">H244-F244</f>
        <v>18.5</v>
      </c>
      <c r="L244" s="129">
        <f t="shared" ref="L244" si="53">K244/F244</f>
        <v>0.27407407407407408</v>
      </c>
      <c r="M244" s="130" t="s">
        <v>600</v>
      </c>
      <c r="N244" s="363">
        <v>44008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10"/>
      <c r="B245" s="200" t="s">
        <v>2981</v>
      </c>
      <c r="C245" s="212"/>
      <c r="D245" s="216"/>
      <c r="E245" s="213"/>
      <c r="F245" s="214"/>
      <c r="G245" s="213"/>
      <c r="H245" s="213"/>
      <c r="I245" s="237"/>
      <c r="J245" s="238"/>
      <c r="K245" s="238"/>
      <c r="L245" s="123"/>
      <c r="M245" s="239"/>
      <c r="N245" s="240"/>
      <c r="O245" s="16"/>
      <c r="P245" s="16"/>
      <c r="Q245" s="16"/>
      <c r="R245" s="344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10"/>
      <c r="B246" s="212"/>
      <c r="C246" s="212"/>
      <c r="D246" s="216"/>
      <c r="E246" s="213"/>
      <c r="F246" s="214"/>
      <c r="G246" s="213"/>
      <c r="H246" s="213"/>
      <c r="I246" s="237"/>
      <c r="J246" s="238"/>
      <c r="K246" s="238"/>
      <c r="L246" s="123"/>
      <c r="M246" s="239"/>
      <c r="N246" s="240"/>
      <c r="O246" s="16"/>
      <c r="P246" s="16"/>
      <c r="Q246" s="16"/>
      <c r="R246" s="344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10"/>
      <c r="B247" s="212"/>
      <c r="C247" s="212"/>
      <c r="D247" s="216"/>
      <c r="E247" s="213"/>
      <c r="F247" s="214"/>
      <c r="G247" s="213"/>
      <c r="H247" s="213"/>
      <c r="I247" s="237"/>
      <c r="J247" s="238"/>
      <c r="K247" s="238"/>
      <c r="L247" s="123"/>
      <c r="M247" s="239"/>
      <c r="N247" s="240"/>
      <c r="O247" s="16"/>
      <c r="P247" s="16"/>
      <c r="Q247" s="16"/>
      <c r="R247" s="344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10"/>
      <c r="B248" s="212"/>
      <c r="C248" s="212"/>
      <c r="D248" s="216"/>
      <c r="E248" s="213"/>
      <c r="F248" s="214"/>
      <c r="G248" s="213"/>
      <c r="H248" s="213"/>
      <c r="I248" s="237"/>
      <c r="J248" s="238"/>
      <c r="K248" s="238"/>
      <c r="L248" s="123"/>
      <c r="M248" s="239"/>
      <c r="N248" s="240"/>
      <c r="O248" s="16"/>
      <c r="P248" s="16"/>
      <c r="Q248" s="16"/>
      <c r="R248" s="344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10"/>
      <c r="B249" s="212"/>
      <c r="C249" s="212"/>
      <c r="D249" s="216"/>
      <c r="E249" s="213"/>
      <c r="F249" s="214"/>
      <c r="G249" s="213"/>
      <c r="H249" s="213"/>
      <c r="I249" s="237"/>
      <c r="J249" s="238"/>
      <c r="K249" s="238"/>
      <c r="L249" s="123"/>
      <c r="M249" s="239"/>
      <c r="N249" s="240"/>
      <c r="O249" s="16"/>
      <c r="P249" s="16"/>
      <c r="Q249" s="16"/>
      <c r="R249" s="344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10"/>
      <c r="B250" s="212"/>
      <c r="C250" s="212"/>
      <c r="D250" s="216"/>
      <c r="E250" s="213"/>
      <c r="F250" s="214"/>
      <c r="G250" s="213"/>
      <c r="H250" s="213"/>
      <c r="I250" s="237"/>
      <c r="J250" s="238"/>
      <c r="K250" s="238"/>
      <c r="L250" s="123"/>
      <c r="M250" s="239"/>
      <c r="N250" s="240"/>
      <c r="O250" s="16"/>
      <c r="P250" s="16"/>
      <c r="Q250" s="16"/>
      <c r="R250" s="344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10"/>
      <c r="B251" s="212"/>
      <c r="C251" s="212"/>
      <c r="D251" s="216"/>
      <c r="E251" s="213"/>
      <c r="F251" s="214"/>
      <c r="G251" s="213"/>
      <c r="H251" s="213"/>
      <c r="I251" s="237"/>
      <c r="J251" s="238"/>
      <c r="K251" s="238"/>
      <c r="L251" s="123"/>
      <c r="M251" s="239"/>
      <c r="N251" s="240"/>
      <c r="O251" s="16"/>
      <c r="P251" s="16"/>
      <c r="Q251" s="16"/>
      <c r="R251" s="344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10"/>
      <c r="B252" s="212"/>
      <c r="C252" s="212"/>
      <c r="D252" s="216"/>
      <c r="E252" s="213"/>
      <c r="F252" s="214"/>
      <c r="G252" s="213"/>
      <c r="H252" s="213"/>
      <c r="I252" s="237"/>
      <c r="J252" s="238"/>
      <c r="K252" s="238"/>
      <c r="L252" s="123"/>
      <c r="M252" s="239"/>
      <c r="N252" s="240"/>
      <c r="O252" s="16"/>
      <c r="P252" s="16"/>
      <c r="Q252" s="16"/>
      <c r="R252" s="344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10"/>
      <c r="B253" s="212"/>
      <c r="C253" s="212"/>
      <c r="D253" s="216"/>
      <c r="E253" s="213"/>
      <c r="F253" s="214"/>
      <c r="G253" s="213"/>
      <c r="H253" s="213"/>
      <c r="I253" s="237"/>
      <c r="J253" s="238"/>
      <c r="K253" s="238"/>
      <c r="L253" s="123"/>
      <c r="M253" s="239"/>
      <c r="N253" s="240"/>
      <c r="O253" s="16"/>
      <c r="P253" s="16"/>
      <c r="R253" s="344"/>
    </row>
    <row r="254" spans="1:26">
      <c r="A254" s="210"/>
      <c r="B254" s="212"/>
      <c r="C254" s="212"/>
      <c r="D254" s="216"/>
      <c r="E254" s="213"/>
      <c r="F254" s="214"/>
      <c r="G254" s="213"/>
      <c r="H254" s="213"/>
      <c r="I254" s="237"/>
      <c r="J254" s="238"/>
      <c r="K254" s="238"/>
      <c r="L254" s="123"/>
      <c r="M254" s="239"/>
      <c r="N254" s="240"/>
      <c r="O254" s="16"/>
      <c r="P254" s="16"/>
      <c r="R254" s="344"/>
    </row>
    <row r="255" spans="1:26">
      <c r="A255" s="210"/>
      <c r="B255" s="212"/>
      <c r="C255" s="212"/>
      <c r="D255" s="216"/>
      <c r="E255" s="213"/>
      <c r="F255" s="214"/>
      <c r="G255" s="213"/>
      <c r="H255" s="213"/>
      <c r="I255" s="237"/>
      <c r="J255" s="238"/>
      <c r="K255" s="238"/>
      <c r="L255" s="123"/>
      <c r="M255" s="239"/>
      <c r="N255" s="240"/>
      <c r="O255" s="16"/>
      <c r="P255" s="16"/>
      <c r="R255" s="344"/>
    </row>
    <row r="256" spans="1:26">
      <c r="A256" s="210"/>
      <c r="B256" s="212"/>
      <c r="C256" s="212"/>
      <c r="D256" s="216"/>
      <c r="E256" s="213"/>
      <c r="F256" s="214"/>
      <c r="G256" s="213"/>
      <c r="H256" s="213"/>
      <c r="I256" s="237"/>
      <c r="J256" s="238"/>
      <c r="K256" s="238"/>
      <c r="L256" s="123"/>
      <c r="M256" s="239"/>
      <c r="N256" s="240"/>
      <c r="O256" s="16"/>
      <c r="P256" s="16"/>
      <c r="R256" s="344"/>
    </row>
    <row r="257" spans="1:18">
      <c r="A257" s="210"/>
      <c r="B257" s="200"/>
      <c r="O257" s="16"/>
      <c r="P257" s="16"/>
      <c r="R257" s="344"/>
    </row>
    <row r="258" spans="1:18">
      <c r="R258" s="242"/>
    </row>
    <row r="259" spans="1:18">
      <c r="R259" s="242"/>
    </row>
    <row r="260" spans="1:18">
      <c r="R260" s="242"/>
    </row>
    <row r="261" spans="1:18">
      <c r="R261" s="242"/>
    </row>
    <row r="262" spans="1:18">
      <c r="R262" s="242"/>
    </row>
    <row r="263" spans="1:18">
      <c r="R263" s="242"/>
    </row>
    <row r="264" spans="1:18">
      <c r="R264" s="242"/>
    </row>
    <row r="265" spans="1:18">
      <c r="R265" s="242"/>
    </row>
    <row r="266" spans="1:18">
      <c r="R266" s="242"/>
    </row>
    <row r="267" spans="1:18">
      <c r="R267" s="242"/>
    </row>
    <row r="268" spans="1:18">
      <c r="R268" s="242"/>
    </row>
    <row r="274" spans="1:1">
      <c r="A274" s="217"/>
    </row>
    <row r="275" spans="1:1">
      <c r="A275" s="217"/>
    </row>
    <row r="276" spans="1:1">
      <c r="A276" s="213"/>
    </row>
  </sheetData>
  <autoFilter ref="R1:R276"/>
  <mergeCells count="34">
    <mergeCell ref="P62:P63"/>
    <mergeCell ref="N62:N63"/>
    <mergeCell ref="N76:N77"/>
    <mergeCell ref="O76:O77"/>
    <mergeCell ref="P76:P77"/>
    <mergeCell ref="O66:O67"/>
    <mergeCell ref="N66:N67"/>
    <mergeCell ref="P66:P67"/>
    <mergeCell ref="B66:B67"/>
    <mergeCell ref="J66:J67"/>
    <mergeCell ref="L66:L67"/>
    <mergeCell ref="M66:M67"/>
    <mergeCell ref="O62:O63"/>
    <mergeCell ref="A62:A63"/>
    <mergeCell ref="B62:B63"/>
    <mergeCell ref="J62:J63"/>
    <mergeCell ref="L62:L63"/>
    <mergeCell ref="M62:M63"/>
    <mergeCell ref="J64:J65"/>
    <mergeCell ref="L64:L65"/>
    <mergeCell ref="M64:M65"/>
    <mergeCell ref="A76:A77"/>
    <mergeCell ref="B76:B77"/>
    <mergeCell ref="J76:J77"/>
    <mergeCell ref="L76:L77"/>
    <mergeCell ref="M76:M77"/>
    <mergeCell ref="A68:A69"/>
    <mergeCell ref="B68:B69"/>
    <mergeCell ref="J68:J69"/>
    <mergeCell ref="L68:L69"/>
    <mergeCell ref="M68:M69"/>
    <mergeCell ref="A64:A65"/>
    <mergeCell ref="B64:B65"/>
    <mergeCell ref="A66:A67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2020-07-14T02:23:33Z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