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Deals'!$A$9:$H$133</definedName>
    <definedName name="_xlnm._FilterDatabase" localSheetId="5" hidden="1">'Call Tracker (Equity &amp; F&amp;O)'!$R$1:$R$282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6" l="1"/>
  <c r="K72" i="6"/>
  <c r="M72" i="6" s="1"/>
  <c r="K73" i="6"/>
  <c r="M73" i="6" s="1"/>
  <c r="K61" i="6" l="1"/>
  <c r="M61" i="6" s="1"/>
  <c r="K67" i="6"/>
  <c r="M67" i="6" s="1"/>
  <c r="L41" i="6"/>
  <c r="M41" i="6" s="1"/>
  <c r="K41" i="6"/>
  <c r="K40" i="6"/>
  <c r="L40" i="6"/>
  <c r="M40" i="6" l="1"/>
  <c r="P16" i="6"/>
  <c r="K70" i="6"/>
  <c r="M70" i="6" s="1"/>
  <c r="K69" i="6"/>
  <c r="M69" i="6" s="1"/>
  <c r="K64" i="6"/>
  <c r="M64" i="6" s="1"/>
  <c r="P14" i="6" l="1"/>
  <c r="P15" i="6"/>
  <c r="K65" i="6"/>
  <c r="M65" i="6" s="1"/>
  <c r="K66" i="6"/>
  <c r="M66" i="6" s="1"/>
  <c r="F56" i="6"/>
  <c r="K56" i="6" s="1"/>
  <c r="M56" i="6" s="1"/>
  <c r="L39" i="6"/>
  <c r="K39" i="6"/>
  <c r="K63" i="6"/>
  <c r="M63" i="6" s="1"/>
  <c r="K59" i="6"/>
  <c r="M59" i="6" s="1"/>
  <c r="K62" i="6"/>
  <c r="M62" i="6" s="1"/>
  <c r="K60" i="6"/>
  <c r="M60" i="6" s="1"/>
  <c r="L26" i="6"/>
  <c r="K26" i="6"/>
  <c r="M26" i="6" s="1"/>
  <c r="M39" i="6" l="1"/>
  <c r="K57" i="6"/>
  <c r="M57" i="6" s="1"/>
  <c r="L28" i="6"/>
  <c r="K28" i="6"/>
  <c r="M28" i="6" l="1"/>
  <c r="K55" i="6"/>
  <c r="M55" i="6" s="1"/>
  <c r="L11" i="6"/>
  <c r="K11" i="6"/>
  <c r="M11" i="6" s="1"/>
  <c r="K54" i="6" l="1"/>
  <c r="M54" i="6" s="1"/>
  <c r="K53" i="6" l="1"/>
  <c r="M53" i="6" s="1"/>
  <c r="K52" i="6"/>
  <c r="M52" i="6" s="1"/>
  <c r="L25" i="6"/>
  <c r="K25" i="6"/>
  <c r="M25" i="6" l="1"/>
  <c r="P13" i="6"/>
  <c r="K47" i="6"/>
  <c r="M47" i="6" s="1"/>
  <c r="L38" i="6"/>
  <c r="K38" i="6"/>
  <c r="M38" i="6" l="1"/>
  <c r="L79" i="6" l="1"/>
  <c r="K79" i="6"/>
  <c r="M79" i="6" s="1"/>
  <c r="K50" i="6"/>
  <c r="M50" i="6" s="1"/>
  <c r="K49" i="6"/>
  <c r="M49" i="6" s="1"/>
  <c r="K48" i="6"/>
  <c r="M48" i="6" s="1"/>
  <c r="K46" i="6"/>
  <c r="M46" i="6" s="1"/>
  <c r="P12" i="6" l="1"/>
  <c r="L77" i="6" l="1"/>
  <c r="K77" i="6"/>
  <c r="M77" i="6" l="1"/>
  <c r="P10" i="6" l="1"/>
  <c r="P76" i="6" l="1"/>
  <c r="K275" i="6" l="1"/>
  <c r="L275" i="6" s="1"/>
  <c r="K264" i="6" l="1"/>
  <c r="L264" i="6" s="1"/>
  <c r="K270" i="6" l="1"/>
  <c r="L270" i="6" s="1"/>
  <c r="K253" i="6" l="1"/>
  <c r="L253" i="6" s="1"/>
  <c r="K267" i="6" l="1"/>
  <c r="L267" i="6" s="1"/>
  <c r="K259" i="6" l="1"/>
  <c r="L259" i="6" s="1"/>
  <c r="K269" i="6" l="1"/>
  <c r="L269" i="6" s="1"/>
  <c r="H265" i="6" l="1"/>
  <c r="K265" i="6" l="1"/>
  <c r="L265" i="6" s="1"/>
  <c r="K254" i="6"/>
  <c r="L254" i="6" s="1"/>
  <c r="K244" i="6"/>
  <c r="L244" i="6" s="1"/>
  <c r="K260" i="6" l="1"/>
  <c r="L260" i="6" s="1"/>
  <c r="K261" i="6" l="1"/>
  <c r="L261" i="6" s="1"/>
  <c r="K258" i="6" l="1"/>
  <c r="L258" i="6" s="1"/>
  <c r="K237" i="6"/>
  <c r="L237" i="6" s="1"/>
  <c r="K257" i="6"/>
  <c r="L257" i="6" s="1"/>
  <c r="K256" i="6"/>
  <c r="L256" i="6" s="1"/>
  <c r="K255" i="6"/>
  <c r="L255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6" i="6"/>
  <c r="L236" i="6" s="1"/>
  <c r="K235" i="6"/>
  <c r="L235" i="6" s="1"/>
  <c r="K234" i="6"/>
  <c r="L234" i="6" s="1"/>
  <c r="F233" i="6"/>
  <c r="K233" i="6" s="1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F227" i="6"/>
  <c r="K227" i="6" s="1"/>
  <c r="L227" i="6" s="1"/>
  <c r="F226" i="6"/>
  <c r="K226" i="6" s="1"/>
  <c r="L226" i="6" s="1"/>
  <c r="K225" i="6"/>
  <c r="L225" i="6" s="1"/>
  <c r="F224" i="6"/>
  <c r="K224" i="6" s="1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8" i="6"/>
  <c r="L208" i="6" s="1"/>
  <c r="K206" i="6"/>
  <c r="L206" i="6" s="1"/>
  <c r="K205" i="6"/>
  <c r="L205" i="6" s="1"/>
  <c r="F204" i="6"/>
  <c r="K204" i="6" s="1"/>
  <c r="L204" i="6" s="1"/>
  <c r="K203" i="6"/>
  <c r="L203" i="6" s="1"/>
  <c r="K200" i="6"/>
  <c r="L200" i="6" s="1"/>
  <c r="K199" i="6"/>
  <c r="L199" i="6" s="1"/>
  <c r="K198" i="6"/>
  <c r="L198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8" i="6"/>
  <c r="L178" i="6" s="1"/>
  <c r="K176" i="6"/>
  <c r="L176" i="6" s="1"/>
  <c r="K174" i="6"/>
  <c r="L174" i="6" s="1"/>
  <c r="K172" i="6"/>
  <c r="L172" i="6" s="1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K164" i="6"/>
  <c r="L164" i="6" s="1"/>
  <c r="K163" i="6"/>
  <c r="L163" i="6" s="1"/>
  <c r="K161" i="6"/>
  <c r="L161" i="6" s="1"/>
  <c r="K160" i="6"/>
  <c r="L160" i="6" s="1"/>
  <c r="K159" i="6"/>
  <c r="L159" i="6" s="1"/>
  <c r="K158" i="6"/>
  <c r="L158" i="6" s="1"/>
  <c r="K157" i="6"/>
  <c r="L157" i="6" s="1"/>
  <c r="F156" i="6"/>
  <c r="K156" i="6" s="1"/>
  <c r="L156" i="6" s="1"/>
  <c r="H155" i="6"/>
  <c r="K155" i="6" s="1"/>
  <c r="L155" i="6" s="1"/>
  <c r="K152" i="6"/>
  <c r="L152" i="6" s="1"/>
  <c r="K151" i="6"/>
  <c r="L151" i="6" s="1"/>
  <c r="K150" i="6"/>
  <c r="L150" i="6" s="1"/>
  <c r="K149" i="6"/>
  <c r="L149" i="6" s="1"/>
  <c r="K148" i="6"/>
  <c r="L148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H121" i="6"/>
  <c r="K121" i="6" s="1"/>
  <c r="L121" i="6" s="1"/>
  <c r="F120" i="6"/>
  <c r="K120" i="6" s="1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<sst xmlns="http://schemas.openxmlformats.org/spreadsheetml/2006/main" count="2951" uniqueCount="1139">
  <si>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</si>
  <si>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</si>
  <si>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</si>
  <si>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</si>
  <si>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</si>
  <si>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</si>
  <si>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</si>
  <si>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</si>
  <si>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</si>
  <si>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</si>
  <si>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</si>
  <si>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</si>
  <si>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</si>
  <si>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</si>
  <si>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</si>
  <si>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</si>
  <si>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</si>
  <si>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</si>
  <si>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</si>
  <si>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</si>
  <si>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</si>
  <si>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</si>
  <si>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</si>
  <si>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</si>
  <si>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</si>
  <si>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</si>
  <si>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</si>
  <si>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</si>
  <si>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</si>
  <si>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</si>
  <si>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</si>
  <si>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</si>
  <si>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</si>
  <si>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</si>
  <si>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</si>
  <si>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</si>
  <si>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</si>
  <si>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</si>
  <si>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</si>
  <si>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</si>
  <si>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</si>
  <si>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</si>
  <si>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</si>
  <si>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</si>
  <si>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</si>
  <si>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</si>
  <si>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</si>
  <si>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</si>
  <si>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</si>
  <si>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</si>
  <si>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</si>
  <si>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</si>
  <si>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</si>
  <si>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</si>
  <si>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</si>
  <si>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</si>
  <si>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</si>
  <si>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</si>
  <si>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</si>
  <si>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</si>
  <si>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</si>
  <si>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</si>
  <si>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</si>
  <si>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</si>
  <si>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</si>
  <si>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</si>
  <si>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</si>
  <si>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</si>
  <si>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</si>
  <si>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</si>
  <si>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</si>
  <si>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</si>
  <si>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</si>
  <si>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</si>
  <si>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</si>
  <si>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</si>
  <si>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</si>
  <si>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</si>
  <si>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</si>
  <si>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</si>
  <si>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</si>
  <si>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</si>
  <si>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</si>
  <si>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</si>
  <si>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</si>
  <si>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</si>
  <si>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</si>
  <si>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</si>
  <si>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</si>
  <si>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</si>
  <si>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</si>
  <si>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</si>
  <si>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</si>
  <si>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</si>
  <si>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</si>
  <si>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</si>
  <si>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</si>
  <si>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</si>
  <si>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</si>
  <si>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</si>
  <si>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</si>
  <si>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</si>
  <si>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</si>
  <si>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</si>
  <si>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</si>
  <si>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</si>
  <si>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</si>
  <si>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</si>
  <si>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</si>
  <si>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</si>
  <si>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</si>
  <si>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</si>
  <si>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</si>
  <si>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</si>
  <si>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</si>
  <si>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</si>
  <si>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</si>
  <si>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</si>
  <si>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</si>
  <si>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</si>
  <si>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</si>
  <si>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</si>
  <si>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</si>
  <si>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</si>
  <si>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</si>
  <si>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</si>
  <si>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</si>
  <si>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</si>
  <si>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</si>
  <si>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</si>
  <si>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</si>
  <si>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</si>
  <si>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</si>
  <si>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</si>
  <si>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</si>
  <si>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</si>
  <si>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</si>
  <si>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</si>
  <si>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</si>
  <si>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</si>
  <si>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</si>
  <si>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</si>
  <si>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</si>
  <si>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</si>
  <si>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</si>
  <si>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</si>
  <si>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</si>
  <si>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</si>
  <si>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</si>
  <si>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</si>
  <si>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</si>
  <si>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</si>
  <si>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</si>
  <si>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</si>
  <si>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</si>
  <si>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</si>
  <si>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</si>
  <si>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</si>
  <si>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</si>
  <si>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</si>
  <si>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</si>
  <si>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</si>
  <si>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</si>
  <si>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</si>
  <si>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</si>
  <si>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</si>
  <si>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</si>
  <si>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</si>
  <si>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</si>
  <si>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</si>
  <si>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</si>
  <si>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</si>
  <si>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</si>
  <si>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</si>
  <si>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</si>
  <si>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</si>
  <si>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</si>
  <si>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</si>
  <si>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</si>
  <si>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</si>
  <si>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</si>
  <si>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</si>
  <si>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</si>
  <si>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</si>
  <si>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</si>
  <si>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</si>
  <si>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</si>
  <si>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</si>
  <si>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</si>
  <si>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</si>
  <si>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</si>
  <si>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</si>
  <si>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</si>
  <si>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</si>
  <si>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</si>
  <si>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</si>
  <si>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</si>
  <si>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</si>
  <si>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</si>
  <si>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</si>
  <si>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</si>
  <si>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</si>
  <si>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</si>
  <si>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</si>
  <si>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</si>
  <si>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</si>
  <si>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</si>
  <si>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</si>
  <si>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</si>
  <si>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</si>
  <si>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</si>
  <si>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</si>
  <si>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</si>
  <si>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</si>
  <si>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</si>
  <si>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</si>
  <si>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</si>
  <si>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</si>
  <si>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</si>
  <si>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</si>
  <si>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</si>
  <si>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</si>
  <si>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</si>
  <si>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</si>
  <si>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</si>
  <si>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</si>
  <si>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</si>
  <si>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</si>
  <si>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</si>
  <si>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</si>
  <si>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</si>
  <si>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</si>
  <si>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</si>
  <si>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</si>
  <si>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</si>
  <si>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</si>
  <si>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</si>
  <si>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</si>
  <si>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</si>
  <si>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</si>
  <si>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</si>
  <si>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</si>
  <si>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</si>
  <si>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</si>
  <si>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</si>
  <si>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</si>
  <si>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</si>
  <si>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</si>
  <si>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</si>
  <si>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</si>
  <si>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</si>
  <si>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</si>
  <si>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</si>
  <si>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</si>
  <si>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</si>
  <si>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</si>
  <si>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</si>
  <si>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</si>
  <si>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</si>
  <si>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</si>
  <si>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</si>
  <si>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</si>
  <si>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</si>
  <si>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</si>
  <si>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</si>
  <si>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</si>
  <si>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</si>
  <si>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</si>
  <si>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</si>
  <si>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</si>
  <si>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</si>
  <si>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</si>
  <si>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</si>
  <si>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</si>
  <si>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</si>
  <si>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</si>
  <si>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</si>
  <si>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</si>
  <si>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</si>
  <si>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</si>
  <si>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</si>
  <si>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</si>
  <si>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</si>
  <si>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</si>
  <si>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</si>
  <si>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</si>
  <si>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</si>
  <si>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</si>
  <si>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</si>
  <si>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</si>
  <si>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</si>
  <si>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</si>
  <si>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</si>
  <si>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</si>
  <si>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</si>
  <si>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</si>
  <si>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</si>
  <si>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</si>
  <si>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</si>
  <si>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</si>
  <si>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</si>
  <si>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</si>
  <si>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</si>
  <si>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</si>
  <si>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</si>
  <si>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</si>
  <si>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</si>
  <si>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</si>
  <si>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</si>
  <si>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</si>
  <si>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</si>
  <si>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</si>
  <si>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</si>
  <si>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</si>
  <si>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</si>
  <si>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</si>
  <si>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</si>
  <si>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</si>
  <si>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</si>
  <si>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</si>
  <si>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</si>
  <si>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</si>
  <si>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</si>
  <si>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</si>
  <si>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</si>
  <si>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</si>
  <si>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</si>
  <si>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</si>
  <si>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</si>
  <si>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</si>
  <si>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</si>
  <si>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</si>
  <si>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</si>
  <si>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</si>
  <si>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</si>
  <si>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</si>
  <si>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</si>
  <si>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</si>
  <si>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</si>
  <si>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</si>
  <si>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</si>
  <si>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</si>
  <si>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</si>
  <si>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</si>
  <si>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</si>
  <si>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</si>
  <si>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</si>
  <si>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</si>
  <si>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</si>
  <si>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</si>
  <si>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</si>
  <si>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</si>
  <si>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</si>
  <si>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</si>
  <si>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</si>
  <si>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</si>
  <si>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</si>
  <si>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</si>
  <si>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</si>
  <si>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</si>
  <si>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</si>
  <si>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</si>
  <si>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</si>
  <si>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</si>
  <si>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</si>
  <si>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</si>
  <si>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</si>
  <si>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</si>
  <si>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</si>
  <si>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</si>
  <si>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</si>
  <si>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</si>
  <si>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</si>
  <si>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</si>
  <si>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</si>
  <si>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</si>
  <si>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</si>
  <si>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</si>
  <si>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</si>
  <si>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</si>
  <si>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</si>
  <si>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</si>
  <si>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</si>
  <si>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</si>
  <si>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</si>
  <si>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</si>
  <si>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</si>
  <si>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</si>
  <si>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</si>
  <si>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</si>
  <si>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</si>
  <si>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</si>
  <si>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</si>
  <si>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</si>
  <si>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</si>
  <si>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</si>
  <si>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</si>
  <si>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</si>
  <si>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</si>
  <si>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</si>
  <si>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</si>
  <si>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</si>
  <si>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</si>
  <si>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</si>
  <si>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</si>
  <si>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</si>
  <si>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</si>
  <si>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</si>
  <si>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</si>
  <si>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</si>
  <si>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</si>
  <si>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</si>
  <si>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</si>
  <si>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</si>
  <si>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</si>
  <si>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</si>
  <si>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</si>
  <si>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</si>
  <si>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</si>
  <si>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</si>
  <si>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</si>
  <si>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</si>
  <si>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</si>
  <si>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</si>
  <si>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</si>
  <si>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</si>
  <si>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</si>
  <si>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</si>
  <si>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</si>
  <si>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</si>
  <si>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</si>
  <si>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</si>
  <si>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</si>
  <si>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</si>
  <si>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</si>
  <si>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</si>
  <si>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</si>
  <si>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</si>
  <si>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</si>
  <si>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</si>
  <si>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</si>
  <si>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</si>
  <si>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</si>
  <si>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</si>
  <si>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</si>
  <si>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</si>
  <si>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</si>
  <si>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</si>
  <si>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</si>
  <si>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</si>
  <si>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</si>
  <si>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</si>
  <si>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</si>
  <si>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</si>
  <si>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</si>
  <si>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</si>
  <si>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</si>
  <si>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</si>
  <si>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</si>
  <si>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</si>
  <si>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</si>
  <si>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</si>
  <si>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</si>
  <si>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</si>
  <si>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</si>
  <si>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</si>
  <si>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</si>
  <si>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</si>
  <si>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</si>
  <si>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</si>
  <si>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</si>
  <si>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</si>
  <si>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</si>
  <si>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</si>
  <si>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</si>
  <si>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</si>
  <si>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</si>
  <si>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</si>
  <si>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</si>
  <si>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</si>
  <si>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</si>
  <si>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</si>
  <si>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</si>
  <si>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</si>
  <si>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</si>
  <si>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</si>
  <si>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</si>
  <si>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</si>
  <si>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</si>
  <si>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</si>
  <si>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</si>
  <si>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</si>
  <si>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</si>
  <si>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</si>
  <si>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</si>
  <si>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</si>
  <si>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</si>
  <si>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</si>
  <si>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</si>
  <si>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</si>
  <si>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</si>
  <si>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</si>
  <si>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</si>
  <si>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</si>
  <si>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</si>
  <si>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</si>
  <si>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</si>
  <si>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</si>
  <si>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</si>
  <si>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</si>
  <si>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</si>
  <si>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</si>
  <si>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</si>
  <si>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</si>
  <si>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</si>
  <si>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</si>
  <si>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</si>
  <si>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</si>
  <si>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</si>
  <si>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</si>
  <si>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</si>
  <si>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</si>
  <si>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</si>
  <si>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</si>
  <si>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</si>
  <si>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</si>
  <si>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</si>
  <si>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</si>
  <si>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</si>
  <si>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</si>
  <si>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</si>
  <si>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</si>
  <si>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</si>
  <si>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</si>
  <si>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</si>
  <si>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</si>
  <si>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</si>
  <si>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</si>
  <si>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</si>
  <si>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</si>
  <si>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</si>
  <si>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</si>
  <si>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</si>
  <si>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</si>
  <si>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</si>
  <si>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</si>
  <si>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</si>
  <si>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</si>
  <si>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</si>
  <si>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</si>
  <si>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</si>
  <si>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</si>
  <si>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</si>
  <si>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</si>
  <si>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</si>
  <si>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</si>
  <si>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</si>
  <si>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</si>
  <si>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</si>
  <si>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</si>
  <si>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</si>
  <si>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</si>
  <si>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</si>
  <si>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</si>
  <si>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</si>
  <si>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</si>
  <si>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</si>
  <si>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</si>
  <si>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</si>
  <si>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</si>
  <si>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</si>
  <si>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</si>
  <si>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</si>
  <si>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</si>
  <si>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</si>
  <si>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</si>
  <si>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</si>
  <si>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</si>
  <si>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</si>
  <si>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</si>
  <si>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</si>
  <si>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</si>
  <si>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</si>
  <si>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</si>
  <si>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</si>
  <si>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</si>
  <si>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</si>
  <si>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</si>
  <si>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</si>
  <si>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</si>
  <si>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</si>
  <si>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</si>
  <si>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</si>
  <si>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</si>
  <si>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</si>
  <si>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</si>
  <si>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</si>
  <si>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</si>
  <si>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</si>
  <si>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</si>
  <si>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</si>
  <si>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</si>
  <si>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</si>
  <si>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</si>
  <si>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</si>
  <si>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</si>
  <si>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</si>
  <si>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</si>
  <si>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</si>
  <si>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</si>
  <si>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</si>
  <si>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</si>
  <si>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</si>
  <si>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</si>
  <si>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</si>
  <si>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</si>
  <si>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</si>
  <si>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</si>
  <si>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</si>
  <si>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</si>
  <si>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</si>
  <si>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</si>
  <si>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</si>
  <si>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</si>
  <si>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</si>
  <si>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</si>
  <si>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</si>
  <si>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</si>
  <si>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</si>
  <si>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</si>
  <si>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</si>
  <si>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</si>
  <si>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</si>
  <si>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</si>
  <si>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</si>
  <si>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</si>
  <si>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</si>
  <si>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</si>
  <si>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</si>
  <si>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</si>
  <si>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</si>
  <si>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</si>
  <si>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</si>
  <si>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</si>
  <si>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</si>
  <si>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</si>
  <si>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</si>
  <si>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</si>
  <si>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</si>
  <si>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</si>
  <si>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</si>
  <si>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</si>
  <si>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</si>
  <si>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</si>
  <si>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</si>
  <si>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</si>
  <si>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</si>
  <si>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</si>
  <si>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</si>
  <si>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</si>
  <si>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</si>
  <si>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</si>
  <si>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</si>
  <si>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</si>
  <si>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</si>
  <si>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</si>
  <si>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</si>
  <si>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</si>
  <si>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</si>
  <si>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</si>
  <si>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</si>
  <si>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</si>
  <si>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</si>
  <si>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</si>
  <si>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</si>
  <si>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</si>
  <si>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</si>
  <si>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</si>
  <si>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</si>
  <si>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</si>
  <si>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</si>
  <si>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</si>
  <si>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</si>
  <si>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</si>
  <si>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</si>
  <si>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</si>
  <si>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</si>
  <si>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</si>
  <si>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</si>
  <si>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</si>
  <si>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</si>
  <si>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</si>
  <si>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</si>
  <si>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</si>
  <si>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</si>
  <si>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</si>
  <si>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</si>
  <si>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</si>
  <si>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</si>
  <si>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</si>
  <si>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</si>
  <si>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</si>
  <si>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</si>
  <si>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</si>
  <si>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</si>
  <si>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</si>
  <si>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</si>
  <si>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</si>
  <si>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</si>
  <si>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</si>
  <si>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</si>
  <si>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</si>
  <si>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</si>
  <si>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</si>
  <si>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</si>
  <si>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</si>
  <si>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</si>
  <si>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</si>
  <si>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</si>
  <si>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</si>
  <si>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</si>
  <si>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</si>
  <si>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</si>
  <si>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</si>
  <si>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</si>
  <si>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</si>
  <si>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</si>
  <si>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</si>
  <si>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</si>
  <si>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</si>
  <si>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</si>
  <si>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</si>
  <si>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</si>
  <si>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</si>
  <si>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</si>
  <si>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</si>
  <si>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</si>
  <si>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</si>
  <si>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</si>
  <si>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</si>
  <si>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</si>
  <si>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</si>
  <si>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</si>
  <si>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</si>
  <si>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</si>
  <si>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</si>
  <si>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</si>
  <si>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</si>
  <si>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</si>
  <si>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</si>
  <si>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</si>
  <si>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</si>
  <si>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</si>
  <si>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</si>
  <si>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</si>
  <si>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</si>
  <si>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</si>
  <si>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</si>
  <si>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</si>
  <si>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</si>
  <si>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</si>
  <si>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</si>
  <si>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</si>
  <si>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</si>
  <si>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</si>
  <si>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</si>
  <si>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</si>
  <si>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</si>
  <si>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</si>
  <si>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</si>
  <si>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</si>
  <si>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</si>
  <si>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</si>
  <si>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</si>
  <si>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</si>
  <si>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</si>
  <si>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</si>
  <si>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</si>
  <si>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</si>
  <si>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</si>
  <si>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</si>
  <si>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</si>
  <si>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</si>
  <si>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</si>
  <si>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</si>
  <si>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</si>
  <si>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</si>
  <si>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</si>
  <si>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</si>
  <si>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</si>
  <si>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</si>
  <si>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</si>
  <si>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</si>
  <si>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</si>
  <si>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</si>
  <si>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</si>
  <si>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</si>
  <si>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</si>
  <si>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</si>
  <si>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</si>
  <si>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</si>
  <si>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</si>
  <si>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</si>
  <si>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</si>
  <si>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</si>
  <si>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</si>
  <si>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</si>
  <si>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</si>
  <si>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</si>
  <si>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</si>
  <si>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</si>
  <si>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</si>
  <si>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</si>
  <si>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</si>
  <si>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</si>
  <si>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</si>
  <si>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</si>
  <si>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</si>
  <si>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</si>
  <si>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</si>
  <si>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</si>
  <si>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</si>
  <si>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</si>
  <si>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</si>
  <si>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</si>
  <si>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</si>
  <si>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</si>
  <si>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</si>
  <si>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</si>
  <si>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</si>
  <si>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</si>
  <si>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</si>
  <si>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</si>
  <si>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</si>
  <si>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</si>
  <si>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</si>
  <si>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</si>
  <si>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</si>
  <si>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</si>
  <si>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</si>
  <si>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</si>
  <si>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</si>
  <si>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</si>
  <si>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</si>
  <si>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</si>
  <si>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</si>
  <si>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</si>
  <si>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</si>
  <si>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</si>
  <si>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</si>
  <si>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</si>
  <si>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</si>
  <si>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</si>
  <si>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</si>
  <si>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</si>
  <si>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</si>
  <si>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</si>
  <si>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</si>
  <si>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</si>
  <si>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</si>
  <si>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</si>
  <si>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</si>
  <si>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</si>
  <si>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</si>
  <si>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</si>
  <si>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</si>
  <si>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</si>
  <si>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BEML</t>
  </si>
  <si>
    <t>LEMONTREE</t>
  </si>
  <si>
    <t>PPLPHARMA</t>
  </si>
  <si>
    <t>RAINBOW</t>
  </si>
  <si>
    <t>UCOBANK</t>
  </si>
  <si>
    <t>2750-2780</t>
  </si>
  <si>
    <t>GRSE</t>
  </si>
  <si>
    <t>450-470</t>
  </si>
  <si>
    <t>3600-3660</t>
  </si>
  <si>
    <t>580-590</t>
  </si>
  <si>
    <t>MULTIPLIER SHARE &amp; STOCK ADVISORS PRIVATE LIMITED</t>
  </si>
  <si>
    <t>562-574</t>
  </si>
  <si>
    <t>600-630</t>
  </si>
  <si>
    <t>PVRINOX</t>
  </si>
  <si>
    <t>GRAVITON RESEARCH CAPITAL LLP</t>
  </si>
  <si>
    <t>740-780</t>
  </si>
  <si>
    <t>1900-1920</t>
  </si>
  <si>
    <t>276-296</t>
  </si>
  <si>
    <t>330-350</t>
  </si>
  <si>
    <t>ATLAS EVENTS PRIVATE LIMITED</t>
  </si>
  <si>
    <t>GRAVITA</t>
  </si>
  <si>
    <t>1600-1650</t>
  </si>
  <si>
    <t>90-110</t>
  </si>
  <si>
    <t>152-157</t>
  </si>
  <si>
    <t>170-175</t>
  </si>
  <si>
    <t>590-600</t>
  </si>
  <si>
    <t>3290-3330</t>
  </si>
  <si>
    <t>COALINDIA 240 CE JUN</t>
  </si>
  <si>
    <t>3.0-4.0</t>
  </si>
  <si>
    <t>NIFTY 18400 PE 8-JUN</t>
  </si>
  <si>
    <t>BANKNIFTY 44200 CE 8-JUN</t>
  </si>
  <si>
    <t>320-380</t>
  </si>
  <si>
    <t>228.5-230.5</t>
  </si>
  <si>
    <t>240-244</t>
  </si>
  <si>
    <t>Retail Research Technical Calls &amp; Fundamental Performance Report for the month of June-2023</t>
  </si>
  <si>
    <t>MINDACORP</t>
  </si>
  <si>
    <t>305-315</t>
  </si>
  <si>
    <t>Profit of Rs.0.65/-</t>
  </si>
  <si>
    <t>Profit of Rs.0.15/-</t>
  </si>
  <si>
    <t>NIFTY 18900 CE 29-JUNE</t>
  </si>
  <si>
    <t>Sell</t>
  </si>
  <si>
    <t>10.0-1</t>
  </si>
  <si>
    <t>Profit of Rs.20/-</t>
  </si>
  <si>
    <t>LT JUNE FUT</t>
  </si>
  <si>
    <t>2300-2320</t>
  </si>
  <si>
    <t>ICICIBANK 930 PE JUN</t>
  </si>
  <si>
    <t>18-22</t>
  </si>
  <si>
    <t>10.0-11</t>
  </si>
  <si>
    <t>Profit of Rs.31/-</t>
  </si>
  <si>
    <t>Loss of Rs.30.5/-</t>
  </si>
  <si>
    <t>BANKNIFTY 44000 PE 8-JUN</t>
  </si>
  <si>
    <t>200-250</t>
  </si>
  <si>
    <t>IGL 480 CE 29-JUNE</t>
  </si>
  <si>
    <t>173.5-180.5</t>
  </si>
  <si>
    <t>195-200</t>
  </si>
  <si>
    <t>Profit of Rs.44/-</t>
  </si>
  <si>
    <t>Profit of Rs.1.55/-</t>
  </si>
  <si>
    <t xml:space="preserve">FINNIFTY 19450 CE 6-JUN </t>
  </si>
  <si>
    <t>40-60</t>
  </si>
  <si>
    <t>Profit of Rs.22.5/-</t>
  </si>
  <si>
    <t>Profit of Rs.10/-</t>
  </si>
  <si>
    <t>Profit of Rs.41/-</t>
  </si>
  <si>
    <t>Profit of Rs.130/-</t>
  </si>
  <si>
    <t>1840-1846</t>
  </si>
  <si>
    <t>1920-1950</t>
  </si>
  <si>
    <t>280-281</t>
  </si>
  <si>
    <t>290-295</t>
  </si>
  <si>
    <t>GODREJCP JUNE FUT</t>
  </si>
  <si>
    <t>1080-1100</t>
  </si>
  <si>
    <t>BANKNIFTY 44200 PE 8-JUN</t>
  </si>
  <si>
    <t>RELIANCE 2480 CE JUNE</t>
  </si>
  <si>
    <t>Profit of Rs.6/-</t>
  </si>
  <si>
    <t>JANUSCORP</t>
  </si>
  <si>
    <t>MISTERKAPOORKESHRI</t>
  </si>
  <si>
    <t>Loss of Rs.9/-</t>
  </si>
  <si>
    <t>Loss of Rs.84/-</t>
  </si>
  <si>
    <t>INFY 1300 CE JUN</t>
  </si>
  <si>
    <t>19-20</t>
  </si>
  <si>
    <t>32-40</t>
  </si>
  <si>
    <t>MANSI SHARES &amp; STOCK ADVISORS PVT LTD</t>
  </si>
  <si>
    <t>1435-1495</t>
  </si>
  <si>
    <t>Loss of Rs.16.5/-</t>
  </si>
  <si>
    <t>NIFTY 18600 PE 15-JUN</t>
  </si>
  <si>
    <t>Profit of Rs.5.5/-</t>
  </si>
  <si>
    <t>L&amp;TFH 112 CE JUN</t>
  </si>
  <si>
    <t>RECLTD 150 CE JUN</t>
  </si>
  <si>
    <t>Loss of Rs.1.1/-</t>
  </si>
  <si>
    <t>Profit of Rs.19.5/-</t>
  </si>
  <si>
    <t>Profit of Rs.35.25/-</t>
  </si>
  <si>
    <t>TITAN 2820 PE JUN</t>
  </si>
  <si>
    <t>40-50</t>
  </si>
  <si>
    <t>BANKNIFTY 45000 CE 29-JUN</t>
  </si>
  <si>
    <t>TITAN 3000 CE JUN</t>
  </si>
  <si>
    <t>FINNIFTY 19450 PE 13-JUN</t>
  </si>
  <si>
    <t>100-120</t>
  </si>
  <si>
    <t>Profit of Rs.23.5/-</t>
  </si>
  <si>
    <t>Loss of Rs.13/-</t>
  </si>
  <si>
    <t>Profit of Rs.7.5/-</t>
  </si>
  <si>
    <t>210-230</t>
  </si>
  <si>
    <t>270-290</t>
  </si>
  <si>
    <t>SAROJ GUPTA</t>
  </si>
  <si>
    <t>SHASHIJIT</t>
  </si>
  <si>
    <t>SHEETAL</t>
  </si>
  <si>
    <t>SVJ</t>
  </si>
  <si>
    <t>SOCIETE GENERALE</t>
  </si>
  <si>
    <t>TIMETECHNO</t>
  </si>
  <si>
    <t>Time Technoplast Limited</t>
  </si>
  <si>
    <t>CRONY VYAPAR PVT LTD</t>
  </si>
  <si>
    <t>VISHWARAJ</t>
  </si>
  <si>
    <t>Vishwaraj Sugar Ind Ltd</t>
  </si>
  <si>
    <t>NIFTY 18500 PE 15-JUN</t>
  </si>
  <si>
    <t>80-100</t>
  </si>
  <si>
    <t>Profit of Rs.7/-</t>
  </si>
  <si>
    <t>INDUSTOWER JUNE FUT</t>
  </si>
  <si>
    <t>LICHSGFIN JUNE FUT</t>
  </si>
  <si>
    <t>360-355</t>
  </si>
  <si>
    <t>NIFTY 18800 CE 29-JUN</t>
  </si>
  <si>
    <t>40-10</t>
  </si>
  <si>
    <t>FINNIFTY 19400 PE 13-JUN</t>
  </si>
  <si>
    <t>Profit of Rs.3/-</t>
  </si>
  <si>
    <t>BANKNIFTY 44000 PE 15-JUN</t>
  </si>
  <si>
    <t>350-400</t>
  </si>
  <si>
    <t>Profit of Rs.50/-</t>
  </si>
  <si>
    <t>381-401</t>
  </si>
  <si>
    <t>430-450</t>
  </si>
  <si>
    <t>25-27</t>
  </si>
  <si>
    <t>N</t>
  </si>
  <si>
    <t>ARISE</t>
  </si>
  <si>
    <t>LOREM INVESTMENT</t>
  </si>
  <si>
    <t>CHANDNIMACH</t>
  </si>
  <si>
    <t>CHETAN KANTILAL MEHTA</t>
  </si>
  <si>
    <t>VINODBHAI JAGDISHBHAI RAMRAKHIYA</t>
  </si>
  <si>
    <t>SHOKEENSAIFI</t>
  </si>
  <si>
    <t>HEERAISP</t>
  </si>
  <si>
    <t>LEMON MANAGEMENT CONSULTANCY PRIVATE LIMITED</t>
  </si>
  <si>
    <t>LLFICL</t>
  </si>
  <si>
    <t>MAIDEN</t>
  </si>
  <si>
    <t>SHARPINV</t>
  </si>
  <si>
    <t>KARVA AUTOMART LIMITED</t>
  </si>
  <si>
    <t>RAJIV ISHWARBHAI MISTRY</t>
  </si>
  <si>
    <t>SYLPH</t>
  </si>
  <si>
    <t>ALGOQUANT FINTECH LIMITED .</t>
  </si>
  <si>
    <t>HRTI PRIVATE LIMITED</t>
  </si>
  <si>
    <t>INFOLLION</t>
  </si>
  <si>
    <t>Infollion Research Ser L</t>
  </si>
  <si>
    <t>NK SECURITIES RESEARCH PRIVATE LIMITED</t>
  </si>
  <si>
    <t>RPOWER</t>
  </si>
  <si>
    <t>Reliance Power Limited</t>
  </si>
  <si>
    <t>SAHANA</t>
  </si>
  <si>
    <t>Sahana System Limited</t>
  </si>
  <si>
    <t>NIKHIL RAJESH SINGH</t>
  </si>
  <si>
    <t>AJAY  SALVI</t>
  </si>
  <si>
    <t>Loss of Rs.4/-</t>
  </si>
  <si>
    <t>Loss of Rs.6.5/-</t>
  </si>
  <si>
    <t>Loss of Rs.21/-</t>
  </si>
  <si>
    <t>Loss of Rs.0.55/-</t>
  </si>
  <si>
    <t>300-350</t>
  </si>
  <si>
    <t>FINNIFTY 19450 pe 13-JUN</t>
  </si>
  <si>
    <t>50-60</t>
  </si>
  <si>
    <t>98.5-118.5</t>
  </si>
  <si>
    <t>4200-4230</t>
  </si>
  <si>
    <t>4500-4600</t>
  </si>
  <si>
    <t>ARUNAHTEL</t>
  </si>
  <si>
    <t>MOOLCHAND KIRAN KUMAR JAIN</t>
  </si>
  <si>
    <t>SMALL CAP WORLD FUND INC</t>
  </si>
  <si>
    <t>BNL</t>
  </si>
  <si>
    <t>B B COMMERCIAL LTD</t>
  </si>
  <si>
    <t>BSELINFRA</t>
  </si>
  <si>
    <t>CAPACITE</t>
  </si>
  <si>
    <t>NEWQUEST ASIA INVESTMENTS II LIMITED</t>
  </si>
  <si>
    <t>THAKORBHAIVINUBHAIMISTRY</t>
  </si>
  <si>
    <t>CINDRELL</t>
  </si>
  <si>
    <t>SARITA SINGH</t>
  </si>
  <si>
    <t>COMRADE</t>
  </si>
  <si>
    <t>BSEL INFRASTRUCTURE REALTY LIMITED</t>
  </si>
  <si>
    <t>ADITYA KUMAR RUNGTA</t>
  </si>
  <si>
    <t>RESONANCE OPPORTUNITIES FUND</t>
  </si>
  <si>
    <t>RATHOD MANAGEMENT CONSULTANCY LLP</t>
  </si>
  <si>
    <t>MONEYYWISE FINANCIAL SERVICES PVT LTD</t>
  </si>
  <si>
    <t>RAJASTHAN GLOBAL SECURITIES PRIVATE LIMITED</t>
  </si>
  <si>
    <t>DEEPA HEMANT JHAVERI</t>
  </si>
  <si>
    <t>HEMANT JAWAHARLAL JHAVERI</t>
  </si>
  <si>
    <t>SANJAY POPATLAL JAIN</t>
  </si>
  <si>
    <t>VINKAL LALITKUMAR SHAH</t>
  </si>
  <si>
    <t>PAVANPAL SINGH ANAND</t>
  </si>
  <si>
    <t>AMAR CHANDRA BHATTACHARJI</t>
  </si>
  <si>
    <t>RAHUL SAI</t>
  </si>
  <si>
    <t>MITHANI INVESTMENT AND TRADING PRIVATE LIMITED</t>
  </si>
  <si>
    <t>JIGNESHKUMAR PURSHOTTAMDAS PATEL</t>
  </si>
  <si>
    <t>NAYAN MAHENDRABHAI THAKKAR</t>
  </si>
  <si>
    <t>NIKUNJ KAUSHIK SHAH</t>
  </si>
  <si>
    <t>SONALI RAJEEV MAHESHWARI</t>
  </si>
  <si>
    <t>MIVENMACH</t>
  </si>
  <si>
    <t>RUCHIRA GOYAL</t>
  </si>
  <si>
    <t>SURESHKUMAR RAJMAL SALGIA</t>
  </si>
  <si>
    <t>NEWLIGHT</t>
  </si>
  <si>
    <t>DIPTI DARGAN</t>
  </si>
  <si>
    <t>PMCFIN</t>
  </si>
  <si>
    <t>ANKIT MAHENDRABHAI PARLESHA</t>
  </si>
  <si>
    <t>SERA</t>
  </si>
  <si>
    <t>SANKET DEEPAK SHAH</t>
  </si>
  <si>
    <t>SAHASTRAA ADVISORS PRIVATE LIMITED</t>
  </si>
  <si>
    <t>SRUSTEELS</t>
  </si>
  <si>
    <t>ROOPA BIPINBHAI NATHWANI</t>
  </si>
  <si>
    <t>SSPNFIN</t>
  </si>
  <si>
    <t>NAVIN MORE</t>
  </si>
  <si>
    <t>SRESTHA FINVEST LIMITED</t>
  </si>
  <si>
    <t>SUNIL BHANDARI</t>
  </si>
  <si>
    <t>HARDIK MAHENDRABHAI SHAH</t>
  </si>
  <si>
    <t>TRANSPACT</t>
  </si>
  <si>
    <t>PARTH INFIN BROKERS PVT LTD</t>
  </si>
  <si>
    <t>TRU</t>
  </si>
  <si>
    <t>WILSON HOLDINGS PRIVATE LIMITED</t>
  </si>
  <si>
    <t>UMAEXPORTS</t>
  </si>
  <si>
    <t>BP EQUITIES PVT. LTD.</t>
  </si>
  <si>
    <t>VEERKRUPA</t>
  </si>
  <si>
    <t>AJAY SALVI</t>
  </si>
  <si>
    <t>NNM SECURITIES PVT LTD</t>
  </si>
  <si>
    <t>COMPINFO</t>
  </si>
  <si>
    <t>Compuage Infocom Ltd</t>
  </si>
  <si>
    <t>AMIT MAURYA</t>
  </si>
  <si>
    <t>KRISHCA</t>
  </si>
  <si>
    <t>Krishca Strapping Sltn L</t>
  </si>
  <si>
    <t>SUMICKSHA BANSAL</t>
  </si>
  <si>
    <t>LIBERTSHOE</t>
  </si>
  <si>
    <t>Liberty Shoes Ltd</t>
  </si>
  <si>
    <t>NAGREEKEXP</t>
  </si>
  <si>
    <t>Nagreeka Exports Limited</t>
  </si>
  <si>
    <t>MUDUPULAVEMULA SURENDRANADHA REDDY</t>
  </si>
  <si>
    <t>Olectra Greentech Limited</t>
  </si>
  <si>
    <t>OSWAL INFRASTRUCTURE LIMITED</t>
  </si>
  <si>
    <t>MALTI  SALVI</t>
  </si>
  <si>
    <t>SHREYANIND</t>
  </si>
  <si>
    <t>Shreyans Industries Ltd</t>
  </si>
  <si>
    <t>SMLT</t>
  </si>
  <si>
    <t>Sarthak Metals Limited</t>
  </si>
  <si>
    <t>SWARAJ</t>
  </si>
  <si>
    <t>Swaraj Suiting Limited</t>
  </si>
  <si>
    <t>LAROIA MONA</t>
  </si>
  <si>
    <t>TVSELECT</t>
  </si>
  <si>
    <t>TVS Electronics Limited</t>
  </si>
  <si>
    <t>VINYLINDIA</t>
  </si>
  <si>
    <t>Vinyl Chemicals (India) L</t>
  </si>
  <si>
    <t>Zee Entertain. Enterp.Ltd</t>
  </si>
  <si>
    <t>PLUTUS WEALTH MANAGEMENT LLP</t>
  </si>
  <si>
    <t>ACCURACY</t>
  </si>
  <si>
    <t>Accuracy Shipping Limited</t>
  </si>
  <si>
    <t>PLURIS FUND LIMITED</t>
  </si>
  <si>
    <t>AMIABLE</t>
  </si>
  <si>
    <t>Amiable Logistics (I) Ltd</t>
  </si>
  <si>
    <t>ANMOL SHARE BROKING PRIVATE LIMITED</t>
  </si>
  <si>
    <t>JHS</t>
  </si>
  <si>
    <t>JHS Svendgaard Laboratori</t>
  </si>
  <si>
    <t>CHAITALI N VORA</t>
  </si>
  <si>
    <t>KSHITIJPOL</t>
  </si>
  <si>
    <t>Kshitij Polyline Limited</t>
  </si>
  <si>
    <t>RAHUL DEVSHI SHAH</t>
  </si>
  <si>
    <t>Nazara Technologies Ltd</t>
  </si>
  <si>
    <t>PERFECT</t>
  </si>
  <si>
    <t>Perfect Infraengineer Ltd</t>
  </si>
  <si>
    <t>MAHESH GUPTA</t>
  </si>
  <si>
    <t>PROV</t>
  </si>
  <si>
    <t>Proventus Agrocom Limited</t>
  </si>
  <si>
    <t>RICHA</t>
  </si>
  <si>
    <t>Richa Info Systems Ltd</t>
  </si>
  <si>
    <t>TUSHAR DINESHCHANDRA SHAH</t>
  </si>
  <si>
    <t>SUNIL KUMAR PYARELAL AGARWAL</t>
  </si>
  <si>
    <t>SUULD</t>
  </si>
  <si>
    <t>Suumaya Industries Ltd</t>
  </si>
  <si>
    <t>L7 HITECH PRIVATE LIMITED</t>
  </si>
  <si>
    <t>VETO</t>
  </si>
  <si>
    <t>Veto Switchgear Cable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</si>
</sst>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5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0" fillId="11" borderId="20" xfId="0" applyFill="1" applyBorder="1"/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1" fillId="2" borderId="20" xfId="0" applyNumberFormat="1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165" fontId="31" fillId="11" borderId="20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 wrapText="1"/>
    </xf>
    <xf numFmtId="167" fontId="1" fillId="2" borderId="22" xfId="0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2" fontId="1" fillId="2" borderId="18" xfId="0" applyNumberFormat="1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center" vertical="center"/>
    </xf>
    <xf numFmtId="16" fontId="37" fillId="19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1" fillId="19" borderId="20" xfId="0" applyFont="1" applyFill="1" applyBorder="1"/>
    <xf numFmtId="0" fontId="31" fillId="18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6" fontId="37" fillId="20" borderId="20" xfId="0" applyNumberFormat="1" applyFont="1" applyFill="1" applyBorder="1" applyAlignment="1">
      <alignment horizontal="center" vertical="center"/>
    </xf>
    <xf numFmtId="0" fontId="31" fillId="21" borderId="20" xfId="0" applyFont="1" applyFill="1" applyBorder="1"/>
    <xf numFmtId="0" fontId="31" fillId="20" borderId="20" xfId="0" applyFont="1" applyFill="1" applyBorder="1"/>
    <xf numFmtId="0" fontId="31" fillId="21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7" fillId="21" borderId="20" xfId="0" applyFont="1" applyFill="1" applyBorder="1" applyAlignment="1">
      <alignment horizontal="center" vertical="center"/>
    </xf>
    <xf numFmtId="2" fontId="37" fillId="21" borderId="20" xfId="0" applyNumberFormat="1" applyFont="1" applyFill="1" applyBorder="1" applyAlignment="1">
      <alignment horizontal="center" vertical="center"/>
    </xf>
    <xf numFmtId="166" fontId="37" fillId="21" borderId="20" xfId="0" applyNumberFormat="1" applyFont="1" applyFill="1" applyBorder="1" applyAlignment="1">
      <alignment horizontal="center" vertical="center"/>
    </xf>
    <xf numFmtId="165" fontId="31" fillId="21" borderId="20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1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2" fillId="17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1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0" fontId="0" fillId="23" borderId="0" xfId="0" applyFill="1"/>
    <xf numFmtId="0" fontId="31" fillId="11" borderId="0" xfId="0" applyFont="1" applyFill="1"/>
    <xf numFmtId="0" fontId="1" fillId="11" borderId="0" xfId="0" applyFont="1" applyFill="1" applyAlignment="1">
      <alignment horizontal="center"/>
    </xf>
    <xf numFmtId="0" fontId="31" fillId="11" borderId="0" xfId="0" applyFont="1" applyFill="1" applyAlignment="1">
      <alignment horizontal="center" vertical="center"/>
    </xf>
    <xf numFmtId="165" fontId="31" fillId="11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2" fillId="11" borderId="0" xfId="0" applyFont="1" applyFill="1" applyAlignment="1">
      <alignment horizontal="center" vertical="center"/>
    </xf>
    <xf numFmtId="165" fontId="3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center" vertical="top"/>
    </xf>
    <xf numFmtId="0" fontId="31" fillId="2" borderId="20" xfId="0" applyFont="1" applyFill="1" applyBorder="1" applyAlignment="1">
      <alignment horizontal="center" vertical="center"/>
    </xf>
    <xf numFmtId="43" fontId="32" fillId="2" borderId="20" xfId="0" applyNumberFormat="1" applyFont="1" applyFill="1" applyBorder="1" applyAlignment="1">
      <alignment horizontal="center" vertical="center"/>
    </xf>
    <xf numFmtId="16" fontId="32" fillId="19" borderId="20" xfId="0" applyNumberFormat="1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left" vertical="center"/>
    </xf>
    <xf numFmtId="43" fontId="31" fillId="2" borderId="20" xfId="0" applyNumberFormat="1" applyFont="1" applyFill="1" applyBorder="1" applyAlignment="1">
      <alignment horizontal="left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205</xdr:row>
      <xdr:rowOff>0</xdr:rowOff>
    </xdr:from>
    <xdr:to>
      <xdr:col>11</xdr:col>
      <xdr:colOff>123825</xdr:colOff>
      <xdr:row>219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D18" sqref="D18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45091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H16" sqref="H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45091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5" t="s">
        <v>16</v>
      </c>
      <c r="B9" s="387" t="s">
        <v>17</v>
      </c>
      <c r="C9" s="387" t="s">
        <v>18</v>
      </c>
      <c r="D9" s="387" t="s">
        <v>19</v>
      </c>
      <c r="E9" s="23" t="s">
        <v>20</v>
      </c>
      <c r="F9" s="23" t="s">
        <v>21</v>
      </c>
      <c r="G9" s="382" t="s">
        <v>22</v>
      </c>
      <c r="H9" s="383"/>
      <c r="I9" s="384"/>
      <c r="J9" s="382" t="s">
        <v>23</v>
      </c>
      <c r="K9" s="383"/>
      <c r="L9" s="384"/>
      <c r="M9" s="23"/>
      <c r="N9" s="24"/>
      <c r="O9" s="24"/>
      <c r="P9" s="24"/>
    </row>
    <row r="10" spans="1:16" ht="59.25" customHeight="1">
      <c r="A10" s="386"/>
      <c r="B10" s="388"/>
      <c r="C10" s="388"/>
      <c r="D10" s="38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45106</v>
      </c>
      <c r="E11" s="32">
        <v>18776.849999999999</v>
      </c>
      <c r="F11" s="32">
        <v>18760.283333333333</v>
      </c>
      <c r="G11" s="33">
        <v>18737.566666666666</v>
      </c>
      <c r="H11" s="33">
        <v>18698.283333333333</v>
      </c>
      <c r="I11" s="33">
        <v>18675.566666666666</v>
      </c>
      <c r="J11" s="33">
        <v>18799.566666666666</v>
      </c>
      <c r="K11" s="33">
        <v>18822.283333333333</v>
      </c>
      <c r="L11" s="33">
        <v>18861.566666666666</v>
      </c>
      <c r="M11" s="34">
        <v>18783</v>
      </c>
      <c r="N11" s="34">
        <v>18721</v>
      </c>
      <c r="O11" s="35">
        <v>10276850</v>
      </c>
      <c r="P11" s="36">
        <v>-7.4895696515491E-3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45106</v>
      </c>
      <c r="E12" s="37">
        <v>44216.65</v>
      </c>
      <c r="F12" s="37">
        <v>44170.549999999996</v>
      </c>
      <c r="G12" s="38">
        <v>44094.099999999991</v>
      </c>
      <c r="H12" s="38">
        <v>43971.549999999996</v>
      </c>
      <c r="I12" s="38">
        <v>43895.099999999991</v>
      </c>
      <c r="J12" s="38">
        <v>44293.099999999991</v>
      </c>
      <c r="K12" s="38">
        <v>44369.549999999988</v>
      </c>
      <c r="L12" s="38">
        <v>44492.099999999991</v>
      </c>
      <c r="M12" s="28">
        <v>44247</v>
      </c>
      <c r="N12" s="28">
        <v>44048</v>
      </c>
      <c r="O12" s="39">
        <v>2838655</v>
      </c>
      <c r="P12" s="40">
        <v>8.716741438280105E-3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45104</v>
      </c>
      <c r="E13" s="37">
        <v>19517.7</v>
      </c>
      <c r="F13" s="37">
        <v>19485.883333333331</v>
      </c>
      <c r="G13" s="38">
        <v>19441.766666666663</v>
      </c>
      <c r="H13" s="38">
        <v>19365.833333333332</v>
      </c>
      <c r="I13" s="38">
        <v>19321.716666666664</v>
      </c>
      <c r="J13" s="38">
        <v>19561.816666666662</v>
      </c>
      <c r="K13" s="38">
        <v>19605.933333333331</v>
      </c>
      <c r="L13" s="38">
        <v>19681.866666666661</v>
      </c>
      <c r="M13" s="28">
        <v>19530</v>
      </c>
      <c r="N13" s="28">
        <v>19409.95</v>
      </c>
      <c r="O13" s="39">
        <v>45560</v>
      </c>
      <c r="P13" s="40">
        <v>0.11557296767874632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45104</v>
      </c>
      <c r="E14" s="37">
        <v>8021.3</v>
      </c>
      <c r="F14" s="37">
        <v>7995.1500000000005</v>
      </c>
      <c r="G14" s="38">
        <v>7932.1500000000015</v>
      </c>
      <c r="H14" s="38">
        <v>7843.0000000000009</v>
      </c>
      <c r="I14" s="38">
        <v>7780.0000000000018</v>
      </c>
      <c r="J14" s="38">
        <v>8084.3000000000011</v>
      </c>
      <c r="K14" s="38">
        <v>8147.2999999999993</v>
      </c>
      <c r="L14" s="38">
        <v>8236.4500000000007</v>
      </c>
      <c r="M14" s="28">
        <v>8058.15</v>
      </c>
      <c r="N14" s="28">
        <v>7906</v>
      </c>
      <c r="O14" s="39">
        <v>4425</v>
      </c>
      <c r="P14" s="40">
        <v>0.73529411764705888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45106</v>
      </c>
      <c r="E15" s="37">
        <v>515.4</v>
      </c>
      <c r="F15" s="37">
        <v>513.66666666666663</v>
      </c>
      <c r="G15" s="38">
        <v>510.38333333333321</v>
      </c>
      <c r="H15" s="38">
        <v>505.36666666666656</v>
      </c>
      <c r="I15" s="38">
        <v>502.08333333333314</v>
      </c>
      <c r="J15" s="38">
        <v>518.68333333333328</v>
      </c>
      <c r="K15" s="38">
        <v>521.96666666666681</v>
      </c>
      <c r="L15" s="38">
        <v>526.98333333333335</v>
      </c>
      <c r="M15" s="28">
        <v>516.95000000000005</v>
      </c>
      <c r="N15" s="28">
        <v>508.65</v>
      </c>
      <c r="O15" s="39">
        <v>6224550</v>
      </c>
      <c r="P15" s="40">
        <v>2.0836408364083642E-2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45106</v>
      </c>
      <c r="E16" s="37">
        <v>4334.25</v>
      </c>
      <c r="F16" s="37">
        <v>4278.9833333333336</v>
      </c>
      <c r="G16" s="38">
        <v>4215.3166666666675</v>
      </c>
      <c r="H16" s="38">
        <v>4096.3833333333341</v>
      </c>
      <c r="I16" s="38">
        <v>4032.7166666666681</v>
      </c>
      <c r="J16" s="38">
        <v>4397.916666666667</v>
      </c>
      <c r="K16" s="38">
        <v>4461.583333333333</v>
      </c>
      <c r="L16" s="38">
        <v>4580.5166666666664</v>
      </c>
      <c r="M16" s="28">
        <v>4342.6499999999996</v>
      </c>
      <c r="N16" s="28">
        <v>4160.05</v>
      </c>
      <c r="O16" s="39">
        <v>1468000</v>
      </c>
      <c r="P16" s="40">
        <v>4.8758706911948564E-2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45106</v>
      </c>
      <c r="E17" s="37">
        <v>22211.4</v>
      </c>
      <c r="F17" s="37">
        <v>22162.633333333331</v>
      </c>
      <c r="G17" s="38">
        <v>21994.016666666663</v>
      </c>
      <c r="H17" s="38">
        <v>21776.633333333331</v>
      </c>
      <c r="I17" s="38">
        <v>21608.016666666663</v>
      </c>
      <c r="J17" s="38">
        <v>22380.016666666663</v>
      </c>
      <c r="K17" s="38">
        <v>22548.633333333331</v>
      </c>
      <c r="L17" s="38">
        <v>22766.016666666663</v>
      </c>
      <c r="M17" s="28">
        <v>22331.25</v>
      </c>
      <c r="N17" s="28">
        <v>21945.25</v>
      </c>
      <c r="O17" s="39">
        <v>66080</v>
      </c>
      <c r="P17" s="40">
        <v>-2.132701421800948E-2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45106</v>
      </c>
      <c r="E18" s="37">
        <v>178.15</v>
      </c>
      <c r="F18" s="37">
        <v>179.1</v>
      </c>
      <c r="G18" s="38">
        <v>175.79999999999998</v>
      </c>
      <c r="H18" s="38">
        <v>173.45</v>
      </c>
      <c r="I18" s="38">
        <v>170.14999999999998</v>
      </c>
      <c r="J18" s="38">
        <v>181.45</v>
      </c>
      <c r="K18" s="38">
        <v>184.75</v>
      </c>
      <c r="L18" s="38">
        <v>187.1</v>
      </c>
      <c r="M18" s="28">
        <v>182.4</v>
      </c>
      <c r="N18" s="28">
        <v>176.75</v>
      </c>
      <c r="O18" s="39">
        <v>31660200</v>
      </c>
      <c r="P18" s="40">
        <v>4.7712651894210152E-2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45106</v>
      </c>
      <c r="E19" s="37">
        <v>211.8</v>
      </c>
      <c r="F19" s="37">
        <v>208.73333333333335</v>
      </c>
      <c r="G19" s="38">
        <v>204.06666666666669</v>
      </c>
      <c r="H19" s="38">
        <v>196.33333333333334</v>
      </c>
      <c r="I19" s="38">
        <v>191.66666666666669</v>
      </c>
      <c r="J19" s="38">
        <v>216.4666666666667</v>
      </c>
      <c r="K19" s="38">
        <v>221.13333333333333</v>
      </c>
      <c r="L19" s="38">
        <v>228.8666666666667</v>
      </c>
      <c r="M19" s="28">
        <v>213.4</v>
      </c>
      <c r="N19" s="28">
        <v>201</v>
      </c>
      <c r="O19" s="39">
        <v>28566200</v>
      </c>
      <c r="P19" s="40">
        <v>1.6409882395842829E-3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45106</v>
      </c>
      <c r="E20" s="37">
        <v>1855.25</v>
      </c>
      <c r="F20" s="37">
        <v>1854.6833333333334</v>
      </c>
      <c r="G20" s="38">
        <v>1842.6166666666668</v>
      </c>
      <c r="H20" s="38">
        <v>1829.9833333333333</v>
      </c>
      <c r="I20" s="38">
        <v>1817.9166666666667</v>
      </c>
      <c r="J20" s="38">
        <v>1867.3166666666668</v>
      </c>
      <c r="K20" s="38">
        <v>1879.3833333333334</v>
      </c>
      <c r="L20" s="38">
        <v>1892.0166666666669</v>
      </c>
      <c r="M20" s="28">
        <v>1866.75</v>
      </c>
      <c r="N20" s="28">
        <v>1842.05</v>
      </c>
      <c r="O20" s="39">
        <v>5202350</v>
      </c>
      <c r="P20" s="40">
        <v>1.36192266851114E-2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45106</v>
      </c>
      <c r="E21" s="37">
        <v>2473.1</v>
      </c>
      <c r="F21" s="37">
        <v>2481.6666666666665</v>
      </c>
      <c r="G21" s="38">
        <v>2443.333333333333</v>
      </c>
      <c r="H21" s="38">
        <v>2413.5666666666666</v>
      </c>
      <c r="I21" s="38">
        <v>2375.2333333333331</v>
      </c>
      <c r="J21" s="38">
        <v>2511.4333333333329</v>
      </c>
      <c r="K21" s="38">
        <v>2549.766666666666</v>
      </c>
      <c r="L21" s="38">
        <v>2579.5333333333328</v>
      </c>
      <c r="M21" s="28">
        <v>2520</v>
      </c>
      <c r="N21" s="28">
        <v>2451.9</v>
      </c>
      <c r="O21" s="39">
        <v>10340900</v>
      </c>
      <c r="P21" s="40">
        <v>1.0588758422876017E-2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45106</v>
      </c>
      <c r="E22" s="37">
        <v>737.9</v>
      </c>
      <c r="F22" s="37">
        <v>739.4</v>
      </c>
      <c r="G22" s="38">
        <v>734.15</v>
      </c>
      <c r="H22" s="38">
        <v>730.4</v>
      </c>
      <c r="I22" s="38">
        <v>725.15</v>
      </c>
      <c r="J22" s="38">
        <v>743.15</v>
      </c>
      <c r="K22" s="38">
        <v>748.4</v>
      </c>
      <c r="L22" s="38">
        <v>752.15</v>
      </c>
      <c r="M22" s="28">
        <v>744.65</v>
      </c>
      <c r="N22" s="28">
        <v>735.65</v>
      </c>
      <c r="O22" s="39">
        <v>34274700</v>
      </c>
      <c r="P22" s="40">
        <v>2.3563989428008465E-3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45106</v>
      </c>
      <c r="E23" s="37">
        <v>3406.05</v>
      </c>
      <c r="F23" s="37">
        <v>3410.4666666666667</v>
      </c>
      <c r="G23" s="38">
        <v>3363.9333333333334</v>
      </c>
      <c r="H23" s="38">
        <v>3321.8166666666666</v>
      </c>
      <c r="I23" s="38">
        <v>3275.2833333333333</v>
      </c>
      <c r="J23" s="38">
        <v>3452.5833333333335</v>
      </c>
      <c r="K23" s="38">
        <v>3499.1166666666672</v>
      </c>
      <c r="L23" s="38">
        <v>3541.2333333333336</v>
      </c>
      <c r="M23" s="28">
        <v>3457</v>
      </c>
      <c r="N23" s="28">
        <v>3368.35</v>
      </c>
      <c r="O23" s="39">
        <v>694400</v>
      </c>
      <c r="P23" s="40">
        <v>9.5268138801261823E-2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45106</v>
      </c>
      <c r="E24" s="37">
        <v>460.45</v>
      </c>
      <c r="F24" s="37">
        <v>461</v>
      </c>
      <c r="G24" s="38">
        <v>456.7</v>
      </c>
      <c r="H24" s="38">
        <v>452.95</v>
      </c>
      <c r="I24" s="38">
        <v>448.65</v>
      </c>
      <c r="J24" s="38">
        <v>464.75</v>
      </c>
      <c r="K24" s="38">
        <v>469.04999999999995</v>
      </c>
      <c r="L24" s="38">
        <v>472.8</v>
      </c>
      <c r="M24" s="28">
        <v>465.3</v>
      </c>
      <c r="N24" s="28">
        <v>457.25</v>
      </c>
      <c r="O24" s="39">
        <v>56604600</v>
      </c>
      <c r="P24" s="40">
        <v>-1.1752001016389277E-3</v>
      </c>
    </row>
    <row r="25" spans="1:16" ht="12.75" customHeight="1">
      <c r="A25" s="28">
        <v>15</v>
      </c>
      <c r="B25" s="203" t="s">
        <v>44</v>
      </c>
      <c r="C25" s="30" t="s">
        <v>53</v>
      </c>
      <c r="D25" s="31">
        <v>45106</v>
      </c>
      <c r="E25" s="37">
        <v>4975.8500000000004</v>
      </c>
      <c r="F25" s="37">
        <v>4975.9833333333327</v>
      </c>
      <c r="G25" s="38">
        <v>4946.0166666666655</v>
      </c>
      <c r="H25" s="38">
        <v>4916.1833333333325</v>
      </c>
      <c r="I25" s="38">
        <v>4886.2166666666653</v>
      </c>
      <c r="J25" s="38">
        <v>5005.8166666666657</v>
      </c>
      <c r="K25" s="38">
        <v>5035.7833333333328</v>
      </c>
      <c r="L25" s="38">
        <v>5065.6166666666659</v>
      </c>
      <c r="M25" s="28">
        <v>5005.95</v>
      </c>
      <c r="N25" s="28">
        <v>4946.1499999999996</v>
      </c>
      <c r="O25" s="39">
        <v>1834375</v>
      </c>
      <c r="P25" s="40">
        <v>-4.7473719905052562E-3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45106</v>
      </c>
      <c r="E26" s="37">
        <v>407.35</v>
      </c>
      <c r="F26" s="37">
        <v>406.91666666666669</v>
      </c>
      <c r="G26" s="38">
        <v>403.83333333333337</v>
      </c>
      <c r="H26" s="38">
        <v>400.31666666666666</v>
      </c>
      <c r="I26" s="38">
        <v>397.23333333333335</v>
      </c>
      <c r="J26" s="38">
        <v>410.43333333333339</v>
      </c>
      <c r="K26" s="38">
        <v>413.51666666666677</v>
      </c>
      <c r="L26" s="38">
        <v>417.03333333333342</v>
      </c>
      <c r="M26" s="28">
        <v>410</v>
      </c>
      <c r="N26" s="28">
        <v>403.4</v>
      </c>
      <c r="O26" s="39">
        <v>13749100</v>
      </c>
      <c r="P26" s="40">
        <v>-2.2181921627195789E-2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45106</v>
      </c>
      <c r="E27" s="37">
        <v>154.4</v>
      </c>
      <c r="F27" s="37">
        <v>154.36666666666667</v>
      </c>
      <c r="G27" s="38">
        <v>153.58333333333334</v>
      </c>
      <c r="H27" s="38">
        <v>152.76666666666668</v>
      </c>
      <c r="I27" s="38">
        <v>151.98333333333335</v>
      </c>
      <c r="J27" s="38">
        <v>155.18333333333334</v>
      </c>
      <c r="K27" s="38">
        <v>155.96666666666664</v>
      </c>
      <c r="L27" s="38">
        <v>156.78333333333333</v>
      </c>
      <c r="M27" s="28">
        <v>155.15</v>
      </c>
      <c r="N27" s="28">
        <v>153.55000000000001</v>
      </c>
      <c r="O27" s="39">
        <v>61155000</v>
      </c>
      <c r="P27" s="40">
        <v>-1.3549479796757804E-2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45106</v>
      </c>
      <c r="E28" s="37">
        <v>3270.35</v>
      </c>
      <c r="F28" s="37">
        <v>3256.1166666666663</v>
      </c>
      <c r="G28" s="38">
        <v>3230.1833333333325</v>
      </c>
      <c r="H28" s="38">
        <v>3190.016666666666</v>
      </c>
      <c r="I28" s="38">
        <v>3164.0833333333321</v>
      </c>
      <c r="J28" s="38">
        <v>3296.2833333333328</v>
      </c>
      <c r="K28" s="38">
        <v>3322.2166666666662</v>
      </c>
      <c r="L28" s="38">
        <v>3362.3833333333332</v>
      </c>
      <c r="M28" s="28">
        <v>3282.05</v>
      </c>
      <c r="N28" s="28">
        <v>3215.95</v>
      </c>
      <c r="O28" s="39">
        <v>5200800</v>
      </c>
      <c r="P28" s="40">
        <v>-9.4846303279625191E-3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45106</v>
      </c>
      <c r="E29" s="37">
        <v>2016.65</v>
      </c>
      <c r="F29" s="37">
        <v>1995.2166666666665</v>
      </c>
      <c r="G29" s="38">
        <v>1971.4333333333329</v>
      </c>
      <c r="H29" s="38">
        <v>1926.2166666666665</v>
      </c>
      <c r="I29" s="38">
        <v>1902.4333333333329</v>
      </c>
      <c r="J29" s="38">
        <v>2040.4333333333329</v>
      </c>
      <c r="K29" s="38">
        <v>2064.2166666666662</v>
      </c>
      <c r="L29" s="38">
        <v>2109.4333333333329</v>
      </c>
      <c r="M29" s="28">
        <v>2019</v>
      </c>
      <c r="N29" s="28">
        <v>1950</v>
      </c>
      <c r="O29" s="39">
        <v>2006756</v>
      </c>
      <c r="P29" s="40">
        <v>0.10553983016579054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45106</v>
      </c>
      <c r="E30" s="37">
        <v>6938.1</v>
      </c>
      <c r="F30" s="37">
        <v>6859.8666666666659</v>
      </c>
      <c r="G30" s="38">
        <v>6758.7333333333318</v>
      </c>
      <c r="H30" s="38">
        <v>6579.3666666666659</v>
      </c>
      <c r="I30" s="38">
        <v>6478.2333333333318</v>
      </c>
      <c r="J30" s="38">
        <v>7039.2333333333318</v>
      </c>
      <c r="K30" s="38">
        <v>7140.366666666665</v>
      </c>
      <c r="L30" s="38">
        <v>7319.7333333333318</v>
      </c>
      <c r="M30" s="28">
        <v>6961</v>
      </c>
      <c r="N30" s="28">
        <v>6680.5</v>
      </c>
      <c r="O30" s="39">
        <v>189300</v>
      </c>
      <c r="P30" s="40">
        <v>-0.11158042942625836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45106</v>
      </c>
      <c r="E31" s="37">
        <v>764.25</v>
      </c>
      <c r="F31" s="37">
        <v>762.9666666666667</v>
      </c>
      <c r="G31" s="38">
        <v>760.03333333333342</v>
      </c>
      <c r="H31" s="38">
        <v>755.81666666666672</v>
      </c>
      <c r="I31" s="38">
        <v>752.88333333333344</v>
      </c>
      <c r="J31" s="38">
        <v>767.18333333333339</v>
      </c>
      <c r="K31" s="38">
        <v>770.11666666666679</v>
      </c>
      <c r="L31" s="38">
        <v>774.33333333333337</v>
      </c>
      <c r="M31" s="28">
        <v>765.9</v>
      </c>
      <c r="N31" s="28">
        <v>758.75</v>
      </c>
      <c r="O31" s="39">
        <v>11129000</v>
      </c>
      <c r="P31" s="40">
        <v>-3.7866343909397422E-2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45106</v>
      </c>
      <c r="E32" s="37">
        <v>683.5</v>
      </c>
      <c r="F32" s="37">
        <v>677.65</v>
      </c>
      <c r="G32" s="38">
        <v>669.9</v>
      </c>
      <c r="H32" s="38">
        <v>656.3</v>
      </c>
      <c r="I32" s="38">
        <v>648.54999999999995</v>
      </c>
      <c r="J32" s="38">
        <v>691.25</v>
      </c>
      <c r="K32" s="38">
        <v>699</v>
      </c>
      <c r="L32" s="38">
        <v>712.6</v>
      </c>
      <c r="M32" s="28">
        <v>685.4</v>
      </c>
      <c r="N32" s="28">
        <v>664.05</v>
      </c>
      <c r="O32" s="39">
        <v>9504500</v>
      </c>
      <c r="P32" s="40">
        <v>4.7858969835949901E-2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45106</v>
      </c>
      <c r="E33" s="37">
        <v>983.55</v>
      </c>
      <c r="F33" s="37">
        <v>981.58333333333337</v>
      </c>
      <c r="G33" s="38">
        <v>976.91666666666674</v>
      </c>
      <c r="H33" s="38">
        <v>970.28333333333342</v>
      </c>
      <c r="I33" s="38">
        <v>965.61666666666679</v>
      </c>
      <c r="J33" s="38">
        <v>988.2166666666667</v>
      </c>
      <c r="K33" s="38">
        <v>992.88333333333344</v>
      </c>
      <c r="L33" s="38">
        <v>999.51666666666665</v>
      </c>
      <c r="M33" s="28">
        <v>986.25</v>
      </c>
      <c r="N33" s="28">
        <v>974.95</v>
      </c>
      <c r="O33" s="39">
        <v>50455425</v>
      </c>
      <c r="P33" s="40">
        <v>4.4423054531340968E-2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45106</v>
      </c>
      <c r="E34" s="37">
        <v>4782</v>
      </c>
      <c r="F34" s="37">
        <v>4788.8</v>
      </c>
      <c r="G34" s="38">
        <v>4765</v>
      </c>
      <c r="H34" s="38">
        <v>4748</v>
      </c>
      <c r="I34" s="38">
        <v>4724.2</v>
      </c>
      <c r="J34" s="38">
        <v>4805.8</v>
      </c>
      <c r="K34" s="38">
        <v>4829.6000000000013</v>
      </c>
      <c r="L34" s="38">
        <v>4846.6000000000004</v>
      </c>
      <c r="M34" s="28">
        <v>4812.6000000000004</v>
      </c>
      <c r="N34" s="28">
        <v>4771.8</v>
      </c>
      <c r="O34" s="39">
        <v>2699000</v>
      </c>
      <c r="P34" s="40">
        <v>2.6002971768202079E-3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45106</v>
      </c>
      <c r="E35" s="37">
        <v>1490.1</v>
      </c>
      <c r="F35" s="37">
        <v>1488.8833333333332</v>
      </c>
      <c r="G35" s="38">
        <v>1481.0666666666664</v>
      </c>
      <c r="H35" s="38">
        <v>1472.0333333333331</v>
      </c>
      <c r="I35" s="38">
        <v>1464.2166666666662</v>
      </c>
      <c r="J35" s="38">
        <v>1497.9166666666665</v>
      </c>
      <c r="K35" s="38">
        <v>1505.7333333333331</v>
      </c>
      <c r="L35" s="38">
        <v>1514.7666666666667</v>
      </c>
      <c r="M35" s="28">
        <v>1496.7</v>
      </c>
      <c r="N35" s="28">
        <v>1479.85</v>
      </c>
      <c r="O35" s="39">
        <v>8807500</v>
      </c>
      <c r="P35" s="40">
        <v>-1.7349101863215442E-2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45106</v>
      </c>
      <c r="E36" s="37">
        <v>7184.35</v>
      </c>
      <c r="F36" s="37">
        <v>7178.6500000000005</v>
      </c>
      <c r="G36" s="38">
        <v>7141.7000000000007</v>
      </c>
      <c r="H36" s="38">
        <v>7099.05</v>
      </c>
      <c r="I36" s="38">
        <v>7062.1</v>
      </c>
      <c r="J36" s="38">
        <v>7221.3000000000011</v>
      </c>
      <c r="K36" s="38">
        <v>7258.25</v>
      </c>
      <c r="L36" s="38">
        <v>7300.9000000000015</v>
      </c>
      <c r="M36" s="28">
        <v>7215.6</v>
      </c>
      <c r="N36" s="28">
        <v>7136</v>
      </c>
      <c r="O36" s="39">
        <v>3685250</v>
      </c>
      <c r="P36" s="40">
        <v>-9.474532992877302E-3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45106</v>
      </c>
      <c r="E37" s="37">
        <v>2329.85</v>
      </c>
      <c r="F37" s="37">
        <v>2321.2999999999997</v>
      </c>
      <c r="G37" s="38">
        <v>2308.5499999999993</v>
      </c>
      <c r="H37" s="38">
        <v>2287.2499999999995</v>
      </c>
      <c r="I37" s="38">
        <v>2274.4999999999991</v>
      </c>
      <c r="J37" s="38">
        <v>2342.5999999999995</v>
      </c>
      <c r="K37" s="38">
        <v>2355.3500000000004</v>
      </c>
      <c r="L37" s="38">
        <v>2376.6499999999996</v>
      </c>
      <c r="M37" s="28">
        <v>2334.0500000000002</v>
      </c>
      <c r="N37" s="28">
        <v>2300</v>
      </c>
      <c r="O37" s="39">
        <v>1857000</v>
      </c>
      <c r="P37" s="40">
        <v>3.7198391420911525E-2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45106</v>
      </c>
      <c r="E38" s="37">
        <v>403.2</v>
      </c>
      <c r="F38" s="37">
        <v>405.11666666666662</v>
      </c>
      <c r="G38" s="38">
        <v>399.28333333333325</v>
      </c>
      <c r="H38" s="38">
        <v>395.36666666666662</v>
      </c>
      <c r="I38" s="38">
        <v>389.53333333333325</v>
      </c>
      <c r="J38" s="38">
        <v>409.03333333333325</v>
      </c>
      <c r="K38" s="38">
        <v>414.86666666666662</v>
      </c>
      <c r="L38" s="38">
        <v>418.78333333333325</v>
      </c>
      <c r="M38" s="28">
        <v>410.95</v>
      </c>
      <c r="N38" s="28">
        <v>401.2</v>
      </c>
      <c r="O38" s="39">
        <v>8664000</v>
      </c>
      <c r="P38" s="40">
        <v>1.8431446304306941E-2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45106</v>
      </c>
      <c r="E39" s="37">
        <v>262.39999999999998</v>
      </c>
      <c r="F39" s="37">
        <v>262.59999999999997</v>
      </c>
      <c r="G39" s="38">
        <v>257.79999999999995</v>
      </c>
      <c r="H39" s="38">
        <v>253.2</v>
      </c>
      <c r="I39" s="38">
        <v>248.39999999999998</v>
      </c>
      <c r="J39" s="38">
        <v>267.19999999999993</v>
      </c>
      <c r="K39" s="38">
        <v>272</v>
      </c>
      <c r="L39" s="38">
        <v>276.59999999999991</v>
      </c>
      <c r="M39" s="28">
        <v>267.39999999999998</v>
      </c>
      <c r="N39" s="28">
        <v>258</v>
      </c>
      <c r="O39" s="39">
        <v>30768600</v>
      </c>
      <c r="P39" s="40">
        <v>-1.4808956456865112E-2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45106</v>
      </c>
      <c r="E40" s="37">
        <v>188.3</v>
      </c>
      <c r="F40" s="37">
        <v>188.38333333333333</v>
      </c>
      <c r="G40" s="38">
        <v>187.51666666666665</v>
      </c>
      <c r="H40" s="38">
        <v>186.73333333333332</v>
      </c>
      <c r="I40" s="38">
        <v>185.86666666666665</v>
      </c>
      <c r="J40" s="38">
        <v>189.16666666666666</v>
      </c>
      <c r="K40" s="38">
        <v>190.03333333333333</v>
      </c>
      <c r="L40" s="38">
        <v>190.81666666666666</v>
      </c>
      <c r="M40" s="28">
        <v>189.25</v>
      </c>
      <c r="N40" s="28">
        <v>187.6</v>
      </c>
      <c r="O40" s="39">
        <v>95858100</v>
      </c>
      <c r="P40" s="40">
        <v>5.2144040242929884E-3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45106</v>
      </c>
      <c r="E41" s="37">
        <v>1608</v>
      </c>
      <c r="F41" s="37">
        <v>1602.4666666666665</v>
      </c>
      <c r="G41" s="38">
        <v>1592.5333333333328</v>
      </c>
      <c r="H41" s="38">
        <v>1577.0666666666664</v>
      </c>
      <c r="I41" s="38">
        <v>1567.1333333333328</v>
      </c>
      <c r="J41" s="38">
        <v>1617.9333333333329</v>
      </c>
      <c r="K41" s="38">
        <v>1627.8666666666668</v>
      </c>
      <c r="L41" s="38">
        <v>1643.333333333333</v>
      </c>
      <c r="M41" s="28">
        <v>1612.4</v>
      </c>
      <c r="N41" s="28">
        <v>1587</v>
      </c>
      <c r="O41" s="39">
        <v>1724975</v>
      </c>
      <c r="P41" s="40">
        <v>3.0743490536442538E-2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45106</v>
      </c>
      <c r="E42" s="37">
        <v>122.4</v>
      </c>
      <c r="F42" s="37">
        <v>121.36666666666667</v>
      </c>
      <c r="G42" s="38">
        <v>120.13333333333335</v>
      </c>
      <c r="H42" s="38">
        <v>117.86666666666667</v>
      </c>
      <c r="I42" s="38">
        <v>116.63333333333335</v>
      </c>
      <c r="J42" s="38">
        <v>123.63333333333335</v>
      </c>
      <c r="K42" s="38">
        <v>124.86666666666667</v>
      </c>
      <c r="L42" s="38">
        <v>127.13333333333335</v>
      </c>
      <c r="M42" s="28">
        <v>122.6</v>
      </c>
      <c r="N42" s="28">
        <v>119.1</v>
      </c>
      <c r="O42" s="39">
        <v>71153100</v>
      </c>
      <c r="P42" s="40">
        <v>-4.5642201834862388E-2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45106</v>
      </c>
      <c r="E43" s="37">
        <v>670</v>
      </c>
      <c r="F43" s="37">
        <v>664.9666666666667</v>
      </c>
      <c r="G43" s="38">
        <v>657.48333333333335</v>
      </c>
      <c r="H43" s="38">
        <v>644.9666666666667</v>
      </c>
      <c r="I43" s="38">
        <v>637.48333333333335</v>
      </c>
      <c r="J43" s="38">
        <v>677.48333333333335</v>
      </c>
      <c r="K43" s="38">
        <v>684.9666666666667</v>
      </c>
      <c r="L43" s="38">
        <v>697.48333333333335</v>
      </c>
      <c r="M43" s="28">
        <v>672.45</v>
      </c>
      <c r="N43" s="28">
        <v>652.45000000000005</v>
      </c>
      <c r="O43" s="39">
        <v>9218000</v>
      </c>
      <c r="P43" s="40">
        <v>6.2439961575408258E-3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45106</v>
      </c>
      <c r="E44" s="37">
        <v>832.8</v>
      </c>
      <c r="F44" s="37">
        <v>830.34999999999991</v>
      </c>
      <c r="G44" s="38">
        <v>826.29999999999984</v>
      </c>
      <c r="H44" s="38">
        <v>819.8</v>
      </c>
      <c r="I44" s="38">
        <v>815.74999999999989</v>
      </c>
      <c r="J44" s="38">
        <v>836.8499999999998</v>
      </c>
      <c r="K44" s="38">
        <v>840.9</v>
      </c>
      <c r="L44" s="38">
        <v>847.39999999999975</v>
      </c>
      <c r="M44" s="28">
        <v>834.4</v>
      </c>
      <c r="N44" s="28">
        <v>823.85</v>
      </c>
      <c r="O44" s="39">
        <v>8245000</v>
      </c>
      <c r="P44" s="40">
        <v>-2.3682652457075192E-2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45106</v>
      </c>
      <c r="E45" s="37">
        <v>838</v>
      </c>
      <c r="F45" s="37">
        <v>840.26666666666677</v>
      </c>
      <c r="G45" s="38">
        <v>834.38333333333355</v>
      </c>
      <c r="H45" s="38">
        <v>830.76666666666677</v>
      </c>
      <c r="I45" s="38">
        <v>824.88333333333355</v>
      </c>
      <c r="J45" s="38">
        <v>843.88333333333355</v>
      </c>
      <c r="K45" s="38">
        <v>849.76666666666677</v>
      </c>
      <c r="L45" s="38">
        <v>853.38333333333355</v>
      </c>
      <c r="M45" s="28">
        <v>846.15</v>
      </c>
      <c r="N45" s="28">
        <v>836.65</v>
      </c>
      <c r="O45" s="39">
        <v>41283200</v>
      </c>
      <c r="P45" s="40">
        <v>-1.435732268819887E-2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45106</v>
      </c>
      <c r="E46" s="37">
        <v>85.45</v>
      </c>
      <c r="F46" s="37">
        <v>85.833333333333329</v>
      </c>
      <c r="G46" s="38">
        <v>84.666666666666657</v>
      </c>
      <c r="H46" s="38">
        <v>83.883333333333326</v>
      </c>
      <c r="I46" s="38">
        <v>82.716666666666654</v>
      </c>
      <c r="J46" s="38">
        <v>86.61666666666666</v>
      </c>
      <c r="K46" s="38">
        <v>87.783333333333317</v>
      </c>
      <c r="L46" s="38">
        <v>88.566666666666663</v>
      </c>
      <c r="M46" s="28">
        <v>87</v>
      </c>
      <c r="N46" s="28">
        <v>85.05</v>
      </c>
      <c r="O46" s="39">
        <v>111657000</v>
      </c>
      <c r="P46" s="40">
        <v>5.1206010280743376E-2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45106</v>
      </c>
      <c r="E47" s="37">
        <v>240.45</v>
      </c>
      <c r="F47" s="37">
        <v>240.1</v>
      </c>
      <c r="G47" s="38">
        <v>238.54999999999998</v>
      </c>
      <c r="H47" s="38">
        <v>236.64999999999998</v>
      </c>
      <c r="I47" s="38">
        <v>235.09999999999997</v>
      </c>
      <c r="J47" s="38">
        <v>242</v>
      </c>
      <c r="K47" s="38">
        <v>243.55</v>
      </c>
      <c r="L47" s="38">
        <v>245.45000000000002</v>
      </c>
      <c r="M47" s="28">
        <v>241.65</v>
      </c>
      <c r="N47" s="28">
        <v>238.2</v>
      </c>
      <c r="O47" s="39">
        <v>28227500</v>
      </c>
      <c r="P47" s="40">
        <v>2.2565079733087964E-2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45106</v>
      </c>
      <c r="E48" s="37">
        <v>19178.3</v>
      </c>
      <c r="F48" s="37">
        <v>19229.783333333336</v>
      </c>
      <c r="G48" s="38">
        <v>19064.566666666673</v>
      </c>
      <c r="H48" s="38">
        <v>18950.833333333336</v>
      </c>
      <c r="I48" s="38">
        <v>18785.616666666672</v>
      </c>
      <c r="J48" s="38">
        <v>19343.516666666674</v>
      </c>
      <c r="K48" s="38">
        <v>19508.733333333341</v>
      </c>
      <c r="L48" s="38">
        <v>19622.466666666674</v>
      </c>
      <c r="M48" s="28">
        <v>19395</v>
      </c>
      <c r="N48" s="28">
        <v>19116.05</v>
      </c>
      <c r="O48" s="39">
        <v>152350</v>
      </c>
      <c r="P48" s="40">
        <v>7.5158786167960484E-2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45106</v>
      </c>
      <c r="E49" s="37">
        <v>374.95</v>
      </c>
      <c r="F49" s="37">
        <v>375.8</v>
      </c>
      <c r="G49" s="38">
        <v>373.3</v>
      </c>
      <c r="H49" s="38">
        <v>371.65</v>
      </c>
      <c r="I49" s="38">
        <v>369.15</v>
      </c>
      <c r="J49" s="38">
        <v>377.45000000000005</v>
      </c>
      <c r="K49" s="38">
        <v>379.95000000000005</v>
      </c>
      <c r="L49" s="38">
        <v>381.60000000000008</v>
      </c>
      <c r="M49" s="28">
        <v>378.3</v>
      </c>
      <c r="N49" s="28">
        <v>374.15</v>
      </c>
      <c r="O49" s="39">
        <v>23979600</v>
      </c>
      <c r="P49" s="40">
        <v>2.7096191479753125E-3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45106</v>
      </c>
      <c r="E50" s="37">
        <v>4944.3</v>
      </c>
      <c r="F50" s="37">
        <v>4933.5</v>
      </c>
      <c r="G50" s="38">
        <v>4912.25</v>
      </c>
      <c r="H50" s="38">
        <v>4880.2</v>
      </c>
      <c r="I50" s="38">
        <v>4858.95</v>
      </c>
      <c r="J50" s="38">
        <v>4965.55</v>
      </c>
      <c r="K50" s="38">
        <v>4986.8</v>
      </c>
      <c r="L50" s="38">
        <v>5018.8500000000004</v>
      </c>
      <c r="M50" s="28">
        <v>4954.75</v>
      </c>
      <c r="N50" s="28">
        <v>4901.45</v>
      </c>
      <c r="O50" s="39">
        <v>1628200</v>
      </c>
      <c r="P50" s="40">
        <v>2.8163677696387977E-2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45106</v>
      </c>
      <c r="E51" s="37">
        <v>337.5</v>
      </c>
      <c r="F51" s="37">
        <v>339.09999999999997</v>
      </c>
      <c r="G51" s="38">
        <v>334.89999999999992</v>
      </c>
      <c r="H51" s="38">
        <v>332.29999999999995</v>
      </c>
      <c r="I51" s="38">
        <v>328.09999999999991</v>
      </c>
      <c r="J51" s="38">
        <v>341.69999999999993</v>
      </c>
      <c r="K51" s="38">
        <v>345.9</v>
      </c>
      <c r="L51" s="38">
        <v>348.49999999999994</v>
      </c>
      <c r="M51" s="28">
        <v>343.3</v>
      </c>
      <c r="N51" s="28">
        <v>336.5</v>
      </c>
      <c r="O51" s="39">
        <v>8340000</v>
      </c>
      <c r="P51" s="40">
        <v>-5.0107372942018611E-3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45106</v>
      </c>
      <c r="E52" s="37">
        <v>315.95</v>
      </c>
      <c r="F52" s="37">
        <v>315.68333333333334</v>
      </c>
      <c r="G52" s="38">
        <v>314.51666666666665</v>
      </c>
      <c r="H52" s="38">
        <v>313.08333333333331</v>
      </c>
      <c r="I52" s="38">
        <v>311.91666666666663</v>
      </c>
      <c r="J52" s="38">
        <v>317.11666666666667</v>
      </c>
      <c r="K52" s="38">
        <v>318.2833333333333</v>
      </c>
      <c r="L52" s="38">
        <v>319.7166666666667</v>
      </c>
      <c r="M52" s="28">
        <v>316.85000000000002</v>
      </c>
      <c r="N52" s="28">
        <v>314.25</v>
      </c>
      <c r="O52" s="39">
        <v>41960700</v>
      </c>
      <c r="P52" s="40">
        <v>7.8469520103761348E-3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45106</v>
      </c>
      <c r="E53" s="37">
        <v>750.05</v>
      </c>
      <c r="F53" s="37">
        <v>750.91666666666663</v>
      </c>
      <c r="G53" s="38">
        <v>743.98333333333323</v>
      </c>
      <c r="H53" s="38">
        <v>737.91666666666663</v>
      </c>
      <c r="I53" s="38">
        <v>730.98333333333323</v>
      </c>
      <c r="J53" s="38">
        <v>756.98333333333323</v>
      </c>
      <c r="K53" s="38">
        <v>763.91666666666663</v>
      </c>
      <c r="L53" s="38">
        <v>769.98333333333323</v>
      </c>
      <c r="M53" s="28">
        <v>757.85</v>
      </c>
      <c r="N53" s="28">
        <v>744.85</v>
      </c>
      <c r="O53" s="39">
        <v>3816150</v>
      </c>
      <c r="P53" s="40">
        <v>2.9729018679294922E-2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45106</v>
      </c>
      <c r="E54" s="37">
        <v>281.60000000000002</v>
      </c>
      <c r="F54" s="37">
        <v>280.2</v>
      </c>
      <c r="G54" s="38">
        <v>278.39999999999998</v>
      </c>
      <c r="H54" s="38">
        <v>275.2</v>
      </c>
      <c r="I54" s="38">
        <v>273.39999999999998</v>
      </c>
      <c r="J54" s="38">
        <v>283.39999999999998</v>
      </c>
      <c r="K54" s="38">
        <v>285.20000000000005</v>
      </c>
      <c r="L54" s="38">
        <v>288.39999999999998</v>
      </c>
      <c r="M54" s="28">
        <v>282</v>
      </c>
      <c r="N54" s="28">
        <v>277</v>
      </c>
      <c r="O54" s="39">
        <v>7920800</v>
      </c>
      <c r="P54" s="40">
        <v>2.6709875058546525E-3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45106</v>
      </c>
      <c r="E55" s="37">
        <v>1103.25</v>
      </c>
      <c r="F55" s="37">
        <v>1096.9166666666667</v>
      </c>
      <c r="G55" s="38">
        <v>1088.8333333333335</v>
      </c>
      <c r="H55" s="38">
        <v>1074.4166666666667</v>
      </c>
      <c r="I55" s="38">
        <v>1066.3333333333335</v>
      </c>
      <c r="J55" s="38">
        <v>1111.3333333333335</v>
      </c>
      <c r="K55" s="38">
        <v>1119.416666666667</v>
      </c>
      <c r="L55" s="38">
        <v>1133.8333333333335</v>
      </c>
      <c r="M55" s="28">
        <v>1105</v>
      </c>
      <c r="N55" s="28">
        <v>1082.5</v>
      </c>
      <c r="O55" s="39">
        <v>10900000</v>
      </c>
      <c r="P55" s="40">
        <v>-2.0554869145231944E-2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45106</v>
      </c>
      <c r="E56" s="37">
        <v>983.05</v>
      </c>
      <c r="F56" s="37">
        <v>975.18333333333339</v>
      </c>
      <c r="G56" s="38">
        <v>965.56666666666683</v>
      </c>
      <c r="H56" s="38">
        <v>948.08333333333348</v>
      </c>
      <c r="I56" s="38">
        <v>938.46666666666692</v>
      </c>
      <c r="J56" s="38">
        <v>992.66666666666674</v>
      </c>
      <c r="K56" s="38">
        <v>1002.2833333333333</v>
      </c>
      <c r="L56" s="38">
        <v>1019.7666666666667</v>
      </c>
      <c r="M56" s="28">
        <v>984.8</v>
      </c>
      <c r="N56" s="28">
        <v>957.7</v>
      </c>
      <c r="O56" s="39">
        <v>10270000</v>
      </c>
      <c r="P56" s="40">
        <v>-2.5593586185630589E-2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45106</v>
      </c>
      <c r="E57" s="37">
        <v>229.8</v>
      </c>
      <c r="F57" s="37">
        <v>230</v>
      </c>
      <c r="G57" s="38">
        <v>228.7</v>
      </c>
      <c r="H57" s="38">
        <v>227.6</v>
      </c>
      <c r="I57" s="38">
        <v>226.29999999999998</v>
      </c>
      <c r="J57" s="38">
        <v>231.1</v>
      </c>
      <c r="K57" s="38">
        <v>232.4</v>
      </c>
      <c r="L57" s="38">
        <v>233.5</v>
      </c>
      <c r="M57" s="28">
        <v>231.3</v>
      </c>
      <c r="N57" s="28">
        <v>228.9</v>
      </c>
      <c r="O57" s="39">
        <v>73374000</v>
      </c>
      <c r="P57" s="40">
        <v>2.2235225277940317E-2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45106</v>
      </c>
      <c r="E58" s="37">
        <v>4573.45</v>
      </c>
      <c r="F58" s="37">
        <v>4557.6499999999996</v>
      </c>
      <c r="G58" s="38">
        <v>4529.6499999999996</v>
      </c>
      <c r="H58" s="38">
        <v>4485.8500000000004</v>
      </c>
      <c r="I58" s="38">
        <v>4457.8500000000004</v>
      </c>
      <c r="J58" s="38">
        <v>4601.4499999999989</v>
      </c>
      <c r="K58" s="38">
        <v>4629.4499999999989</v>
      </c>
      <c r="L58" s="38">
        <v>4673.2499999999982</v>
      </c>
      <c r="M58" s="28">
        <v>4585.6499999999996</v>
      </c>
      <c r="N58" s="28">
        <v>4513.8500000000004</v>
      </c>
      <c r="O58" s="39">
        <v>646950</v>
      </c>
      <c r="P58" s="40">
        <v>1.6737388024516738E-2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45106</v>
      </c>
      <c r="E59" s="37">
        <v>1656.8</v>
      </c>
      <c r="F59" s="37">
        <v>1656.3166666666666</v>
      </c>
      <c r="G59" s="38">
        <v>1635.7333333333331</v>
      </c>
      <c r="H59" s="38">
        <v>1614.6666666666665</v>
      </c>
      <c r="I59" s="38">
        <v>1594.083333333333</v>
      </c>
      <c r="J59" s="38">
        <v>1677.3833333333332</v>
      </c>
      <c r="K59" s="38">
        <v>1697.9666666666667</v>
      </c>
      <c r="L59" s="38">
        <v>1719.0333333333333</v>
      </c>
      <c r="M59" s="28">
        <v>1676.9</v>
      </c>
      <c r="N59" s="28">
        <v>1635.25</v>
      </c>
      <c r="O59" s="39">
        <v>2639700</v>
      </c>
      <c r="P59" s="40">
        <v>3.0046435400163888E-2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45106</v>
      </c>
      <c r="E60" s="37">
        <v>655.65</v>
      </c>
      <c r="F60" s="37">
        <v>657.7166666666667</v>
      </c>
      <c r="G60" s="38">
        <v>647.28333333333342</v>
      </c>
      <c r="H60" s="38">
        <v>638.91666666666674</v>
      </c>
      <c r="I60" s="38">
        <v>628.48333333333346</v>
      </c>
      <c r="J60" s="38">
        <v>666.08333333333337</v>
      </c>
      <c r="K60" s="38">
        <v>676.51666666666677</v>
      </c>
      <c r="L60" s="38">
        <v>684.88333333333333</v>
      </c>
      <c r="M60" s="28">
        <v>668.15</v>
      </c>
      <c r="N60" s="28">
        <v>649.35</v>
      </c>
      <c r="O60" s="39">
        <v>6140000</v>
      </c>
      <c r="P60" s="40">
        <v>8.3848190644307152E-2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45106</v>
      </c>
      <c r="E61" s="37">
        <v>941.2</v>
      </c>
      <c r="F61" s="37">
        <v>943.91666666666663</v>
      </c>
      <c r="G61" s="38">
        <v>931.43333333333328</v>
      </c>
      <c r="H61" s="38">
        <v>921.66666666666663</v>
      </c>
      <c r="I61" s="38">
        <v>909.18333333333328</v>
      </c>
      <c r="J61" s="38">
        <v>953.68333333333328</v>
      </c>
      <c r="K61" s="38">
        <v>966.16666666666663</v>
      </c>
      <c r="L61" s="38">
        <v>975.93333333333328</v>
      </c>
      <c r="M61" s="28">
        <v>956.4</v>
      </c>
      <c r="N61" s="28">
        <v>934.15</v>
      </c>
      <c r="O61" s="39">
        <v>1393700</v>
      </c>
      <c r="P61" s="40">
        <v>2.365038560411311E-2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45106</v>
      </c>
      <c r="E62" s="37">
        <v>287.5</v>
      </c>
      <c r="F62" s="37">
        <v>284.98333333333335</v>
      </c>
      <c r="G62" s="38">
        <v>281.26666666666671</v>
      </c>
      <c r="H62" s="38">
        <v>275.03333333333336</v>
      </c>
      <c r="I62" s="38">
        <v>271.31666666666672</v>
      </c>
      <c r="J62" s="38">
        <v>291.2166666666667</v>
      </c>
      <c r="K62" s="38">
        <v>294.93333333333339</v>
      </c>
      <c r="L62" s="38">
        <v>301.16666666666669</v>
      </c>
      <c r="M62" s="28">
        <v>288.7</v>
      </c>
      <c r="N62" s="28">
        <v>278.75</v>
      </c>
      <c r="O62" s="39">
        <v>16143900</v>
      </c>
      <c r="P62" s="40">
        <v>-3.7661617697026056E-2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45106</v>
      </c>
      <c r="E63" s="37">
        <v>124.95</v>
      </c>
      <c r="F63" s="37">
        <v>124.95</v>
      </c>
      <c r="G63" s="38">
        <v>124.55000000000001</v>
      </c>
      <c r="H63" s="38">
        <v>124.15</v>
      </c>
      <c r="I63" s="38">
        <v>123.75000000000001</v>
      </c>
      <c r="J63" s="38">
        <v>125.35000000000001</v>
      </c>
      <c r="K63" s="38">
        <v>125.75000000000001</v>
      </c>
      <c r="L63" s="38">
        <v>126.15</v>
      </c>
      <c r="M63" s="28">
        <v>125.35</v>
      </c>
      <c r="N63" s="28">
        <v>124.55</v>
      </c>
      <c r="O63" s="39">
        <v>35655000</v>
      </c>
      <c r="P63" s="40">
        <v>1.0915792458179757E-2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45106</v>
      </c>
      <c r="E64" s="37">
        <v>1850.25</v>
      </c>
      <c r="F64" s="37">
        <v>1832.0333333333335</v>
      </c>
      <c r="G64" s="38">
        <v>1810.2166666666672</v>
      </c>
      <c r="H64" s="38">
        <v>1770.1833333333336</v>
      </c>
      <c r="I64" s="38">
        <v>1748.3666666666672</v>
      </c>
      <c r="J64" s="38">
        <v>1872.0666666666671</v>
      </c>
      <c r="K64" s="38">
        <v>1893.8833333333332</v>
      </c>
      <c r="L64" s="38">
        <v>1933.916666666667</v>
      </c>
      <c r="M64" s="28">
        <v>1853.85</v>
      </c>
      <c r="N64" s="28">
        <v>1792</v>
      </c>
      <c r="O64" s="39">
        <v>2940600</v>
      </c>
      <c r="P64" s="40">
        <v>0.13004380908462071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45106</v>
      </c>
      <c r="E65" s="37">
        <v>563.20000000000005</v>
      </c>
      <c r="F65" s="37">
        <v>560.5</v>
      </c>
      <c r="G65" s="38">
        <v>556.85</v>
      </c>
      <c r="H65" s="38">
        <v>550.5</v>
      </c>
      <c r="I65" s="38">
        <v>546.85</v>
      </c>
      <c r="J65" s="38">
        <v>566.85</v>
      </c>
      <c r="K65" s="38">
        <v>570.50000000000011</v>
      </c>
      <c r="L65" s="38">
        <v>576.85</v>
      </c>
      <c r="M65" s="28">
        <v>564.15</v>
      </c>
      <c r="N65" s="28">
        <v>554.15</v>
      </c>
      <c r="O65" s="39">
        <v>11580000</v>
      </c>
      <c r="P65" s="40">
        <v>5.4764886712968232E-2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45106</v>
      </c>
      <c r="E66" s="37">
        <v>2162.0500000000002</v>
      </c>
      <c r="F66" s="37">
        <v>2148.1999999999998</v>
      </c>
      <c r="G66" s="38">
        <v>2127.0499999999997</v>
      </c>
      <c r="H66" s="38">
        <v>2092.0499999999997</v>
      </c>
      <c r="I66" s="38">
        <v>2070.8999999999996</v>
      </c>
      <c r="J66" s="38">
        <v>2183.1999999999998</v>
      </c>
      <c r="K66" s="38">
        <v>2204.3499999999995</v>
      </c>
      <c r="L66" s="38">
        <v>2239.35</v>
      </c>
      <c r="M66" s="28">
        <v>2169.35</v>
      </c>
      <c r="N66" s="28">
        <v>2113.1999999999998</v>
      </c>
      <c r="O66" s="39">
        <v>2132000</v>
      </c>
      <c r="P66" s="40">
        <v>7.5681130171543889E-2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45106</v>
      </c>
      <c r="E67" s="37">
        <v>2072.0500000000002</v>
      </c>
      <c r="F67" s="37">
        <v>2056.75</v>
      </c>
      <c r="G67" s="38">
        <v>2035.5</v>
      </c>
      <c r="H67" s="38">
        <v>1998.95</v>
      </c>
      <c r="I67" s="38">
        <v>1977.7</v>
      </c>
      <c r="J67" s="38">
        <v>2093.3000000000002</v>
      </c>
      <c r="K67" s="38">
        <v>2114.5500000000002</v>
      </c>
      <c r="L67" s="38">
        <v>2151.1</v>
      </c>
      <c r="M67" s="28">
        <v>2078</v>
      </c>
      <c r="N67" s="28">
        <v>2020.2</v>
      </c>
      <c r="O67" s="39">
        <v>2391050</v>
      </c>
      <c r="P67" s="40">
        <v>-2.4996431993801863E-2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45106</v>
      </c>
      <c r="E68" s="37">
        <v>248.95</v>
      </c>
      <c r="F68" s="37">
        <v>249.5</v>
      </c>
      <c r="G68" s="38">
        <v>246.55</v>
      </c>
      <c r="H68" s="38">
        <v>244.15</v>
      </c>
      <c r="I68" s="38">
        <v>241.20000000000002</v>
      </c>
      <c r="J68" s="38">
        <v>251.9</v>
      </c>
      <c r="K68" s="38">
        <v>254.85</v>
      </c>
      <c r="L68" s="38">
        <v>257.25</v>
      </c>
      <c r="M68" s="28">
        <v>252.45</v>
      </c>
      <c r="N68" s="28">
        <v>247.1</v>
      </c>
      <c r="O68" s="39">
        <v>19569200</v>
      </c>
      <c r="P68" s="40">
        <v>-3.8651994497936729E-2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45106</v>
      </c>
      <c r="E69" s="37">
        <v>3501</v>
      </c>
      <c r="F69" s="37">
        <v>3487.6166666666668</v>
      </c>
      <c r="G69" s="38">
        <v>3465.2333333333336</v>
      </c>
      <c r="H69" s="38">
        <v>3429.4666666666667</v>
      </c>
      <c r="I69" s="38">
        <v>3407.0833333333335</v>
      </c>
      <c r="J69" s="38">
        <v>3523.3833333333337</v>
      </c>
      <c r="K69" s="38">
        <v>3545.7666666666669</v>
      </c>
      <c r="L69" s="38">
        <v>3581.5333333333338</v>
      </c>
      <c r="M69" s="28">
        <v>3510</v>
      </c>
      <c r="N69" s="28">
        <v>3451.85</v>
      </c>
      <c r="O69" s="39">
        <v>3084150</v>
      </c>
      <c r="P69" s="40">
        <v>1.0600301461432596E-2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45106</v>
      </c>
      <c r="E70" s="37">
        <v>4327.55</v>
      </c>
      <c r="F70" s="37">
        <v>4290.5166666666664</v>
      </c>
      <c r="G70" s="38">
        <v>4189.0333333333328</v>
      </c>
      <c r="H70" s="38">
        <v>4050.5166666666664</v>
      </c>
      <c r="I70" s="38">
        <v>3949.0333333333328</v>
      </c>
      <c r="J70" s="38">
        <v>4429.0333333333328</v>
      </c>
      <c r="K70" s="38">
        <v>4530.5166666666664</v>
      </c>
      <c r="L70" s="38">
        <v>4669.0333333333328</v>
      </c>
      <c r="M70" s="28">
        <v>4392</v>
      </c>
      <c r="N70" s="28">
        <v>4152</v>
      </c>
      <c r="O70" s="39">
        <v>1219625</v>
      </c>
      <c r="P70" s="40">
        <v>0.21024559662614736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45106</v>
      </c>
      <c r="E71" s="37">
        <v>504.8</v>
      </c>
      <c r="F71" s="37">
        <v>500.2</v>
      </c>
      <c r="G71" s="38">
        <v>494.59999999999997</v>
      </c>
      <c r="H71" s="38">
        <v>484.4</v>
      </c>
      <c r="I71" s="38">
        <v>478.79999999999995</v>
      </c>
      <c r="J71" s="38">
        <v>510.4</v>
      </c>
      <c r="K71" s="38">
        <v>516</v>
      </c>
      <c r="L71" s="38">
        <v>526.20000000000005</v>
      </c>
      <c r="M71" s="28">
        <v>505.8</v>
      </c>
      <c r="N71" s="28">
        <v>490</v>
      </c>
      <c r="O71" s="39">
        <v>33702900</v>
      </c>
      <c r="P71" s="40">
        <v>1.3999205718824464E-2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45106</v>
      </c>
      <c r="E72" s="37">
        <v>4720.3500000000004</v>
      </c>
      <c r="F72" s="37">
        <v>4713.2833333333338</v>
      </c>
      <c r="G72" s="38">
        <v>4684.6666666666679</v>
      </c>
      <c r="H72" s="38">
        <v>4648.9833333333345</v>
      </c>
      <c r="I72" s="38">
        <v>4620.3666666666686</v>
      </c>
      <c r="J72" s="38">
        <v>4748.9666666666672</v>
      </c>
      <c r="K72" s="38">
        <v>4777.5833333333339</v>
      </c>
      <c r="L72" s="38">
        <v>4813.2666666666664</v>
      </c>
      <c r="M72" s="28">
        <v>4741.8999999999996</v>
      </c>
      <c r="N72" s="28">
        <v>4677.6000000000004</v>
      </c>
      <c r="O72" s="39">
        <v>3233250</v>
      </c>
      <c r="P72" s="40">
        <v>-1.5440438508453639E-3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45106</v>
      </c>
      <c r="E73" s="37">
        <v>3610.7</v>
      </c>
      <c r="F73" s="37">
        <v>3622.9166666666665</v>
      </c>
      <c r="G73" s="38">
        <v>3591.1333333333332</v>
      </c>
      <c r="H73" s="38">
        <v>3571.5666666666666</v>
      </c>
      <c r="I73" s="38">
        <v>3539.7833333333333</v>
      </c>
      <c r="J73" s="38">
        <v>3642.4833333333331</v>
      </c>
      <c r="K73" s="38">
        <v>3674.2666666666669</v>
      </c>
      <c r="L73" s="38">
        <v>3693.833333333333</v>
      </c>
      <c r="M73" s="28">
        <v>3654.7</v>
      </c>
      <c r="N73" s="28">
        <v>3603.35</v>
      </c>
      <c r="O73" s="39">
        <v>3673950</v>
      </c>
      <c r="P73" s="40">
        <v>-1.89261180428992E-2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45106</v>
      </c>
      <c r="E74" s="37">
        <v>2195.85</v>
      </c>
      <c r="F74" s="37">
        <v>2187.7833333333333</v>
      </c>
      <c r="G74" s="38">
        <v>2174.6166666666668</v>
      </c>
      <c r="H74" s="38">
        <v>2153.3833333333337</v>
      </c>
      <c r="I74" s="38">
        <v>2140.2166666666672</v>
      </c>
      <c r="J74" s="38">
        <v>2209.0166666666664</v>
      </c>
      <c r="K74" s="38">
        <v>2222.1833333333334</v>
      </c>
      <c r="L74" s="38">
        <v>2243.4166666666661</v>
      </c>
      <c r="M74" s="28">
        <v>2200.9499999999998</v>
      </c>
      <c r="N74" s="28">
        <v>2166.5500000000002</v>
      </c>
      <c r="O74" s="39">
        <v>1147575</v>
      </c>
      <c r="P74" s="40">
        <v>1.9207683073229293E-3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45106</v>
      </c>
      <c r="E75" s="37">
        <v>207.6</v>
      </c>
      <c r="F75" s="37">
        <v>207.4</v>
      </c>
      <c r="G75" s="38">
        <v>206.5</v>
      </c>
      <c r="H75" s="38">
        <v>205.4</v>
      </c>
      <c r="I75" s="38">
        <v>204.5</v>
      </c>
      <c r="J75" s="38">
        <v>208.5</v>
      </c>
      <c r="K75" s="38">
        <v>209.40000000000003</v>
      </c>
      <c r="L75" s="38">
        <v>210.5</v>
      </c>
      <c r="M75" s="28">
        <v>208.3</v>
      </c>
      <c r="N75" s="28">
        <v>206.3</v>
      </c>
      <c r="O75" s="39">
        <v>19576800</v>
      </c>
      <c r="P75" s="40">
        <v>-1.1991279069767442E-2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45106</v>
      </c>
      <c r="E76" s="37">
        <v>125.3</v>
      </c>
      <c r="F76" s="37">
        <v>125.7</v>
      </c>
      <c r="G76" s="38">
        <v>124.7</v>
      </c>
      <c r="H76" s="38">
        <v>124.1</v>
      </c>
      <c r="I76" s="38">
        <v>123.1</v>
      </c>
      <c r="J76" s="38">
        <v>126.30000000000001</v>
      </c>
      <c r="K76" s="38">
        <v>127.30000000000001</v>
      </c>
      <c r="L76" s="38">
        <v>127.90000000000002</v>
      </c>
      <c r="M76" s="28">
        <v>126.7</v>
      </c>
      <c r="N76" s="28">
        <v>125.1</v>
      </c>
      <c r="O76" s="39">
        <v>89565000</v>
      </c>
      <c r="P76" s="40">
        <v>6.5552316935339958E-2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45106</v>
      </c>
      <c r="E77" s="37">
        <v>107.65</v>
      </c>
      <c r="F77" s="37">
        <v>107.08333333333333</v>
      </c>
      <c r="G77" s="38">
        <v>106.41666666666666</v>
      </c>
      <c r="H77" s="38">
        <v>105.18333333333332</v>
      </c>
      <c r="I77" s="38">
        <v>104.51666666666665</v>
      </c>
      <c r="J77" s="38">
        <v>108.31666666666666</v>
      </c>
      <c r="K77" s="38">
        <v>108.98333333333332</v>
      </c>
      <c r="L77" s="38">
        <v>110.21666666666667</v>
      </c>
      <c r="M77" s="28">
        <v>107.75</v>
      </c>
      <c r="N77" s="28">
        <v>105.85</v>
      </c>
      <c r="O77" s="39">
        <v>70400100</v>
      </c>
      <c r="P77" s="40">
        <v>2.1237058667374568E-2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45106</v>
      </c>
      <c r="E78" s="37">
        <v>651.5</v>
      </c>
      <c r="F78" s="37">
        <v>647.75</v>
      </c>
      <c r="G78" s="38">
        <v>639.70000000000005</v>
      </c>
      <c r="H78" s="38">
        <v>627.90000000000009</v>
      </c>
      <c r="I78" s="38">
        <v>619.85000000000014</v>
      </c>
      <c r="J78" s="38">
        <v>659.55</v>
      </c>
      <c r="K78" s="38">
        <v>667.59999999999991</v>
      </c>
      <c r="L78" s="38">
        <v>679.39999999999986</v>
      </c>
      <c r="M78" s="28">
        <v>655.8</v>
      </c>
      <c r="N78" s="28">
        <v>635.95000000000005</v>
      </c>
      <c r="O78" s="39">
        <v>7212300</v>
      </c>
      <c r="P78" s="40">
        <v>1.8844735764031135E-2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45106</v>
      </c>
      <c r="E79" s="37">
        <v>42.25</v>
      </c>
      <c r="F79" s="37">
        <v>42.4</v>
      </c>
      <c r="G79" s="38">
        <v>42</v>
      </c>
      <c r="H79" s="38">
        <v>41.75</v>
      </c>
      <c r="I79" s="38">
        <v>41.35</v>
      </c>
      <c r="J79" s="38">
        <v>42.65</v>
      </c>
      <c r="K79" s="38">
        <v>43.04999999999999</v>
      </c>
      <c r="L79" s="38">
        <v>43.3</v>
      </c>
      <c r="M79" s="28">
        <v>42.8</v>
      </c>
      <c r="N79" s="28">
        <v>42.15</v>
      </c>
      <c r="O79" s="39">
        <v>140332500</v>
      </c>
      <c r="P79" s="40">
        <v>1.3816644993498049E-2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45106</v>
      </c>
      <c r="E80" s="37">
        <v>582.65</v>
      </c>
      <c r="F80" s="37">
        <v>581.38333333333333</v>
      </c>
      <c r="G80" s="38">
        <v>578.26666666666665</v>
      </c>
      <c r="H80" s="38">
        <v>573.88333333333333</v>
      </c>
      <c r="I80" s="38">
        <v>570.76666666666665</v>
      </c>
      <c r="J80" s="38">
        <v>585.76666666666665</v>
      </c>
      <c r="K80" s="38">
        <v>588.88333333333321</v>
      </c>
      <c r="L80" s="38">
        <v>593.26666666666665</v>
      </c>
      <c r="M80" s="28">
        <v>584.5</v>
      </c>
      <c r="N80" s="28">
        <v>577</v>
      </c>
      <c r="O80" s="39">
        <v>6484400</v>
      </c>
      <c r="P80" s="40">
        <v>1.3203331302051594E-2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45106</v>
      </c>
      <c r="E81" s="37">
        <v>1059.9000000000001</v>
      </c>
      <c r="F81" s="37">
        <v>1059.95</v>
      </c>
      <c r="G81" s="38">
        <v>1050.8000000000002</v>
      </c>
      <c r="H81" s="38">
        <v>1041.7</v>
      </c>
      <c r="I81" s="38">
        <v>1032.5500000000002</v>
      </c>
      <c r="J81" s="38">
        <v>1069.0500000000002</v>
      </c>
      <c r="K81" s="38">
        <v>1078.2000000000003</v>
      </c>
      <c r="L81" s="38">
        <v>1087.3000000000002</v>
      </c>
      <c r="M81" s="28">
        <v>1069.0999999999999</v>
      </c>
      <c r="N81" s="28">
        <v>1050.8499999999999</v>
      </c>
      <c r="O81" s="39">
        <v>5709000</v>
      </c>
      <c r="P81" s="40">
        <v>-3.2208848957450416E-2</v>
      </c>
    </row>
    <row r="82" spans="1:16" ht="12.75" customHeight="1">
      <c r="A82" s="28">
        <v>72</v>
      </c>
      <c r="B82" s="29" t="s">
        <v>96</v>
      </c>
      <c r="C82" s="204" t="s">
        <v>108</v>
      </c>
      <c r="D82" s="31">
        <v>45106</v>
      </c>
      <c r="E82" s="37">
        <v>1480.1</v>
      </c>
      <c r="F82" s="37">
        <v>1476.1666666666667</v>
      </c>
      <c r="G82" s="38">
        <v>1460.9333333333334</v>
      </c>
      <c r="H82" s="38">
        <v>1441.7666666666667</v>
      </c>
      <c r="I82" s="38">
        <v>1426.5333333333333</v>
      </c>
      <c r="J82" s="38">
        <v>1495.3333333333335</v>
      </c>
      <c r="K82" s="38">
        <v>1510.5666666666666</v>
      </c>
      <c r="L82" s="38">
        <v>1529.7333333333336</v>
      </c>
      <c r="M82" s="28">
        <v>1491.4</v>
      </c>
      <c r="N82" s="28">
        <v>1457</v>
      </c>
      <c r="O82" s="39">
        <v>4079850</v>
      </c>
      <c r="P82" s="40">
        <v>1.0764542661777822E-2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45106</v>
      </c>
      <c r="E83" s="37">
        <v>287.14999999999998</v>
      </c>
      <c r="F83" s="37">
        <v>285.46666666666664</v>
      </c>
      <c r="G83" s="38">
        <v>282.93333333333328</v>
      </c>
      <c r="H83" s="38">
        <v>278.71666666666664</v>
      </c>
      <c r="I83" s="38">
        <v>276.18333333333328</v>
      </c>
      <c r="J83" s="38">
        <v>289.68333333333328</v>
      </c>
      <c r="K83" s="38">
        <v>292.2166666666667</v>
      </c>
      <c r="L83" s="38">
        <v>296.43333333333328</v>
      </c>
      <c r="M83" s="28">
        <v>288</v>
      </c>
      <c r="N83" s="28">
        <v>281.25</v>
      </c>
      <c r="O83" s="39">
        <v>8324000</v>
      </c>
      <c r="P83" s="40">
        <v>-9.7549369497977635E-3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45106</v>
      </c>
      <c r="E84" s="37">
        <v>1744</v>
      </c>
      <c r="F84" s="37">
        <v>1744.0333333333335</v>
      </c>
      <c r="G84" s="38">
        <v>1736.2666666666671</v>
      </c>
      <c r="H84" s="38">
        <v>1728.5333333333335</v>
      </c>
      <c r="I84" s="38">
        <v>1720.7666666666671</v>
      </c>
      <c r="J84" s="38">
        <v>1751.7666666666671</v>
      </c>
      <c r="K84" s="38">
        <v>1759.5333333333335</v>
      </c>
      <c r="L84" s="38">
        <v>1767.2666666666671</v>
      </c>
      <c r="M84" s="28">
        <v>1751.8</v>
      </c>
      <c r="N84" s="28">
        <v>1736.3</v>
      </c>
      <c r="O84" s="39">
        <v>11713025</v>
      </c>
      <c r="P84" s="40">
        <v>-8.5089141004862233E-4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45106</v>
      </c>
      <c r="E85" s="37">
        <v>488.75</v>
      </c>
      <c r="F85" s="37">
        <v>488.55</v>
      </c>
      <c r="G85" s="38">
        <v>485.70000000000005</v>
      </c>
      <c r="H85" s="38">
        <v>482.65000000000003</v>
      </c>
      <c r="I85" s="38">
        <v>479.80000000000007</v>
      </c>
      <c r="J85" s="38">
        <v>491.6</v>
      </c>
      <c r="K85" s="38">
        <v>494.45000000000005</v>
      </c>
      <c r="L85" s="38">
        <v>497.5</v>
      </c>
      <c r="M85" s="28">
        <v>491.4</v>
      </c>
      <c r="N85" s="28">
        <v>485.5</v>
      </c>
      <c r="O85" s="39">
        <v>6116250</v>
      </c>
      <c r="P85" s="40">
        <v>1.7255717255717257E-2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45106</v>
      </c>
      <c r="E86" s="37">
        <v>3651.15</v>
      </c>
      <c r="F86" s="37">
        <v>3661.0499999999997</v>
      </c>
      <c r="G86" s="38">
        <v>3623.0999999999995</v>
      </c>
      <c r="H86" s="38">
        <v>3595.0499999999997</v>
      </c>
      <c r="I86" s="38">
        <v>3557.0999999999995</v>
      </c>
      <c r="J86" s="38">
        <v>3689.0999999999995</v>
      </c>
      <c r="K86" s="38">
        <v>3727.0499999999993</v>
      </c>
      <c r="L86" s="38">
        <v>3755.0999999999995</v>
      </c>
      <c r="M86" s="28">
        <v>3699</v>
      </c>
      <c r="N86" s="28">
        <v>3633</v>
      </c>
      <c r="O86" s="39">
        <v>4435800</v>
      </c>
      <c r="P86" s="40">
        <v>-2.447713927558224E-2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45106</v>
      </c>
      <c r="E87" s="37">
        <v>1357.8</v>
      </c>
      <c r="F87" s="37">
        <v>1353.1833333333334</v>
      </c>
      <c r="G87" s="38">
        <v>1339.8166666666668</v>
      </c>
      <c r="H87" s="38">
        <v>1321.8333333333335</v>
      </c>
      <c r="I87" s="38">
        <v>1308.4666666666669</v>
      </c>
      <c r="J87" s="38">
        <v>1371.1666666666667</v>
      </c>
      <c r="K87" s="38">
        <v>1384.5333333333335</v>
      </c>
      <c r="L87" s="38">
        <v>1402.5166666666667</v>
      </c>
      <c r="M87" s="28">
        <v>1366.55</v>
      </c>
      <c r="N87" s="28">
        <v>1335.2</v>
      </c>
      <c r="O87" s="39">
        <v>5343500</v>
      </c>
      <c r="P87" s="40">
        <v>-5.1056650683715149E-2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45106</v>
      </c>
      <c r="E88" s="37">
        <v>1135.7</v>
      </c>
      <c r="F88" s="37">
        <v>1138.7333333333333</v>
      </c>
      <c r="G88" s="38">
        <v>1131.4666666666667</v>
      </c>
      <c r="H88" s="38">
        <v>1127.2333333333333</v>
      </c>
      <c r="I88" s="38">
        <v>1119.9666666666667</v>
      </c>
      <c r="J88" s="38">
        <v>1142.9666666666667</v>
      </c>
      <c r="K88" s="38">
        <v>1150.2333333333336</v>
      </c>
      <c r="L88" s="38">
        <v>1154.4666666666667</v>
      </c>
      <c r="M88" s="28">
        <v>1146</v>
      </c>
      <c r="N88" s="28">
        <v>1134.5</v>
      </c>
      <c r="O88" s="39">
        <v>10586800</v>
      </c>
      <c r="P88" s="40">
        <v>-2.198654940506984E-2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45106</v>
      </c>
      <c r="E89" s="37">
        <v>2661.3</v>
      </c>
      <c r="F89" s="37">
        <v>2658.9166666666665</v>
      </c>
      <c r="G89" s="38">
        <v>2651.6333333333332</v>
      </c>
      <c r="H89" s="38">
        <v>2641.9666666666667</v>
      </c>
      <c r="I89" s="38">
        <v>2634.6833333333334</v>
      </c>
      <c r="J89" s="38">
        <v>2668.583333333333</v>
      </c>
      <c r="K89" s="38">
        <v>2675.8666666666668</v>
      </c>
      <c r="L89" s="38">
        <v>2685.5333333333328</v>
      </c>
      <c r="M89" s="28">
        <v>2666.2</v>
      </c>
      <c r="N89" s="28">
        <v>2649.25</v>
      </c>
      <c r="O89" s="39">
        <v>26316000</v>
      </c>
      <c r="P89" s="40">
        <v>1.1356430506715859E-2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45106</v>
      </c>
      <c r="E90" s="37">
        <v>1957.8</v>
      </c>
      <c r="F90" s="37">
        <v>1950.9333333333334</v>
      </c>
      <c r="G90" s="38">
        <v>1939.9166666666667</v>
      </c>
      <c r="H90" s="38">
        <v>1922.0333333333333</v>
      </c>
      <c r="I90" s="38">
        <v>1911.0166666666667</v>
      </c>
      <c r="J90" s="38">
        <v>1968.8166666666668</v>
      </c>
      <c r="K90" s="38">
        <v>1979.8333333333333</v>
      </c>
      <c r="L90" s="38">
        <v>1997.7166666666669</v>
      </c>
      <c r="M90" s="28">
        <v>1961.95</v>
      </c>
      <c r="N90" s="28">
        <v>1933.05</v>
      </c>
      <c r="O90" s="39">
        <v>2958300</v>
      </c>
      <c r="P90" s="40">
        <v>-1.0138526400321221E-2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45106</v>
      </c>
      <c r="E91" s="37">
        <v>1613.45</v>
      </c>
      <c r="F91" s="37">
        <v>1611.3</v>
      </c>
      <c r="G91" s="38">
        <v>1606.75</v>
      </c>
      <c r="H91" s="38">
        <v>1600.05</v>
      </c>
      <c r="I91" s="38">
        <v>1595.5</v>
      </c>
      <c r="J91" s="38">
        <v>1618</v>
      </c>
      <c r="K91" s="38">
        <v>1622.5499999999997</v>
      </c>
      <c r="L91" s="38">
        <v>1629.25</v>
      </c>
      <c r="M91" s="28">
        <v>1615.85</v>
      </c>
      <c r="N91" s="28">
        <v>1604.6</v>
      </c>
      <c r="O91" s="39">
        <v>88843150</v>
      </c>
      <c r="P91" s="40">
        <v>1.0004189254250217E-2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45106</v>
      </c>
      <c r="E92" s="37">
        <v>585.75</v>
      </c>
      <c r="F92" s="37">
        <v>585.41666666666663</v>
      </c>
      <c r="G92" s="38">
        <v>582.48333333333323</v>
      </c>
      <c r="H92" s="38">
        <v>579.21666666666658</v>
      </c>
      <c r="I92" s="38">
        <v>576.28333333333319</v>
      </c>
      <c r="J92" s="38">
        <v>588.68333333333328</v>
      </c>
      <c r="K92" s="38">
        <v>591.61666666666667</v>
      </c>
      <c r="L92" s="38">
        <v>594.88333333333333</v>
      </c>
      <c r="M92" s="28">
        <v>588.35</v>
      </c>
      <c r="N92" s="28">
        <v>582.15</v>
      </c>
      <c r="O92" s="39">
        <v>18662600</v>
      </c>
      <c r="P92" s="40">
        <v>1.0001190617930707E-2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45106</v>
      </c>
      <c r="E93" s="37">
        <v>2958.45</v>
      </c>
      <c r="F93" s="37">
        <v>2944.0833333333335</v>
      </c>
      <c r="G93" s="38">
        <v>2926.4666666666672</v>
      </c>
      <c r="H93" s="38">
        <v>2894.4833333333336</v>
      </c>
      <c r="I93" s="38">
        <v>2876.8666666666672</v>
      </c>
      <c r="J93" s="38">
        <v>2976.0666666666671</v>
      </c>
      <c r="K93" s="38">
        <v>2993.6833333333329</v>
      </c>
      <c r="L93" s="38">
        <v>3025.666666666667</v>
      </c>
      <c r="M93" s="28">
        <v>2961.7</v>
      </c>
      <c r="N93" s="28">
        <v>2912.1</v>
      </c>
      <c r="O93" s="39">
        <v>3263100</v>
      </c>
      <c r="P93" s="40">
        <v>-2.4484304932735425E-2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45106</v>
      </c>
      <c r="E94" s="37">
        <v>423.75</v>
      </c>
      <c r="F94" s="37">
        <v>423.08333333333331</v>
      </c>
      <c r="G94" s="38">
        <v>419.81666666666661</v>
      </c>
      <c r="H94" s="38">
        <v>415.88333333333327</v>
      </c>
      <c r="I94" s="38">
        <v>412.61666666666656</v>
      </c>
      <c r="J94" s="38">
        <v>427.01666666666665</v>
      </c>
      <c r="K94" s="38">
        <v>430.28333333333342</v>
      </c>
      <c r="L94" s="38">
        <v>434.2166666666667</v>
      </c>
      <c r="M94" s="28">
        <v>426.35</v>
      </c>
      <c r="N94" s="28">
        <v>419.15</v>
      </c>
      <c r="O94" s="39">
        <v>35729400</v>
      </c>
      <c r="P94" s="40">
        <v>1.8450184501845018E-3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45106</v>
      </c>
      <c r="E95" s="37">
        <v>114.1</v>
      </c>
      <c r="F95" s="37">
        <v>114.28333333333335</v>
      </c>
      <c r="G95" s="38">
        <v>113.31666666666669</v>
      </c>
      <c r="H95" s="38">
        <v>112.53333333333335</v>
      </c>
      <c r="I95" s="38">
        <v>111.56666666666669</v>
      </c>
      <c r="J95" s="38">
        <v>115.06666666666669</v>
      </c>
      <c r="K95" s="38">
        <v>116.03333333333336</v>
      </c>
      <c r="L95" s="38">
        <v>116.81666666666669</v>
      </c>
      <c r="M95" s="28">
        <v>115.25</v>
      </c>
      <c r="N95" s="28">
        <v>113.5</v>
      </c>
      <c r="O95" s="39">
        <v>24235400</v>
      </c>
      <c r="P95" s="40">
        <v>3.5342466923842603E-2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45106</v>
      </c>
      <c r="E96" s="37">
        <v>275.05</v>
      </c>
      <c r="F96" s="37">
        <v>275.56666666666666</v>
      </c>
      <c r="G96" s="38">
        <v>273.13333333333333</v>
      </c>
      <c r="H96" s="38">
        <v>271.21666666666664</v>
      </c>
      <c r="I96" s="38">
        <v>268.7833333333333</v>
      </c>
      <c r="J96" s="38">
        <v>277.48333333333335</v>
      </c>
      <c r="K96" s="38">
        <v>279.91666666666663</v>
      </c>
      <c r="L96" s="38">
        <v>281.83333333333337</v>
      </c>
      <c r="M96" s="28">
        <v>278</v>
      </c>
      <c r="N96" s="28">
        <v>273.64999999999998</v>
      </c>
      <c r="O96" s="39">
        <v>23265900</v>
      </c>
      <c r="P96" s="40">
        <v>-2.6987353206865402E-2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45106</v>
      </c>
      <c r="E97" s="37">
        <v>2661.15</v>
      </c>
      <c r="F97" s="37">
        <v>2656.9833333333331</v>
      </c>
      <c r="G97" s="38">
        <v>2633.1166666666663</v>
      </c>
      <c r="H97" s="38">
        <v>2605.083333333333</v>
      </c>
      <c r="I97" s="38">
        <v>2581.2166666666662</v>
      </c>
      <c r="J97" s="38">
        <v>2685.0166666666664</v>
      </c>
      <c r="K97" s="38">
        <v>2708.8833333333332</v>
      </c>
      <c r="L97" s="38">
        <v>2736.9166666666665</v>
      </c>
      <c r="M97" s="28">
        <v>2680.85</v>
      </c>
      <c r="N97" s="28">
        <v>2628.95</v>
      </c>
      <c r="O97" s="39">
        <v>9383400</v>
      </c>
      <c r="P97" s="40">
        <v>-4.6144543805492792E-3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45106</v>
      </c>
      <c r="E98" s="37">
        <v>115.2</v>
      </c>
      <c r="F98" s="37">
        <v>113.84999999999998</v>
      </c>
      <c r="G98" s="38">
        <v>112.19999999999996</v>
      </c>
      <c r="H98" s="38">
        <v>109.19999999999997</v>
      </c>
      <c r="I98" s="38">
        <v>107.54999999999995</v>
      </c>
      <c r="J98" s="38">
        <v>116.84999999999997</v>
      </c>
      <c r="K98" s="38">
        <v>118.49999999999997</v>
      </c>
      <c r="L98" s="38">
        <v>121.49999999999997</v>
      </c>
      <c r="M98" s="28">
        <v>115.5</v>
      </c>
      <c r="N98" s="28">
        <v>110.85</v>
      </c>
      <c r="O98" s="39">
        <v>53468000</v>
      </c>
      <c r="P98" s="40">
        <v>-2.1202280224507652E-2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45106</v>
      </c>
      <c r="E99" s="37">
        <v>947.3</v>
      </c>
      <c r="F99" s="37">
        <v>944.66666666666663</v>
      </c>
      <c r="G99" s="38">
        <v>940.43333333333328</v>
      </c>
      <c r="H99" s="38">
        <v>933.56666666666661</v>
      </c>
      <c r="I99" s="38">
        <v>929.33333333333326</v>
      </c>
      <c r="J99" s="38">
        <v>951.5333333333333</v>
      </c>
      <c r="K99" s="38">
        <v>955.76666666666665</v>
      </c>
      <c r="L99" s="38">
        <v>962.63333333333333</v>
      </c>
      <c r="M99" s="28">
        <v>948.9</v>
      </c>
      <c r="N99" s="28">
        <v>937.8</v>
      </c>
      <c r="O99" s="39">
        <v>79535400</v>
      </c>
      <c r="P99" s="40">
        <v>-2.2392581469480228E-3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45106</v>
      </c>
      <c r="E100" s="37">
        <v>1222.8499999999999</v>
      </c>
      <c r="F100" s="37">
        <v>1224.4499999999998</v>
      </c>
      <c r="G100" s="38">
        <v>1215.8499999999997</v>
      </c>
      <c r="H100" s="38">
        <v>1208.8499999999999</v>
      </c>
      <c r="I100" s="38">
        <v>1200.2499999999998</v>
      </c>
      <c r="J100" s="38">
        <v>1231.4499999999996</v>
      </c>
      <c r="K100" s="38">
        <v>1240.05</v>
      </c>
      <c r="L100" s="38">
        <v>1247.0499999999995</v>
      </c>
      <c r="M100" s="28">
        <v>1233.05</v>
      </c>
      <c r="N100" s="28">
        <v>1217.45</v>
      </c>
      <c r="O100" s="39">
        <v>4826375</v>
      </c>
      <c r="P100" s="40">
        <v>8.3728558594321299E-3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45106</v>
      </c>
      <c r="E101" s="37">
        <v>508.95</v>
      </c>
      <c r="F101" s="37">
        <v>508.41666666666669</v>
      </c>
      <c r="G101" s="38">
        <v>505.08333333333337</v>
      </c>
      <c r="H101" s="38">
        <v>501.2166666666667</v>
      </c>
      <c r="I101" s="38">
        <v>497.88333333333338</v>
      </c>
      <c r="J101" s="38">
        <v>512.2833333333333</v>
      </c>
      <c r="K101" s="38">
        <v>515.61666666666679</v>
      </c>
      <c r="L101" s="38">
        <v>519.48333333333335</v>
      </c>
      <c r="M101" s="28">
        <v>511.75</v>
      </c>
      <c r="N101" s="28">
        <v>504.55</v>
      </c>
      <c r="O101" s="39">
        <v>11037000</v>
      </c>
      <c r="P101" s="40">
        <v>-7.1515315072189986E-3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45106</v>
      </c>
      <c r="E102" s="37">
        <v>7.75</v>
      </c>
      <c r="F102" s="37">
        <v>7.7333333333333334</v>
      </c>
      <c r="G102" s="38">
        <v>7.5666666666666664</v>
      </c>
      <c r="H102" s="38">
        <v>7.3833333333333329</v>
      </c>
      <c r="I102" s="38">
        <v>7.2166666666666659</v>
      </c>
      <c r="J102" s="38">
        <v>7.916666666666667</v>
      </c>
      <c r="K102" s="38">
        <v>8.0833333333333321</v>
      </c>
      <c r="L102" s="38">
        <v>8.2666666666666675</v>
      </c>
      <c r="M102" s="28">
        <v>7.9</v>
      </c>
      <c r="N102" s="28">
        <v>7.55</v>
      </c>
      <c r="O102" s="39">
        <v>582160000</v>
      </c>
      <c r="P102" s="40">
        <v>2.3344114751792995E-2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45106</v>
      </c>
      <c r="E103" s="37">
        <v>105.35</v>
      </c>
      <c r="F103" s="37">
        <v>104.63333333333333</v>
      </c>
      <c r="G103" s="38">
        <v>103.81666666666665</v>
      </c>
      <c r="H103" s="38">
        <v>102.28333333333332</v>
      </c>
      <c r="I103" s="38">
        <v>101.46666666666664</v>
      </c>
      <c r="J103" s="38">
        <v>106.16666666666666</v>
      </c>
      <c r="K103" s="38">
        <v>106.98333333333332</v>
      </c>
      <c r="L103" s="38">
        <v>108.51666666666667</v>
      </c>
      <c r="M103" s="28">
        <v>105.45</v>
      </c>
      <c r="N103" s="28">
        <v>103.1</v>
      </c>
      <c r="O103" s="39">
        <v>182330000</v>
      </c>
      <c r="P103" s="40">
        <v>1.8205171162115372E-2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45106</v>
      </c>
      <c r="E104" s="37">
        <v>74.150000000000006</v>
      </c>
      <c r="F104" s="37">
        <v>73.683333333333337</v>
      </c>
      <c r="G104" s="38">
        <v>73.116666666666674</v>
      </c>
      <c r="H104" s="38">
        <v>72.083333333333343</v>
      </c>
      <c r="I104" s="38">
        <v>71.51666666666668</v>
      </c>
      <c r="J104" s="38">
        <v>74.716666666666669</v>
      </c>
      <c r="K104" s="38">
        <v>75.283333333333331</v>
      </c>
      <c r="L104" s="38">
        <v>76.316666666666663</v>
      </c>
      <c r="M104" s="28">
        <v>74.25</v>
      </c>
      <c r="N104" s="28">
        <v>72.650000000000006</v>
      </c>
      <c r="O104" s="39">
        <v>256290000</v>
      </c>
      <c r="P104" s="40">
        <v>4.252852523033742E-2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45106</v>
      </c>
      <c r="E105" s="37">
        <v>126.1</v>
      </c>
      <c r="F105" s="37">
        <v>125.61666666666667</v>
      </c>
      <c r="G105" s="38">
        <v>124.78333333333335</v>
      </c>
      <c r="H105" s="38">
        <v>123.46666666666667</v>
      </c>
      <c r="I105" s="38">
        <v>122.63333333333334</v>
      </c>
      <c r="J105" s="38">
        <v>126.93333333333335</v>
      </c>
      <c r="K105" s="38">
        <v>127.76666666666667</v>
      </c>
      <c r="L105" s="38">
        <v>129.08333333333337</v>
      </c>
      <c r="M105" s="28">
        <v>126.45</v>
      </c>
      <c r="N105" s="28">
        <v>124.3</v>
      </c>
      <c r="O105" s="39">
        <v>58113750</v>
      </c>
      <c r="P105" s="40">
        <v>-4.4221043542617494E-2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45106</v>
      </c>
      <c r="E106" s="37">
        <v>466.4</v>
      </c>
      <c r="F106" s="37">
        <v>466.15000000000003</v>
      </c>
      <c r="G106" s="38">
        <v>463.55000000000007</v>
      </c>
      <c r="H106" s="38">
        <v>460.70000000000005</v>
      </c>
      <c r="I106" s="38">
        <v>458.10000000000008</v>
      </c>
      <c r="J106" s="38">
        <v>469.00000000000006</v>
      </c>
      <c r="K106" s="38">
        <v>471.60000000000008</v>
      </c>
      <c r="L106" s="38">
        <v>474.45000000000005</v>
      </c>
      <c r="M106" s="28">
        <v>468.75</v>
      </c>
      <c r="N106" s="28">
        <v>463.3</v>
      </c>
      <c r="O106" s="39">
        <v>9141000</v>
      </c>
      <c r="P106" s="40">
        <v>1.1718155531882515E-2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45106</v>
      </c>
      <c r="E107" s="37">
        <v>394.75</v>
      </c>
      <c r="F107" s="37">
        <v>393.41666666666669</v>
      </c>
      <c r="G107" s="38">
        <v>391.28333333333336</v>
      </c>
      <c r="H107" s="38">
        <v>387.81666666666666</v>
      </c>
      <c r="I107" s="38">
        <v>385.68333333333334</v>
      </c>
      <c r="J107" s="38">
        <v>396.88333333333338</v>
      </c>
      <c r="K107" s="38">
        <v>399.01666666666671</v>
      </c>
      <c r="L107" s="38">
        <v>402.48333333333341</v>
      </c>
      <c r="M107" s="28">
        <v>395.55</v>
      </c>
      <c r="N107" s="28">
        <v>389.95</v>
      </c>
      <c r="O107" s="39">
        <v>18406000</v>
      </c>
      <c r="P107" s="40">
        <v>-2.7091460771564804E-3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45106</v>
      </c>
      <c r="E108" s="37">
        <v>229.6</v>
      </c>
      <c r="F108" s="37">
        <v>230.15</v>
      </c>
      <c r="G108" s="38">
        <v>228.5</v>
      </c>
      <c r="H108" s="38">
        <v>227.4</v>
      </c>
      <c r="I108" s="38">
        <v>225.75</v>
      </c>
      <c r="J108" s="38">
        <v>231.25</v>
      </c>
      <c r="K108" s="38">
        <v>232.90000000000003</v>
      </c>
      <c r="L108" s="38">
        <v>234</v>
      </c>
      <c r="M108" s="28">
        <v>231.8</v>
      </c>
      <c r="N108" s="28">
        <v>229.05</v>
      </c>
      <c r="O108" s="39">
        <v>20398600</v>
      </c>
      <c r="P108" s="40">
        <v>-1.3187429854096521E-2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45106</v>
      </c>
      <c r="E109" s="37">
        <v>5780.05</v>
      </c>
      <c r="F109" s="37">
        <v>5767.6333333333341</v>
      </c>
      <c r="G109" s="38">
        <v>5720.2666666666682</v>
      </c>
      <c r="H109" s="38">
        <v>5660.4833333333345</v>
      </c>
      <c r="I109" s="38">
        <v>5613.1166666666686</v>
      </c>
      <c r="J109" s="38">
        <v>5827.4166666666679</v>
      </c>
      <c r="K109" s="38">
        <v>5874.7833333333347</v>
      </c>
      <c r="L109" s="38">
        <v>5934.5666666666675</v>
      </c>
      <c r="M109" s="28">
        <v>5815</v>
      </c>
      <c r="N109" s="28">
        <v>5707.85</v>
      </c>
      <c r="O109" s="39">
        <v>354000</v>
      </c>
      <c r="P109" s="40">
        <v>-7.9865489701555284E-3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45106</v>
      </c>
      <c r="E110" s="37">
        <v>2352.1</v>
      </c>
      <c r="F110" s="37">
        <v>2374.1333333333332</v>
      </c>
      <c r="G110" s="38">
        <v>2319.2166666666662</v>
      </c>
      <c r="H110" s="38">
        <v>2286.333333333333</v>
      </c>
      <c r="I110" s="38">
        <v>2231.4166666666661</v>
      </c>
      <c r="J110" s="38">
        <v>2407.0166666666664</v>
      </c>
      <c r="K110" s="38">
        <v>2461.9333333333334</v>
      </c>
      <c r="L110" s="38">
        <v>2494.8166666666666</v>
      </c>
      <c r="M110" s="28">
        <v>2429.0500000000002</v>
      </c>
      <c r="N110" s="28">
        <v>2341.25</v>
      </c>
      <c r="O110" s="39">
        <v>3812700</v>
      </c>
      <c r="P110" s="40">
        <v>0.14094622497531198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45106</v>
      </c>
      <c r="E111" s="37">
        <v>1340.85</v>
      </c>
      <c r="F111" s="37">
        <v>1341.4166666666665</v>
      </c>
      <c r="G111" s="38">
        <v>1335.0333333333331</v>
      </c>
      <c r="H111" s="38">
        <v>1329.2166666666665</v>
      </c>
      <c r="I111" s="38">
        <v>1322.833333333333</v>
      </c>
      <c r="J111" s="38">
        <v>1347.2333333333331</v>
      </c>
      <c r="K111" s="38">
        <v>1353.6166666666663</v>
      </c>
      <c r="L111" s="38">
        <v>1359.4333333333332</v>
      </c>
      <c r="M111" s="28">
        <v>1347.8</v>
      </c>
      <c r="N111" s="28">
        <v>1335.6</v>
      </c>
      <c r="O111" s="39">
        <v>20166350</v>
      </c>
      <c r="P111" s="40">
        <v>-4.2144610082116563E-3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45106</v>
      </c>
      <c r="E112" s="37">
        <v>167.15</v>
      </c>
      <c r="F112" s="37">
        <v>166.08333333333334</v>
      </c>
      <c r="G112" s="38">
        <v>164.16666666666669</v>
      </c>
      <c r="H112" s="38">
        <v>161.18333333333334</v>
      </c>
      <c r="I112" s="38">
        <v>159.26666666666668</v>
      </c>
      <c r="J112" s="38">
        <v>169.06666666666669</v>
      </c>
      <c r="K112" s="38">
        <v>170.98333333333338</v>
      </c>
      <c r="L112" s="38">
        <v>173.9666666666667</v>
      </c>
      <c r="M112" s="28">
        <v>168</v>
      </c>
      <c r="N112" s="28">
        <v>163.1</v>
      </c>
      <c r="O112" s="39">
        <v>67494800</v>
      </c>
      <c r="P112" s="40">
        <v>7.3610182443404337E-3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45106</v>
      </c>
      <c r="E113" s="37">
        <v>1308.55</v>
      </c>
      <c r="F113" s="37">
        <v>1306.9333333333334</v>
      </c>
      <c r="G113" s="38">
        <v>1303.0666666666668</v>
      </c>
      <c r="H113" s="38">
        <v>1297.5833333333335</v>
      </c>
      <c r="I113" s="38">
        <v>1293.7166666666669</v>
      </c>
      <c r="J113" s="38">
        <v>1312.4166666666667</v>
      </c>
      <c r="K113" s="38">
        <v>1316.2833333333335</v>
      </c>
      <c r="L113" s="38">
        <v>1321.7666666666667</v>
      </c>
      <c r="M113" s="28">
        <v>1310.8</v>
      </c>
      <c r="N113" s="28">
        <v>1301.45</v>
      </c>
      <c r="O113" s="39">
        <v>40400000</v>
      </c>
      <c r="P113" s="40">
        <v>-4.29805942995755E-2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45106</v>
      </c>
      <c r="E114" s="37">
        <v>606.79999999999995</v>
      </c>
      <c r="F114" s="37">
        <v>603.83333333333337</v>
      </c>
      <c r="G114" s="38">
        <v>598.41666666666674</v>
      </c>
      <c r="H114" s="38">
        <v>590.03333333333342</v>
      </c>
      <c r="I114" s="38">
        <v>584.61666666666679</v>
      </c>
      <c r="J114" s="38">
        <v>612.2166666666667</v>
      </c>
      <c r="K114" s="38">
        <v>617.63333333333344</v>
      </c>
      <c r="L114" s="38">
        <v>626.01666666666665</v>
      </c>
      <c r="M114" s="28">
        <v>609.25</v>
      </c>
      <c r="N114" s="28">
        <v>595.45000000000005</v>
      </c>
      <c r="O114" s="39">
        <v>2926800</v>
      </c>
      <c r="P114" s="40">
        <v>-5.1218879668049791E-2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45106</v>
      </c>
      <c r="E115" s="37">
        <v>92.35</v>
      </c>
      <c r="F115" s="37">
        <v>92.600000000000009</v>
      </c>
      <c r="G115" s="38">
        <v>91.950000000000017</v>
      </c>
      <c r="H115" s="38">
        <v>91.550000000000011</v>
      </c>
      <c r="I115" s="38">
        <v>90.90000000000002</v>
      </c>
      <c r="J115" s="38">
        <v>93.000000000000014</v>
      </c>
      <c r="K115" s="38">
        <v>93.65000000000002</v>
      </c>
      <c r="L115" s="38">
        <v>94.050000000000011</v>
      </c>
      <c r="M115" s="28">
        <v>93.25</v>
      </c>
      <c r="N115" s="28">
        <v>92.2</v>
      </c>
      <c r="O115" s="39">
        <v>57135000</v>
      </c>
      <c r="P115" s="40">
        <v>-3.697617091207888E-2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45106</v>
      </c>
      <c r="E116" s="37">
        <v>738.3</v>
      </c>
      <c r="F116" s="37">
        <v>740.23333333333323</v>
      </c>
      <c r="G116" s="38">
        <v>730.86666666666645</v>
      </c>
      <c r="H116" s="38">
        <v>723.43333333333317</v>
      </c>
      <c r="I116" s="38">
        <v>714.06666666666638</v>
      </c>
      <c r="J116" s="38">
        <v>747.66666666666652</v>
      </c>
      <c r="K116" s="38">
        <v>757.0333333333333</v>
      </c>
      <c r="L116" s="38">
        <v>764.46666666666658</v>
      </c>
      <c r="M116" s="28">
        <v>749.6</v>
      </c>
      <c r="N116" s="28">
        <v>732.8</v>
      </c>
      <c r="O116" s="39">
        <v>3926650</v>
      </c>
      <c r="P116" s="40">
        <v>5.7412917906528971E-2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45106</v>
      </c>
      <c r="E117" s="37">
        <v>651.5</v>
      </c>
      <c r="F117" s="37">
        <v>650.73333333333323</v>
      </c>
      <c r="G117" s="38">
        <v>646.91666666666652</v>
      </c>
      <c r="H117" s="38">
        <v>642.33333333333326</v>
      </c>
      <c r="I117" s="38">
        <v>638.51666666666654</v>
      </c>
      <c r="J117" s="38">
        <v>655.31666666666649</v>
      </c>
      <c r="K117" s="38">
        <v>659.13333333333333</v>
      </c>
      <c r="L117" s="38">
        <v>663.71666666666647</v>
      </c>
      <c r="M117" s="28">
        <v>654.54999999999995</v>
      </c>
      <c r="N117" s="28">
        <v>646.15</v>
      </c>
      <c r="O117" s="39">
        <v>13145125</v>
      </c>
      <c r="P117" s="40">
        <v>-3.5155213584505173E-3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45106</v>
      </c>
      <c r="E118" s="37">
        <v>446.65</v>
      </c>
      <c r="F118" s="37">
        <v>444.86666666666662</v>
      </c>
      <c r="G118" s="38">
        <v>441.93333333333322</v>
      </c>
      <c r="H118" s="38">
        <v>437.21666666666658</v>
      </c>
      <c r="I118" s="38">
        <v>434.28333333333319</v>
      </c>
      <c r="J118" s="38">
        <v>449.58333333333326</v>
      </c>
      <c r="K118" s="38">
        <v>452.51666666666665</v>
      </c>
      <c r="L118" s="38">
        <v>457.23333333333329</v>
      </c>
      <c r="M118" s="28">
        <v>447.8</v>
      </c>
      <c r="N118" s="28">
        <v>440.15</v>
      </c>
      <c r="O118" s="39">
        <v>66211200</v>
      </c>
      <c r="P118" s="40">
        <v>-6.0049961568024593E-3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45106</v>
      </c>
      <c r="E119" s="37">
        <v>535.70000000000005</v>
      </c>
      <c r="F119" s="37">
        <v>534.5333333333333</v>
      </c>
      <c r="G119" s="38">
        <v>529.26666666666665</v>
      </c>
      <c r="H119" s="38">
        <v>522.83333333333337</v>
      </c>
      <c r="I119" s="38">
        <v>517.56666666666672</v>
      </c>
      <c r="J119" s="38">
        <v>540.96666666666658</v>
      </c>
      <c r="K119" s="38">
        <v>546.23333333333323</v>
      </c>
      <c r="L119" s="38">
        <v>552.66666666666652</v>
      </c>
      <c r="M119" s="28">
        <v>539.79999999999995</v>
      </c>
      <c r="N119" s="28">
        <v>528.1</v>
      </c>
      <c r="O119" s="39">
        <v>26480000</v>
      </c>
      <c r="P119" s="40">
        <v>-3.293497694551614E-3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45106</v>
      </c>
      <c r="E120" s="37">
        <v>3301</v>
      </c>
      <c r="F120" s="37">
        <v>3297.5833333333335</v>
      </c>
      <c r="G120" s="38">
        <v>3279.7666666666669</v>
      </c>
      <c r="H120" s="38">
        <v>3258.5333333333333</v>
      </c>
      <c r="I120" s="38">
        <v>3240.7166666666667</v>
      </c>
      <c r="J120" s="38">
        <v>3318.8166666666671</v>
      </c>
      <c r="K120" s="38">
        <v>3336.6333333333337</v>
      </c>
      <c r="L120" s="38">
        <v>3357.8666666666672</v>
      </c>
      <c r="M120" s="28">
        <v>3315.4</v>
      </c>
      <c r="N120" s="28">
        <v>3276.35</v>
      </c>
      <c r="O120" s="39">
        <v>456750</v>
      </c>
      <c r="P120" s="40">
        <v>-5.2385892116182574E-2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45106</v>
      </c>
      <c r="E121" s="37">
        <v>760.15</v>
      </c>
      <c r="F121" s="37">
        <v>759.86666666666667</v>
      </c>
      <c r="G121" s="38">
        <v>754.33333333333337</v>
      </c>
      <c r="H121" s="38">
        <v>748.51666666666665</v>
      </c>
      <c r="I121" s="38">
        <v>742.98333333333335</v>
      </c>
      <c r="J121" s="38">
        <v>765.68333333333339</v>
      </c>
      <c r="K121" s="38">
        <v>771.2166666666667</v>
      </c>
      <c r="L121" s="38">
        <v>777.03333333333342</v>
      </c>
      <c r="M121" s="28">
        <v>765.4</v>
      </c>
      <c r="N121" s="28">
        <v>754.05</v>
      </c>
      <c r="O121" s="39">
        <v>31989600</v>
      </c>
      <c r="P121" s="40">
        <v>6.0287000084911268E-3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45106</v>
      </c>
      <c r="E122" s="37">
        <v>485.4</v>
      </c>
      <c r="F122" s="37">
        <v>484.23333333333329</v>
      </c>
      <c r="G122" s="38">
        <v>481.76666666666659</v>
      </c>
      <c r="H122" s="38">
        <v>478.13333333333333</v>
      </c>
      <c r="I122" s="38">
        <v>475.66666666666663</v>
      </c>
      <c r="J122" s="38">
        <v>487.86666666666656</v>
      </c>
      <c r="K122" s="38">
        <v>490.33333333333326</v>
      </c>
      <c r="L122" s="38">
        <v>493.96666666666653</v>
      </c>
      <c r="M122" s="28">
        <v>486.7</v>
      </c>
      <c r="N122" s="28">
        <v>480.6</v>
      </c>
      <c r="O122" s="39">
        <v>16768750</v>
      </c>
      <c r="P122" s="40">
        <v>1.6133919103166187E-2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45106</v>
      </c>
      <c r="E123" s="37">
        <v>1863.85</v>
      </c>
      <c r="F123" s="37">
        <v>1869.8666666666668</v>
      </c>
      <c r="G123" s="38">
        <v>1854.3333333333335</v>
      </c>
      <c r="H123" s="38">
        <v>1844.8166666666666</v>
      </c>
      <c r="I123" s="38">
        <v>1829.2833333333333</v>
      </c>
      <c r="J123" s="38">
        <v>1879.3833333333337</v>
      </c>
      <c r="K123" s="38">
        <v>1894.916666666667</v>
      </c>
      <c r="L123" s="38">
        <v>1904.4333333333338</v>
      </c>
      <c r="M123" s="28">
        <v>1885.4</v>
      </c>
      <c r="N123" s="28">
        <v>1860.35</v>
      </c>
      <c r="O123" s="39">
        <v>30101200</v>
      </c>
      <c r="P123" s="40">
        <v>-2.0554848291958411E-3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45106</v>
      </c>
      <c r="E124" s="37">
        <v>110.65</v>
      </c>
      <c r="F124" s="37">
        <v>109.85000000000001</v>
      </c>
      <c r="G124" s="38">
        <v>108.60000000000002</v>
      </c>
      <c r="H124" s="38">
        <v>106.55000000000001</v>
      </c>
      <c r="I124" s="38">
        <v>105.30000000000003</v>
      </c>
      <c r="J124" s="38">
        <v>111.90000000000002</v>
      </c>
      <c r="K124" s="38">
        <v>113.14999999999999</v>
      </c>
      <c r="L124" s="38">
        <v>115.20000000000002</v>
      </c>
      <c r="M124" s="28">
        <v>111.1</v>
      </c>
      <c r="N124" s="28">
        <v>107.8</v>
      </c>
      <c r="O124" s="39">
        <v>94237440</v>
      </c>
      <c r="P124" s="40">
        <v>8.008591592513041E-2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45106</v>
      </c>
      <c r="E125" s="37">
        <v>1999.3</v>
      </c>
      <c r="F125" s="37">
        <v>2000.6000000000001</v>
      </c>
      <c r="G125" s="38">
        <v>1981.7500000000002</v>
      </c>
      <c r="H125" s="38">
        <v>1964.2</v>
      </c>
      <c r="I125" s="38">
        <v>1945.3500000000001</v>
      </c>
      <c r="J125" s="38">
        <v>2018.1500000000003</v>
      </c>
      <c r="K125" s="38">
        <v>2037.0000000000002</v>
      </c>
      <c r="L125" s="38">
        <v>2054.5500000000002</v>
      </c>
      <c r="M125" s="28">
        <v>2019.45</v>
      </c>
      <c r="N125" s="28">
        <v>1983.05</v>
      </c>
      <c r="O125" s="39">
        <v>728150</v>
      </c>
      <c r="P125" s="40">
        <v>-1.6744311660252514E-2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45106</v>
      </c>
      <c r="E126" s="37">
        <v>361.2</v>
      </c>
      <c r="F126" s="37">
        <v>356.8</v>
      </c>
      <c r="G126" s="38">
        <v>350.40000000000003</v>
      </c>
      <c r="H126" s="38">
        <v>339.6</v>
      </c>
      <c r="I126" s="38">
        <v>333.20000000000005</v>
      </c>
      <c r="J126" s="38">
        <v>367.6</v>
      </c>
      <c r="K126" s="38">
        <v>374</v>
      </c>
      <c r="L126" s="38">
        <v>384.8</v>
      </c>
      <c r="M126" s="28">
        <v>363.2</v>
      </c>
      <c r="N126" s="28">
        <v>346</v>
      </c>
      <c r="O126" s="39">
        <v>11886000</v>
      </c>
      <c r="P126" s="40">
        <v>1.5628337790841742E-2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45106</v>
      </c>
      <c r="E127" s="37">
        <v>375.6</v>
      </c>
      <c r="F127" s="37">
        <v>375.40000000000003</v>
      </c>
      <c r="G127" s="38">
        <v>372.20000000000005</v>
      </c>
      <c r="H127" s="38">
        <v>368.8</v>
      </c>
      <c r="I127" s="38">
        <v>365.6</v>
      </c>
      <c r="J127" s="38">
        <v>378.80000000000007</v>
      </c>
      <c r="K127" s="38">
        <v>382</v>
      </c>
      <c r="L127" s="38">
        <v>385.40000000000009</v>
      </c>
      <c r="M127" s="28">
        <v>378.6</v>
      </c>
      <c r="N127" s="28">
        <v>372</v>
      </c>
      <c r="O127" s="39">
        <v>16766000</v>
      </c>
      <c r="P127" s="40">
        <v>1.6737416616130988E-2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45106</v>
      </c>
      <c r="E128" s="37">
        <v>2363.4499999999998</v>
      </c>
      <c r="F128" s="37">
        <v>2356.1666666666665</v>
      </c>
      <c r="G128" s="38">
        <v>2344.8833333333332</v>
      </c>
      <c r="H128" s="38">
        <v>2326.3166666666666</v>
      </c>
      <c r="I128" s="38">
        <v>2315.0333333333333</v>
      </c>
      <c r="J128" s="38">
        <v>2374.7333333333331</v>
      </c>
      <c r="K128" s="38">
        <v>2386.0166666666669</v>
      </c>
      <c r="L128" s="38">
        <v>2404.583333333333</v>
      </c>
      <c r="M128" s="28">
        <v>2367.4499999999998</v>
      </c>
      <c r="N128" s="28">
        <v>2337.6</v>
      </c>
      <c r="O128" s="39">
        <v>10528500</v>
      </c>
      <c r="P128" s="40">
        <v>-2.7846446736566931E-3</v>
      </c>
    </row>
    <row r="129" spans="1:16" ht="12.75" customHeight="1">
      <c r="A129" s="28">
        <v>119</v>
      </c>
      <c r="B129" s="29" t="s">
        <v>86</v>
      </c>
      <c r="C129" s="30" t="s">
        <v>862</v>
      </c>
      <c r="D129" s="31">
        <v>45106</v>
      </c>
      <c r="E129" s="37">
        <v>4972.1000000000004</v>
      </c>
      <c r="F129" s="37">
        <v>4960.3166666666666</v>
      </c>
      <c r="G129" s="38">
        <v>4924.7833333333328</v>
      </c>
      <c r="H129" s="38">
        <v>4877.4666666666662</v>
      </c>
      <c r="I129" s="38">
        <v>4841.9333333333325</v>
      </c>
      <c r="J129" s="38">
        <v>5007.6333333333332</v>
      </c>
      <c r="K129" s="38">
        <v>5043.1666666666679</v>
      </c>
      <c r="L129" s="38">
        <v>5090.4833333333336</v>
      </c>
      <c r="M129" s="28">
        <v>4995.8500000000004</v>
      </c>
      <c r="N129" s="28">
        <v>4913</v>
      </c>
      <c r="O129" s="39">
        <v>1676250</v>
      </c>
      <c r="P129" s="40">
        <v>-7.7250932338838573E-3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45106</v>
      </c>
      <c r="E130" s="37">
        <v>3952.8</v>
      </c>
      <c r="F130" s="37">
        <v>3935.6333333333337</v>
      </c>
      <c r="G130" s="38">
        <v>3911.7166666666672</v>
      </c>
      <c r="H130" s="38">
        <v>3870.6333333333337</v>
      </c>
      <c r="I130" s="38">
        <v>3846.7166666666672</v>
      </c>
      <c r="J130" s="38">
        <v>3976.7166666666672</v>
      </c>
      <c r="K130" s="38">
        <v>4000.6333333333341</v>
      </c>
      <c r="L130" s="38">
        <v>4041.7166666666672</v>
      </c>
      <c r="M130" s="28">
        <v>3959.55</v>
      </c>
      <c r="N130" s="28">
        <v>3894.55</v>
      </c>
      <c r="O130" s="39">
        <v>1176200</v>
      </c>
      <c r="P130" s="40">
        <v>7.5381188966935067E-3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45106</v>
      </c>
      <c r="E131" s="37">
        <v>821.8</v>
      </c>
      <c r="F131" s="37">
        <v>822.5333333333333</v>
      </c>
      <c r="G131" s="38">
        <v>819.11666666666656</v>
      </c>
      <c r="H131" s="38">
        <v>816.43333333333328</v>
      </c>
      <c r="I131" s="38">
        <v>813.01666666666654</v>
      </c>
      <c r="J131" s="38">
        <v>825.21666666666658</v>
      </c>
      <c r="K131" s="38">
        <v>828.63333333333333</v>
      </c>
      <c r="L131" s="38">
        <v>831.31666666666661</v>
      </c>
      <c r="M131" s="28">
        <v>825.95</v>
      </c>
      <c r="N131" s="28">
        <v>819.85</v>
      </c>
      <c r="O131" s="39">
        <v>6894350</v>
      </c>
      <c r="P131" s="40">
        <v>-9.6459096459096463E-3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45106</v>
      </c>
      <c r="E132" s="37">
        <v>1378.55</v>
      </c>
      <c r="F132" s="37">
        <v>1382.5999999999997</v>
      </c>
      <c r="G132" s="38">
        <v>1370.3499999999995</v>
      </c>
      <c r="H132" s="38">
        <v>1362.1499999999999</v>
      </c>
      <c r="I132" s="38">
        <v>1349.8999999999996</v>
      </c>
      <c r="J132" s="38">
        <v>1390.7999999999993</v>
      </c>
      <c r="K132" s="38">
        <v>1403.0499999999997</v>
      </c>
      <c r="L132" s="38">
        <v>1411.2499999999991</v>
      </c>
      <c r="M132" s="28">
        <v>1394.85</v>
      </c>
      <c r="N132" s="28">
        <v>1374.4</v>
      </c>
      <c r="O132" s="39">
        <v>14102200</v>
      </c>
      <c r="P132" s="40">
        <v>-3.5611831041646056E-3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45106</v>
      </c>
      <c r="E133" s="37">
        <v>297.8</v>
      </c>
      <c r="F133" s="37">
        <v>296.63333333333338</v>
      </c>
      <c r="G133" s="38">
        <v>294.61666666666679</v>
      </c>
      <c r="H133" s="38">
        <v>291.43333333333339</v>
      </c>
      <c r="I133" s="38">
        <v>289.4166666666668</v>
      </c>
      <c r="J133" s="38">
        <v>299.81666666666678</v>
      </c>
      <c r="K133" s="38">
        <v>301.83333333333331</v>
      </c>
      <c r="L133" s="38">
        <v>305.01666666666677</v>
      </c>
      <c r="M133" s="28">
        <v>298.64999999999998</v>
      </c>
      <c r="N133" s="28">
        <v>293.45</v>
      </c>
      <c r="O133" s="39">
        <v>25668000</v>
      </c>
      <c r="P133" s="40">
        <v>-3.2856066314996234E-2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45106</v>
      </c>
      <c r="E134" s="37">
        <v>122.25</v>
      </c>
      <c r="F134" s="37">
        <v>121.56666666666666</v>
      </c>
      <c r="G134" s="38">
        <v>120.53333333333333</v>
      </c>
      <c r="H134" s="38">
        <v>118.81666666666666</v>
      </c>
      <c r="I134" s="38">
        <v>117.78333333333333</v>
      </c>
      <c r="J134" s="38">
        <v>123.28333333333333</v>
      </c>
      <c r="K134" s="38">
        <v>124.31666666666666</v>
      </c>
      <c r="L134" s="38">
        <v>126.03333333333333</v>
      </c>
      <c r="M134" s="28">
        <v>122.6</v>
      </c>
      <c r="N134" s="28">
        <v>119.85</v>
      </c>
      <c r="O134" s="39">
        <v>71496000</v>
      </c>
      <c r="P134" s="40">
        <v>9.1308727905485845E-2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45106</v>
      </c>
      <c r="E135" s="37">
        <v>540.29999999999995</v>
      </c>
      <c r="F135" s="37">
        <v>541.33333333333337</v>
      </c>
      <c r="G135" s="38">
        <v>536.91666666666674</v>
      </c>
      <c r="H135" s="38">
        <v>533.53333333333342</v>
      </c>
      <c r="I135" s="38">
        <v>529.11666666666679</v>
      </c>
      <c r="J135" s="38">
        <v>544.7166666666667</v>
      </c>
      <c r="K135" s="38">
        <v>549.13333333333344</v>
      </c>
      <c r="L135" s="38">
        <v>552.51666666666665</v>
      </c>
      <c r="M135" s="28">
        <v>545.75</v>
      </c>
      <c r="N135" s="28">
        <v>537.95000000000005</v>
      </c>
      <c r="O135" s="39">
        <v>9669600</v>
      </c>
      <c r="P135" s="40">
        <v>1.6397578203834511E-2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45106</v>
      </c>
      <c r="E136" s="37">
        <v>9564.4500000000007</v>
      </c>
      <c r="F136" s="37">
        <v>9591.8000000000011</v>
      </c>
      <c r="G136" s="38">
        <v>9524.6000000000022</v>
      </c>
      <c r="H136" s="38">
        <v>9484.7500000000018</v>
      </c>
      <c r="I136" s="38">
        <v>9417.5500000000029</v>
      </c>
      <c r="J136" s="38">
        <v>9631.6500000000015</v>
      </c>
      <c r="K136" s="38">
        <v>9698.8500000000022</v>
      </c>
      <c r="L136" s="38">
        <v>9738.7000000000007</v>
      </c>
      <c r="M136" s="28">
        <v>9659</v>
      </c>
      <c r="N136" s="28">
        <v>9551.9500000000007</v>
      </c>
      <c r="O136" s="39">
        <v>2186900</v>
      </c>
      <c r="P136" s="40">
        <v>-1.2463310002257847E-2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45106</v>
      </c>
      <c r="E137" s="37">
        <v>897.75</v>
      </c>
      <c r="F137" s="37">
        <v>893.83333333333337</v>
      </c>
      <c r="G137" s="38">
        <v>887.26666666666677</v>
      </c>
      <c r="H137" s="38">
        <v>876.78333333333342</v>
      </c>
      <c r="I137" s="38">
        <v>870.21666666666681</v>
      </c>
      <c r="J137" s="38">
        <v>904.31666666666672</v>
      </c>
      <c r="K137" s="38">
        <v>910.88333333333333</v>
      </c>
      <c r="L137" s="38">
        <v>921.36666666666667</v>
      </c>
      <c r="M137" s="28">
        <v>900.4</v>
      </c>
      <c r="N137" s="28">
        <v>883.35</v>
      </c>
      <c r="O137" s="39">
        <v>10431450</v>
      </c>
      <c r="P137" s="40">
        <v>1.3422754445088948E-4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45106</v>
      </c>
      <c r="E138" s="37">
        <v>1585.75</v>
      </c>
      <c r="F138" s="37">
        <v>1580.2333333333333</v>
      </c>
      <c r="G138" s="38">
        <v>1569.7666666666667</v>
      </c>
      <c r="H138" s="38">
        <v>1553.7833333333333</v>
      </c>
      <c r="I138" s="38">
        <v>1543.3166666666666</v>
      </c>
      <c r="J138" s="38">
        <v>1596.2166666666667</v>
      </c>
      <c r="K138" s="38">
        <v>1606.6833333333334</v>
      </c>
      <c r="L138" s="38">
        <v>1622.6666666666667</v>
      </c>
      <c r="M138" s="28">
        <v>1590.7</v>
      </c>
      <c r="N138" s="28">
        <v>1564.25</v>
      </c>
      <c r="O138" s="39">
        <v>1423200</v>
      </c>
      <c r="P138" s="40">
        <v>-1.3037447988904299E-2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45106</v>
      </c>
      <c r="E139" s="37">
        <v>1305.3499999999999</v>
      </c>
      <c r="F139" s="37">
        <v>1299.75</v>
      </c>
      <c r="G139" s="38">
        <v>1289.5999999999999</v>
      </c>
      <c r="H139" s="38">
        <v>1273.8499999999999</v>
      </c>
      <c r="I139" s="38">
        <v>1263.6999999999998</v>
      </c>
      <c r="J139" s="38">
        <v>1315.5</v>
      </c>
      <c r="K139" s="38">
        <v>1325.65</v>
      </c>
      <c r="L139" s="38">
        <v>1341.4</v>
      </c>
      <c r="M139" s="28">
        <v>1309.9000000000001</v>
      </c>
      <c r="N139" s="28">
        <v>1284</v>
      </c>
      <c r="O139" s="39">
        <v>969600</v>
      </c>
      <c r="P139" s="40">
        <v>1.5926236378876781E-2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45106</v>
      </c>
      <c r="E140" s="37">
        <v>683.15</v>
      </c>
      <c r="F140" s="37">
        <v>685.94999999999993</v>
      </c>
      <c r="G140" s="38">
        <v>679.19999999999982</v>
      </c>
      <c r="H140" s="38">
        <v>675.24999999999989</v>
      </c>
      <c r="I140" s="38">
        <v>668.49999999999977</v>
      </c>
      <c r="J140" s="38">
        <v>689.89999999999986</v>
      </c>
      <c r="K140" s="38">
        <v>696.65000000000009</v>
      </c>
      <c r="L140" s="38">
        <v>700.59999999999991</v>
      </c>
      <c r="M140" s="28">
        <v>692.7</v>
      </c>
      <c r="N140" s="28">
        <v>682</v>
      </c>
      <c r="O140" s="39">
        <v>4563400</v>
      </c>
      <c r="P140" s="40">
        <v>1.2311719425896759E-2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45106</v>
      </c>
      <c r="E141" s="37">
        <v>1033.05</v>
      </c>
      <c r="F141" s="37">
        <v>1032.2833333333333</v>
      </c>
      <c r="G141" s="38">
        <v>1026.2666666666667</v>
      </c>
      <c r="H141" s="38">
        <v>1019.4833333333333</v>
      </c>
      <c r="I141" s="38">
        <v>1013.4666666666667</v>
      </c>
      <c r="J141" s="38">
        <v>1039.0666666666666</v>
      </c>
      <c r="K141" s="38">
        <v>1045.083333333333</v>
      </c>
      <c r="L141" s="38">
        <v>1051.8666666666666</v>
      </c>
      <c r="M141" s="28">
        <v>1038.3</v>
      </c>
      <c r="N141" s="28">
        <v>1025.5</v>
      </c>
      <c r="O141" s="39">
        <v>2228000</v>
      </c>
      <c r="P141" s="40">
        <v>5.0943396226415097E-2</v>
      </c>
    </row>
    <row r="142" spans="1:16" ht="12.75" customHeight="1">
      <c r="A142" s="28">
        <v>132</v>
      </c>
      <c r="B142" s="29" t="s">
        <v>49</v>
      </c>
      <c r="C142" s="30" t="s">
        <v>799</v>
      </c>
      <c r="D142" s="31">
        <v>45106</v>
      </c>
      <c r="E142" s="37">
        <v>84.8</v>
      </c>
      <c r="F142" s="37">
        <v>84.516666666666666</v>
      </c>
      <c r="G142" s="38">
        <v>83.883333333333326</v>
      </c>
      <c r="H142" s="38">
        <v>82.966666666666654</v>
      </c>
      <c r="I142" s="38">
        <v>82.333333333333314</v>
      </c>
      <c r="J142" s="38">
        <v>85.433333333333337</v>
      </c>
      <c r="K142" s="38">
        <v>86.066666666666691</v>
      </c>
      <c r="L142" s="38">
        <v>86.983333333333348</v>
      </c>
      <c r="M142" s="28">
        <v>85.15</v>
      </c>
      <c r="N142" s="28">
        <v>83.6</v>
      </c>
      <c r="O142" s="39">
        <v>69486800</v>
      </c>
      <c r="P142" s="40">
        <v>6.0628611926932929E-3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45106</v>
      </c>
      <c r="E143" s="37">
        <v>1903.25</v>
      </c>
      <c r="F143" s="37">
        <v>1903.0833333333333</v>
      </c>
      <c r="G143" s="38">
        <v>1892.1666666666665</v>
      </c>
      <c r="H143" s="38">
        <v>1881.0833333333333</v>
      </c>
      <c r="I143" s="38">
        <v>1870.1666666666665</v>
      </c>
      <c r="J143" s="38">
        <v>1914.1666666666665</v>
      </c>
      <c r="K143" s="38">
        <v>1925.083333333333</v>
      </c>
      <c r="L143" s="38">
        <v>1936.1666666666665</v>
      </c>
      <c r="M143" s="28">
        <v>1914</v>
      </c>
      <c r="N143" s="28">
        <v>1892</v>
      </c>
      <c r="O143" s="39">
        <v>3058550</v>
      </c>
      <c r="P143" s="40">
        <v>-1.6187527642636E-2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45106</v>
      </c>
      <c r="E144" s="37">
        <v>100370.1</v>
      </c>
      <c r="F144" s="37">
        <v>100277.78333333333</v>
      </c>
      <c r="G144" s="38">
        <v>99755.566666666651</v>
      </c>
      <c r="H144" s="38">
        <v>99141.033333333326</v>
      </c>
      <c r="I144" s="38">
        <v>98618.816666666651</v>
      </c>
      <c r="J144" s="38">
        <v>100892.31666666665</v>
      </c>
      <c r="K144" s="38">
        <v>101414.53333333333</v>
      </c>
      <c r="L144" s="38">
        <v>102029.06666666665</v>
      </c>
      <c r="M144" s="28">
        <v>100800</v>
      </c>
      <c r="N144" s="28">
        <v>99663.25</v>
      </c>
      <c r="O144" s="39">
        <v>55080</v>
      </c>
      <c r="P144" s="40">
        <v>8.6064823292437281E-3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45106</v>
      </c>
      <c r="E145" s="37">
        <v>1158.8499999999999</v>
      </c>
      <c r="F145" s="37">
        <v>1155.55</v>
      </c>
      <c r="G145" s="38">
        <v>1145.1499999999999</v>
      </c>
      <c r="H145" s="38">
        <v>1131.4499999999998</v>
      </c>
      <c r="I145" s="38">
        <v>1121.0499999999997</v>
      </c>
      <c r="J145" s="38">
        <v>1169.25</v>
      </c>
      <c r="K145" s="38">
        <v>1179.6500000000001</v>
      </c>
      <c r="L145" s="38">
        <v>1193.3500000000001</v>
      </c>
      <c r="M145" s="28">
        <v>1165.95</v>
      </c>
      <c r="N145" s="28">
        <v>1141.8499999999999</v>
      </c>
      <c r="O145" s="39">
        <v>5607250</v>
      </c>
      <c r="P145" s="40">
        <v>3.6920260374288041E-2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45106</v>
      </c>
      <c r="E146" s="37">
        <v>85.55</v>
      </c>
      <c r="F146" s="37">
        <v>85.40000000000002</v>
      </c>
      <c r="G146" s="38">
        <v>84.80000000000004</v>
      </c>
      <c r="H146" s="38">
        <v>84.050000000000026</v>
      </c>
      <c r="I146" s="38">
        <v>83.450000000000045</v>
      </c>
      <c r="J146" s="38">
        <v>86.150000000000034</v>
      </c>
      <c r="K146" s="38">
        <v>86.750000000000028</v>
      </c>
      <c r="L146" s="38">
        <v>87.500000000000028</v>
      </c>
      <c r="M146" s="28">
        <v>86</v>
      </c>
      <c r="N146" s="28">
        <v>84.65</v>
      </c>
      <c r="O146" s="39">
        <v>48450000</v>
      </c>
      <c r="P146" s="40">
        <v>-2.1624961383997529E-3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45106</v>
      </c>
      <c r="E147" s="37">
        <v>4350.3500000000004</v>
      </c>
      <c r="F147" s="37">
        <v>4334.5999999999995</v>
      </c>
      <c r="G147" s="38">
        <v>4294.4999999999991</v>
      </c>
      <c r="H147" s="38">
        <v>4238.6499999999996</v>
      </c>
      <c r="I147" s="38">
        <v>4198.5499999999993</v>
      </c>
      <c r="J147" s="38">
        <v>4390.4499999999989</v>
      </c>
      <c r="K147" s="38">
        <v>4430.5499999999993</v>
      </c>
      <c r="L147" s="38">
        <v>4486.3999999999987</v>
      </c>
      <c r="M147" s="28">
        <v>4374.7</v>
      </c>
      <c r="N147" s="28">
        <v>4278.75</v>
      </c>
      <c r="O147" s="39">
        <v>1527525</v>
      </c>
      <c r="P147" s="40">
        <v>8.4337349397590362E-3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45106</v>
      </c>
      <c r="E148" s="37">
        <v>4593.6499999999996</v>
      </c>
      <c r="F148" s="37">
        <v>4541.583333333333</v>
      </c>
      <c r="G148" s="38">
        <v>4483.2666666666664</v>
      </c>
      <c r="H148" s="38">
        <v>4372.8833333333332</v>
      </c>
      <c r="I148" s="38">
        <v>4314.5666666666666</v>
      </c>
      <c r="J148" s="38">
        <v>4651.9666666666662</v>
      </c>
      <c r="K148" s="38">
        <v>4710.2833333333338</v>
      </c>
      <c r="L148" s="38">
        <v>4820.6666666666661</v>
      </c>
      <c r="M148" s="28">
        <v>4599.8999999999996</v>
      </c>
      <c r="N148" s="28">
        <v>4431.2</v>
      </c>
      <c r="O148" s="39">
        <v>776400</v>
      </c>
      <c r="P148" s="40">
        <v>5.0485436893203881E-3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45106</v>
      </c>
      <c r="E149" s="37">
        <v>22547.1</v>
      </c>
      <c r="F149" s="37">
        <v>22584.266666666666</v>
      </c>
      <c r="G149" s="38">
        <v>22429.783333333333</v>
      </c>
      <c r="H149" s="38">
        <v>22312.466666666667</v>
      </c>
      <c r="I149" s="38">
        <v>22157.983333333334</v>
      </c>
      <c r="J149" s="38">
        <v>22701.583333333332</v>
      </c>
      <c r="K149" s="38">
        <v>22856.066666666662</v>
      </c>
      <c r="L149" s="38">
        <v>22973.383333333331</v>
      </c>
      <c r="M149" s="28">
        <v>22738.75</v>
      </c>
      <c r="N149" s="28">
        <v>22466.95</v>
      </c>
      <c r="O149" s="39">
        <v>401640</v>
      </c>
      <c r="P149" s="40">
        <v>-6.0384082359928731E-3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45106</v>
      </c>
      <c r="E150" s="37">
        <v>109.4</v>
      </c>
      <c r="F150" s="37">
        <v>109.31666666666666</v>
      </c>
      <c r="G150" s="38">
        <v>108.58333333333333</v>
      </c>
      <c r="H150" s="38">
        <v>107.76666666666667</v>
      </c>
      <c r="I150" s="38">
        <v>107.03333333333333</v>
      </c>
      <c r="J150" s="38">
        <v>110.13333333333333</v>
      </c>
      <c r="K150" s="38">
        <v>110.86666666666667</v>
      </c>
      <c r="L150" s="38">
        <v>111.68333333333332</v>
      </c>
      <c r="M150" s="28">
        <v>110.05</v>
      </c>
      <c r="N150" s="28">
        <v>108.5</v>
      </c>
      <c r="O150" s="39">
        <v>57757500</v>
      </c>
      <c r="P150" s="40">
        <v>-1.1247207457052615E-2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45106</v>
      </c>
      <c r="E151" s="37">
        <v>185.95</v>
      </c>
      <c r="F151" s="37">
        <v>186.15</v>
      </c>
      <c r="G151" s="38">
        <v>185.25</v>
      </c>
      <c r="H151" s="38">
        <v>184.54999999999998</v>
      </c>
      <c r="I151" s="38">
        <v>183.64999999999998</v>
      </c>
      <c r="J151" s="38">
        <v>186.85000000000002</v>
      </c>
      <c r="K151" s="38">
        <v>187.75000000000006</v>
      </c>
      <c r="L151" s="38">
        <v>188.45000000000005</v>
      </c>
      <c r="M151" s="28">
        <v>187.05</v>
      </c>
      <c r="N151" s="28">
        <v>185.45</v>
      </c>
      <c r="O151" s="39">
        <v>79425600</v>
      </c>
      <c r="P151" s="40">
        <v>-1.0509635077962655E-2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45106</v>
      </c>
      <c r="E152" s="37">
        <v>984.1</v>
      </c>
      <c r="F152" s="37">
        <v>976.2166666666667</v>
      </c>
      <c r="G152" s="38">
        <v>965.98333333333335</v>
      </c>
      <c r="H152" s="38">
        <v>947.86666666666667</v>
      </c>
      <c r="I152" s="38">
        <v>937.63333333333333</v>
      </c>
      <c r="J152" s="38">
        <v>994.33333333333337</v>
      </c>
      <c r="K152" s="38">
        <v>1004.5666666666667</v>
      </c>
      <c r="L152" s="38">
        <v>1022.6833333333334</v>
      </c>
      <c r="M152" s="28">
        <v>986.45</v>
      </c>
      <c r="N152" s="28">
        <v>958.1</v>
      </c>
      <c r="O152" s="39">
        <v>5833100</v>
      </c>
      <c r="P152" s="40">
        <v>1.4858117159907442E-2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45106</v>
      </c>
      <c r="E153" s="37">
        <v>3812.7</v>
      </c>
      <c r="F153" s="37">
        <v>3768.2666666666664</v>
      </c>
      <c r="G153" s="38">
        <v>3680.5333333333328</v>
      </c>
      <c r="H153" s="38">
        <v>3548.3666666666663</v>
      </c>
      <c r="I153" s="38">
        <v>3460.6333333333328</v>
      </c>
      <c r="J153" s="38">
        <v>3900.4333333333329</v>
      </c>
      <c r="K153" s="38">
        <v>3988.1666666666665</v>
      </c>
      <c r="L153" s="38">
        <v>4120.333333333333</v>
      </c>
      <c r="M153" s="28">
        <v>3856</v>
      </c>
      <c r="N153" s="28">
        <v>3636.1</v>
      </c>
      <c r="O153" s="39">
        <v>324400</v>
      </c>
      <c r="P153" s="40">
        <v>0.21225710014947682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45106</v>
      </c>
      <c r="E154" s="37">
        <v>156.1</v>
      </c>
      <c r="F154" s="37">
        <v>155.68333333333331</v>
      </c>
      <c r="G154" s="38">
        <v>154.91666666666663</v>
      </c>
      <c r="H154" s="38">
        <v>153.73333333333332</v>
      </c>
      <c r="I154" s="38">
        <v>152.96666666666664</v>
      </c>
      <c r="J154" s="38">
        <v>156.86666666666662</v>
      </c>
      <c r="K154" s="38">
        <v>157.63333333333333</v>
      </c>
      <c r="L154" s="38">
        <v>158.81666666666661</v>
      </c>
      <c r="M154" s="28">
        <v>156.44999999999999</v>
      </c>
      <c r="N154" s="28">
        <v>154.5</v>
      </c>
      <c r="O154" s="39">
        <v>47697650</v>
      </c>
      <c r="P154" s="40">
        <v>-1.7525773195876289E-2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45106</v>
      </c>
      <c r="E155" s="37">
        <v>38589.15</v>
      </c>
      <c r="F155" s="37">
        <v>38521.383333333331</v>
      </c>
      <c r="G155" s="38">
        <v>38387.766666666663</v>
      </c>
      <c r="H155" s="38">
        <v>38186.383333333331</v>
      </c>
      <c r="I155" s="38">
        <v>38052.766666666663</v>
      </c>
      <c r="J155" s="38">
        <v>38722.766666666663</v>
      </c>
      <c r="K155" s="38">
        <v>38856.383333333331</v>
      </c>
      <c r="L155" s="38">
        <v>39057.766666666663</v>
      </c>
      <c r="M155" s="28">
        <v>38655</v>
      </c>
      <c r="N155" s="28">
        <v>38320</v>
      </c>
      <c r="O155" s="39">
        <v>169530</v>
      </c>
      <c r="P155" s="40">
        <v>-3.2942585779070763E-2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45106</v>
      </c>
      <c r="E156" s="37">
        <v>809.05</v>
      </c>
      <c r="F156" s="37">
        <v>808.01666666666677</v>
      </c>
      <c r="G156" s="38">
        <v>804.03333333333353</v>
      </c>
      <c r="H156" s="38">
        <v>799.01666666666677</v>
      </c>
      <c r="I156" s="38">
        <v>795.03333333333353</v>
      </c>
      <c r="J156" s="38">
        <v>813.03333333333353</v>
      </c>
      <c r="K156" s="38">
        <v>817.01666666666688</v>
      </c>
      <c r="L156" s="38">
        <v>822.03333333333353</v>
      </c>
      <c r="M156" s="28">
        <v>812</v>
      </c>
      <c r="N156" s="28">
        <v>803</v>
      </c>
      <c r="O156" s="39">
        <v>8251150</v>
      </c>
      <c r="P156" s="40">
        <v>-3.4247256766642281E-2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45106</v>
      </c>
      <c r="E157" s="37">
        <v>5069.1499999999996</v>
      </c>
      <c r="F157" s="37">
        <v>5064.4333333333334</v>
      </c>
      <c r="G157" s="38">
        <v>5012.7166666666672</v>
      </c>
      <c r="H157" s="38">
        <v>4956.2833333333338</v>
      </c>
      <c r="I157" s="38">
        <v>4904.5666666666675</v>
      </c>
      <c r="J157" s="38">
        <v>5120.8666666666668</v>
      </c>
      <c r="K157" s="38">
        <v>5172.5833333333321</v>
      </c>
      <c r="L157" s="38">
        <v>5229.0166666666664</v>
      </c>
      <c r="M157" s="28">
        <v>5116.1499999999996</v>
      </c>
      <c r="N157" s="28">
        <v>5008</v>
      </c>
      <c r="O157" s="39">
        <v>1269800</v>
      </c>
      <c r="P157" s="40">
        <v>-5.4469637737816004E-2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45106</v>
      </c>
      <c r="E158" s="37">
        <v>224.5</v>
      </c>
      <c r="F158" s="37">
        <v>224.85</v>
      </c>
      <c r="G158" s="38">
        <v>223.79999999999998</v>
      </c>
      <c r="H158" s="38">
        <v>223.1</v>
      </c>
      <c r="I158" s="38">
        <v>222.04999999999998</v>
      </c>
      <c r="J158" s="38">
        <v>225.54999999999998</v>
      </c>
      <c r="K158" s="38">
        <v>226.6</v>
      </c>
      <c r="L158" s="38">
        <v>227.29999999999998</v>
      </c>
      <c r="M158" s="28">
        <v>225.9</v>
      </c>
      <c r="N158" s="28">
        <v>224.15</v>
      </c>
      <c r="O158" s="39">
        <v>14517000</v>
      </c>
      <c r="P158" s="40">
        <v>1.981032665964173E-2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45106</v>
      </c>
      <c r="E159" s="37">
        <v>203.6</v>
      </c>
      <c r="F159" s="37">
        <v>202.25</v>
      </c>
      <c r="G159" s="38">
        <v>199.8</v>
      </c>
      <c r="H159" s="38">
        <v>196</v>
      </c>
      <c r="I159" s="38">
        <v>193.55</v>
      </c>
      <c r="J159" s="38">
        <v>206.05</v>
      </c>
      <c r="K159" s="38">
        <v>208.5</v>
      </c>
      <c r="L159" s="38">
        <v>212.3</v>
      </c>
      <c r="M159" s="28">
        <v>204.7</v>
      </c>
      <c r="N159" s="28">
        <v>198.45</v>
      </c>
      <c r="O159" s="39">
        <v>67598600</v>
      </c>
      <c r="P159" s="40">
        <v>-5.6543547651618786E-3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45106</v>
      </c>
      <c r="E160" s="37">
        <v>2701.55</v>
      </c>
      <c r="F160" s="37">
        <v>2706.75</v>
      </c>
      <c r="G160" s="38">
        <v>2666.75</v>
      </c>
      <c r="H160" s="38">
        <v>2631.95</v>
      </c>
      <c r="I160" s="38">
        <v>2591.9499999999998</v>
      </c>
      <c r="J160" s="38">
        <v>2741.55</v>
      </c>
      <c r="K160" s="38">
        <v>2781.55</v>
      </c>
      <c r="L160" s="38">
        <v>2816.3500000000004</v>
      </c>
      <c r="M160" s="28">
        <v>2746.75</v>
      </c>
      <c r="N160" s="28">
        <v>2671.95</v>
      </c>
      <c r="O160" s="39">
        <v>2141000</v>
      </c>
      <c r="P160" s="40">
        <v>4.692632566870014E-3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45106</v>
      </c>
      <c r="E161" s="37">
        <v>3770.6</v>
      </c>
      <c r="F161" s="37">
        <v>3764.9</v>
      </c>
      <c r="G161" s="38">
        <v>3746.7000000000003</v>
      </c>
      <c r="H161" s="38">
        <v>3722.8</v>
      </c>
      <c r="I161" s="38">
        <v>3704.6000000000004</v>
      </c>
      <c r="J161" s="38">
        <v>3788.8</v>
      </c>
      <c r="K161" s="38">
        <v>3807</v>
      </c>
      <c r="L161" s="38">
        <v>3830.9</v>
      </c>
      <c r="M161" s="28">
        <v>3783.1</v>
      </c>
      <c r="N161" s="28">
        <v>3741</v>
      </c>
      <c r="O161" s="39">
        <v>1794750</v>
      </c>
      <c r="P161" s="40">
        <v>-2.6180141074335323E-2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45106</v>
      </c>
      <c r="E162" s="37">
        <v>51.5</v>
      </c>
      <c r="F162" s="37">
        <v>51.449999999999996</v>
      </c>
      <c r="G162" s="38">
        <v>51.099999999999994</v>
      </c>
      <c r="H162" s="38">
        <v>50.699999999999996</v>
      </c>
      <c r="I162" s="38">
        <v>50.349999999999994</v>
      </c>
      <c r="J162" s="38">
        <v>51.849999999999994</v>
      </c>
      <c r="K162" s="38">
        <v>52.2</v>
      </c>
      <c r="L162" s="38">
        <v>52.599999999999994</v>
      </c>
      <c r="M162" s="28">
        <v>51.8</v>
      </c>
      <c r="N162" s="28">
        <v>51.05</v>
      </c>
      <c r="O162" s="39">
        <v>269232000</v>
      </c>
      <c r="P162" s="40">
        <v>1.5326132866710916E-2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45106</v>
      </c>
      <c r="E163" s="37">
        <v>3582.6</v>
      </c>
      <c r="F163" s="37">
        <v>3563.2333333333336</v>
      </c>
      <c r="G163" s="38">
        <v>3535.0666666666671</v>
      </c>
      <c r="H163" s="38">
        <v>3487.5333333333333</v>
      </c>
      <c r="I163" s="38">
        <v>3459.3666666666668</v>
      </c>
      <c r="J163" s="38">
        <v>3610.7666666666673</v>
      </c>
      <c r="K163" s="38">
        <v>3638.9333333333334</v>
      </c>
      <c r="L163" s="38">
        <v>3686.4666666666676</v>
      </c>
      <c r="M163" s="28">
        <v>3591.4</v>
      </c>
      <c r="N163" s="28">
        <v>3515.7</v>
      </c>
      <c r="O163" s="39">
        <v>1864200</v>
      </c>
      <c r="P163" s="40">
        <v>1.3207239523887167E-2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45106</v>
      </c>
      <c r="E164" s="37">
        <v>243.3</v>
      </c>
      <c r="F164" s="37">
        <v>243.43333333333331</v>
      </c>
      <c r="G164" s="38">
        <v>242.36666666666662</v>
      </c>
      <c r="H164" s="38">
        <v>241.43333333333331</v>
      </c>
      <c r="I164" s="38">
        <v>240.36666666666662</v>
      </c>
      <c r="J164" s="38">
        <v>244.36666666666662</v>
      </c>
      <c r="K164" s="38">
        <v>245.43333333333328</v>
      </c>
      <c r="L164" s="38">
        <v>246.36666666666662</v>
      </c>
      <c r="M164" s="28">
        <v>244.5</v>
      </c>
      <c r="N164" s="28">
        <v>242.5</v>
      </c>
      <c r="O164" s="39">
        <v>32337900</v>
      </c>
      <c r="P164" s="40">
        <v>-1.0247087017601851E-2</v>
      </c>
    </row>
    <row r="165" spans="1:16" ht="12.75" customHeight="1">
      <c r="A165" s="28">
        <v>155</v>
      </c>
      <c r="B165" s="29" t="s">
        <v>178</v>
      </c>
      <c r="C165" s="30" t="s">
        <v>880</v>
      </c>
      <c r="D165" s="31">
        <v>45106</v>
      </c>
      <c r="E165" s="37">
        <v>1453.25</v>
      </c>
      <c r="F165" s="37">
        <v>1457.05</v>
      </c>
      <c r="G165" s="38">
        <v>1444.3</v>
      </c>
      <c r="H165" s="38">
        <v>1435.35</v>
      </c>
      <c r="I165" s="38">
        <v>1422.6</v>
      </c>
      <c r="J165" s="38">
        <v>1466</v>
      </c>
      <c r="K165" s="38">
        <v>1478.75</v>
      </c>
      <c r="L165" s="38">
        <v>1487.7</v>
      </c>
      <c r="M165" s="28">
        <v>1469.8</v>
      </c>
      <c r="N165" s="28">
        <v>1448.1</v>
      </c>
      <c r="O165" s="39">
        <v>3566134</v>
      </c>
      <c r="P165" s="40">
        <v>4.2406876790830944E-3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45106</v>
      </c>
      <c r="E166" s="37">
        <v>159.05000000000001</v>
      </c>
      <c r="F166" s="37">
        <v>159.28333333333333</v>
      </c>
      <c r="G166" s="38">
        <v>158.06666666666666</v>
      </c>
      <c r="H166" s="38">
        <v>157.08333333333334</v>
      </c>
      <c r="I166" s="38">
        <v>155.86666666666667</v>
      </c>
      <c r="J166" s="38">
        <v>160.26666666666665</v>
      </c>
      <c r="K166" s="38">
        <v>161.48333333333329</v>
      </c>
      <c r="L166" s="38">
        <v>162.46666666666664</v>
      </c>
      <c r="M166" s="28">
        <v>160.5</v>
      </c>
      <c r="N166" s="28">
        <v>158.30000000000001</v>
      </c>
      <c r="O166" s="39">
        <v>11459000</v>
      </c>
      <c r="P166" s="40">
        <v>-2.7043090638930165E-2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45106</v>
      </c>
      <c r="E167" s="37">
        <v>937.2</v>
      </c>
      <c r="F167" s="37">
        <v>938.75</v>
      </c>
      <c r="G167" s="38">
        <v>932.5</v>
      </c>
      <c r="H167" s="38">
        <v>927.8</v>
      </c>
      <c r="I167" s="38">
        <v>921.55</v>
      </c>
      <c r="J167" s="38">
        <v>943.45</v>
      </c>
      <c r="K167" s="38">
        <v>949.7</v>
      </c>
      <c r="L167" s="38">
        <v>954.40000000000009</v>
      </c>
      <c r="M167" s="28">
        <v>945</v>
      </c>
      <c r="N167" s="28">
        <v>934.05</v>
      </c>
      <c r="O167" s="39">
        <v>2413150</v>
      </c>
      <c r="P167" s="40">
        <v>-1.3208202989224887E-2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45106</v>
      </c>
      <c r="E168" s="37">
        <v>179.1</v>
      </c>
      <c r="F168" s="37">
        <v>178.46666666666667</v>
      </c>
      <c r="G168" s="38">
        <v>176.98333333333335</v>
      </c>
      <c r="H168" s="38">
        <v>174.86666666666667</v>
      </c>
      <c r="I168" s="38">
        <v>173.38333333333335</v>
      </c>
      <c r="J168" s="38">
        <v>180.58333333333334</v>
      </c>
      <c r="K168" s="38">
        <v>182.06666666666663</v>
      </c>
      <c r="L168" s="38">
        <v>184.18333333333334</v>
      </c>
      <c r="M168" s="28">
        <v>179.95</v>
      </c>
      <c r="N168" s="28">
        <v>176.35</v>
      </c>
      <c r="O168" s="39">
        <v>49090000</v>
      </c>
      <c r="P168" s="40">
        <v>-8.6833602584814214E-3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45106</v>
      </c>
      <c r="E169" s="37">
        <v>155.69999999999999</v>
      </c>
      <c r="F169" s="37">
        <v>154.83333333333334</v>
      </c>
      <c r="G169" s="38">
        <v>153.11666666666667</v>
      </c>
      <c r="H169" s="38">
        <v>150.53333333333333</v>
      </c>
      <c r="I169" s="38">
        <v>148.81666666666666</v>
      </c>
      <c r="J169" s="38">
        <v>157.41666666666669</v>
      </c>
      <c r="K169" s="38">
        <v>159.13333333333333</v>
      </c>
      <c r="L169" s="38">
        <v>161.7166666666667</v>
      </c>
      <c r="M169" s="28">
        <v>156.55000000000001</v>
      </c>
      <c r="N169" s="28">
        <v>152.25</v>
      </c>
      <c r="O169" s="39">
        <v>58328000</v>
      </c>
      <c r="P169" s="40">
        <v>9.134948096885814E-3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45106</v>
      </c>
      <c r="E170" s="37">
        <v>2527</v>
      </c>
      <c r="F170" s="37">
        <v>2510.3666666666668</v>
      </c>
      <c r="G170" s="38">
        <v>2491.7333333333336</v>
      </c>
      <c r="H170" s="38">
        <v>2456.4666666666667</v>
      </c>
      <c r="I170" s="38">
        <v>2437.8333333333335</v>
      </c>
      <c r="J170" s="38">
        <v>2545.6333333333337</v>
      </c>
      <c r="K170" s="38">
        <v>2564.2666666666669</v>
      </c>
      <c r="L170" s="38">
        <v>2599.5333333333338</v>
      </c>
      <c r="M170" s="28">
        <v>2529</v>
      </c>
      <c r="N170" s="28">
        <v>2475.1</v>
      </c>
      <c r="O170" s="39">
        <v>36720500</v>
      </c>
      <c r="P170" s="40">
        <v>-2.1015096477488587E-2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45106</v>
      </c>
      <c r="E171" s="37">
        <v>84.65</v>
      </c>
      <c r="F171" s="37">
        <v>84.75</v>
      </c>
      <c r="G171" s="38">
        <v>84.1</v>
      </c>
      <c r="H171" s="38">
        <v>83.55</v>
      </c>
      <c r="I171" s="38">
        <v>82.899999999999991</v>
      </c>
      <c r="J171" s="38">
        <v>85.3</v>
      </c>
      <c r="K171" s="38">
        <v>85.95</v>
      </c>
      <c r="L171" s="38">
        <v>86.5</v>
      </c>
      <c r="M171" s="28">
        <v>85.4</v>
      </c>
      <c r="N171" s="28">
        <v>84.2</v>
      </c>
      <c r="O171" s="39">
        <v>103536000</v>
      </c>
      <c r="P171" s="40">
        <v>-1.2588693064774548E-2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45106</v>
      </c>
      <c r="E172" s="37">
        <v>930.85</v>
      </c>
      <c r="F172" s="37">
        <v>928.31666666666661</v>
      </c>
      <c r="G172" s="38">
        <v>921.98333333333323</v>
      </c>
      <c r="H172" s="38">
        <v>913.11666666666667</v>
      </c>
      <c r="I172" s="38">
        <v>906.7833333333333</v>
      </c>
      <c r="J172" s="38">
        <v>937.18333333333317</v>
      </c>
      <c r="K172" s="38">
        <v>943.51666666666665</v>
      </c>
      <c r="L172" s="38">
        <v>952.3833333333331</v>
      </c>
      <c r="M172" s="28">
        <v>934.65</v>
      </c>
      <c r="N172" s="28">
        <v>919.45</v>
      </c>
      <c r="O172" s="39">
        <v>8233600</v>
      </c>
      <c r="P172" s="40">
        <v>-1.7845214237999809E-2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45106</v>
      </c>
      <c r="E173" s="37">
        <v>1242.6500000000001</v>
      </c>
      <c r="F173" s="37">
        <v>1244.0666666666668</v>
      </c>
      <c r="G173" s="38">
        <v>1237.2333333333336</v>
      </c>
      <c r="H173" s="38">
        <v>1231.8166666666668</v>
      </c>
      <c r="I173" s="38">
        <v>1224.9833333333336</v>
      </c>
      <c r="J173" s="38">
        <v>1249.4833333333336</v>
      </c>
      <c r="K173" s="38">
        <v>1256.3166666666671</v>
      </c>
      <c r="L173" s="38">
        <v>1261.7333333333336</v>
      </c>
      <c r="M173" s="28">
        <v>1250.9000000000001</v>
      </c>
      <c r="N173" s="28">
        <v>1238.6500000000001</v>
      </c>
      <c r="O173" s="39">
        <v>7333500</v>
      </c>
      <c r="P173" s="40">
        <v>2.0135628586332811E-2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45106</v>
      </c>
      <c r="E174" s="37">
        <v>579.29999999999995</v>
      </c>
      <c r="F174" s="37">
        <v>580.08333333333337</v>
      </c>
      <c r="G174" s="38">
        <v>576.41666666666674</v>
      </c>
      <c r="H174" s="38">
        <v>573.53333333333342</v>
      </c>
      <c r="I174" s="38">
        <v>569.86666666666679</v>
      </c>
      <c r="J174" s="38">
        <v>582.9666666666667</v>
      </c>
      <c r="K174" s="38">
        <v>586.63333333333344</v>
      </c>
      <c r="L174" s="38">
        <v>589.51666666666665</v>
      </c>
      <c r="M174" s="28">
        <v>583.75</v>
      </c>
      <c r="N174" s="28">
        <v>577.20000000000005</v>
      </c>
      <c r="O174" s="39">
        <v>70636500</v>
      </c>
      <c r="P174" s="40">
        <v>7.7646574213922834E-2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45106</v>
      </c>
      <c r="E175" s="37">
        <v>26227.35</v>
      </c>
      <c r="F175" s="37">
        <v>26110.416666666668</v>
      </c>
      <c r="G175" s="38">
        <v>25935.833333333336</v>
      </c>
      <c r="H175" s="38">
        <v>25644.316666666669</v>
      </c>
      <c r="I175" s="38">
        <v>25469.733333333337</v>
      </c>
      <c r="J175" s="38">
        <v>26401.933333333334</v>
      </c>
      <c r="K175" s="38">
        <v>26576.51666666667</v>
      </c>
      <c r="L175" s="38">
        <v>26868.033333333333</v>
      </c>
      <c r="M175" s="28">
        <v>26285</v>
      </c>
      <c r="N175" s="28">
        <v>25818.9</v>
      </c>
      <c r="O175" s="39">
        <v>268950</v>
      </c>
      <c r="P175" s="40">
        <v>1.5288788221970554E-2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45106</v>
      </c>
      <c r="E176" s="37">
        <v>3744.75</v>
      </c>
      <c r="F176" s="37">
        <v>3718.3166666666671</v>
      </c>
      <c r="G176" s="38">
        <v>3684.6833333333343</v>
      </c>
      <c r="H176" s="38">
        <v>3624.6166666666672</v>
      </c>
      <c r="I176" s="38">
        <v>3590.9833333333345</v>
      </c>
      <c r="J176" s="38">
        <v>3778.3833333333341</v>
      </c>
      <c r="K176" s="38">
        <v>3812.0166666666664</v>
      </c>
      <c r="L176" s="38">
        <v>3872.0833333333339</v>
      </c>
      <c r="M176" s="28">
        <v>3751.95</v>
      </c>
      <c r="N176" s="28">
        <v>3658.25</v>
      </c>
      <c r="O176" s="39">
        <v>1756975</v>
      </c>
      <c r="P176" s="40">
        <v>-3.0353619669145546E-2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45106</v>
      </c>
      <c r="E177" s="37">
        <v>2357.85</v>
      </c>
      <c r="F177" s="37">
        <v>2364.0833333333335</v>
      </c>
      <c r="G177" s="38">
        <v>2337.5666666666671</v>
      </c>
      <c r="H177" s="38">
        <v>2317.2833333333338</v>
      </c>
      <c r="I177" s="38">
        <v>2290.7666666666673</v>
      </c>
      <c r="J177" s="38">
        <v>2384.3666666666668</v>
      </c>
      <c r="K177" s="38">
        <v>2410.8833333333332</v>
      </c>
      <c r="L177" s="38">
        <v>2431.1666666666665</v>
      </c>
      <c r="M177" s="28">
        <v>2390.6</v>
      </c>
      <c r="N177" s="28">
        <v>2343.8000000000002</v>
      </c>
      <c r="O177" s="39">
        <v>3619125</v>
      </c>
      <c r="P177" s="40">
        <v>8.9769647696476967E-2</v>
      </c>
    </row>
    <row r="178" spans="1:16" ht="12.75" customHeight="1">
      <c r="A178" s="28">
        <v>168</v>
      </c>
      <c r="B178" s="29" t="s">
        <v>63</v>
      </c>
      <c r="C178" s="30" t="s">
        <v>863</v>
      </c>
      <c r="D178" s="31">
        <v>45106</v>
      </c>
      <c r="E178" s="37">
        <v>1429.5</v>
      </c>
      <c r="F178" s="37">
        <v>1433.7</v>
      </c>
      <c r="G178" s="38">
        <v>1419.2</v>
      </c>
      <c r="H178" s="38">
        <v>1408.9</v>
      </c>
      <c r="I178" s="38">
        <v>1394.4</v>
      </c>
      <c r="J178" s="38">
        <v>1444</v>
      </c>
      <c r="K178" s="38">
        <v>1458.5</v>
      </c>
      <c r="L178" s="38">
        <v>1468.8</v>
      </c>
      <c r="M178" s="28">
        <v>1448.2</v>
      </c>
      <c r="N178" s="28">
        <v>1423.4</v>
      </c>
      <c r="O178" s="39">
        <v>4536000</v>
      </c>
      <c r="P178" s="40">
        <v>-3.0331003560596071E-3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45106</v>
      </c>
      <c r="E179" s="37">
        <v>991.8</v>
      </c>
      <c r="F179" s="37">
        <v>993.5333333333333</v>
      </c>
      <c r="G179" s="38">
        <v>988.06666666666661</v>
      </c>
      <c r="H179" s="38">
        <v>984.33333333333326</v>
      </c>
      <c r="I179" s="38">
        <v>978.86666666666656</v>
      </c>
      <c r="J179" s="38">
        <v>997.26666666666665</v>
      </c>
      <c r="K179" s="38">
        <v>1002.7333333333333</v>
      </c>
      <c r="L179" s="38">
        <v>1006.4666666666667</v>
      </c>
      <c r="M179" s="28">
        <v>999</v>
      </c>
      <c r="N179" s="28">
        <v>989.8</v>
      </c>
      <c r="O179" s="39">
        <v>23720200</v>
      </c>
      <c r="P179" s="40">
        <v>6.5646814198722708E-3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45106</v>
      </c>
      <c r="E180" s="37">
        <v>450.65</v>
      </c>
      <c r="F180" s="37">
        <v>450</v>
      </c>
      <c r="G180" s="38">
        <v>447</v>
      </c>
      <c r="H180" s="38">
        <v>443.35</v>
      </c>
      <c r="I180" s="38">
        <v>440.35</v>
      </c>
      <c r="J180" s="38">
        <v>453.65</v>
      </c>
      <c r="K180" s="38">
        <v>456.65</v>
      </c>
      <c r="L180" s="38">
        <v>460.29999999999995</v>
      </c>
      <c r="M180" s="28">
        <v>453</v>
      </c>
      <c r="N180" s="28">
        <v>446.35</v>
      </c>
      <c r="O180" s="39">
        <v>8802000</v>
      </c>
      <c r="P180" s="40">
        <v>-1.295206055508831E-2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45106</v>
      </c>
      <c r="E181" s="37">
        <v>742.9</v>
      </c>
      <c r="F181" s="37">
        <v>741.71666666666658</v>
      </c>
      <c r="G181" s="38">
        <v>738.73333333333312</v>
      </c>
      <c r="H181" s="38">
        <v>734.56666666666649</v>
      </c>
      <c r="I181" s="38">
        <v>731.58333333333303</v>
      </c>
      <c r="J181" s="38">
        <v>745.88333333333321</v>
      </c>
      <c r="K181" s="38">
        <v>748.86666666666656</v>
      </c>
      <c r="L181" s="38">
        <v>753.0333333333333</v>
      </c>
      <c r="M181" s="28">
        <v>744.7</v>
      </c>
      <c r="N181" s="28">
        <v>737.55</v>
      </c>
      <c r="O181" s="39">
        <v>3112000</v>
      </c>
      <c r="P181" s="40">
        <v>9.7339390006489293E-3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45106</v>
      </c>
      <c r="E182" s="37">
        <v>980.25</v>
      </c>
      <c r="F182" s="37">
        <v>978.15</v>
      </c>
      <c r="G182" s="38">
        <v>970.8</v>
      </c>
      <c r="H182" s="38">
        <v>961.35</v>
      </c>
      <c r="I182" s="38">
        <v>954</v>
      </c>
      <c r="J182" s="38">
        <v>987.59999999999991</v>
      </c>
      <c r="K182" s="38">
        <v>994.95</v>
      </c>
      <c r="L182" s="38">
        <v>1004.3999999999999</v>
      </c>
      <c r="M182" s="28">
        <v>985.5</v>
      </c>
      <c r="N182" s="28">
        <v>968.7</v>
      </c>
      <c r="O182" s="39">
        <v>7637300</v>
      </c>
      <c r="P182" s="40">
        <v>9.6330906493489468E-4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45106</v>
      </c>
      <c r="E183" s="37">
        <v>1581.3</v>
      </c>
      <c r="F183" s="37">
        <v>1548.5</v>
      </c>
      <c r="G183" s="38">
        <v>1495.4</v>
      </c>
      <c r="H183" s="38">
        <v>1409.5</v>
      </c>
      <c r="I183" s="38">
        <v>1356.4</v>
      </c>
      <c r="J183" s="38">
        <v>1634.4</v>
      </c>
      <c r="K183" s="38">
        <v>1687.5</v>
      </c>
      <c r="L183" s="38">
        <v>1773.4</v>
      </c>
      <c r="M183" s="28">
        <v>1601.6</v>
      </c>
      <c r="N183" s="28">
        <v>1462.6</v>
      </c>
      <c r="O183" s="39">
        <v>3942500</v>
      </c>
      <c r="P183" s="40">
        <v>0.26200384122919335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45106</v>
      </c>
      <c r="E184" s="37">
        <v>821.9</v>
      </c>
      <c r="F184" s="37">
        <v>817.11666666666679</v>
      </c>
      <c r="G184" s="38">
        <v>811.23333333333358</v>
      </c>
      <c r="H184" s="38">
        <v>800.56666666666683</v>
      </c>
      <c r="I184" s="38">
        <v>794.68333333333362</v>
      </c>
      <c r="J184" s="38">
        <v>827.78333333333353</v>
      </c>
      <c r="K184" s="38">
        <v>833.66666666666674</v>
      </c>
      <c r="L184" s="38">
        <v>844.33333333333348</v>
      </c>
      <c r="M184" s="28">
        <v>823</v>
      </c>
      <c r="N184" s="28">
        <v>806.45</v>
      </c>
      <c r="O184" s="39">
        <v>10753200</v>
      </c>
      <c r="P184" s="40">
        <v>-4.9255987904830108E-2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45106</v>
      </c>
      <c r="E185" s="37">
        <v>563.5</v>
      </c>
      <c r="F185" s="37">
        <v>566.13333333333333</v>
      </c>
      <c r="G185" s="38">
        <v>559.16666666666663</v>
      </c>
      <c r="H185" s="38">
        <v>554.83333333333326</v>
      </c>
      <c r="I185" s="38">
        <v>547.86666666666656</v>
      </c>
      <c r="J185" s="38">
        <v>570.4666666666667</v>
      </c>
      <c r="K185" s="38">
        <v>577.43333333333339</v>
      </c>
      <c r="L185" s="38">
        <v>581.76666666666677</v>
      </c>
      <c r="M185" s="28">
        <v>573.1</v>
      </c>
      <c r="N185" s="28">
        <v>561.79999999999995</v>
      </c>
      <c r="O185" s="39">
        <v>51452475</v>
      </c>
      <c r="P185" s="40">
        <v>2.4951742931758829E-2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45106</v>
      </c>
      <c r="E186" s="37">
        <v>222.75</v>
      </c>
      <c r="F186" s="37">
        <v>222.51666666666665</v>
      </c>
      <c r="G186" s="38">
        <v>221.6333333333333</v>
      </c>
      <c r="H186" s="38">
        <v>220.51666666666665</v>
      </c>
      <c r="I186" s="38">
        <v>219.6333333333333</v>
      </c>
      <c r="J186" s="38">
        <v>223.6333333333333</v>
      </c>
      <c r="K186" s="38">
        <v>224.51666666666662</v>
      </c>
      <c r="L186" s="38">
        <v>225.6333333333333</v>
      </c>
      <c r="M186" s="28">
        <v>223.4</v>
      </c>
      <c r="N186" s="28">
        <v>221.4</v>
      </c>
      <c r="O186" s="39">
        <v>86865750</v>
      </c>
      <c r="P186" s="40">
        <v>-9.3160468907693499E-4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45106</v>
      </c>
      <c r="E187" s="37">
        <v>111.7</v>
      </c>
      <c r="F187" s="37">
        <v>111.45</v>
      </c>
      <c r="G187" s="38">
        <v>110.4</v>
      </c>
      <c r="H187" s="38">
        <v>109.10000000000001</v>
      </c>
      <c r="I187" s="38">
        <v>108.05000000000001</v>
      </c>
      <c r="J187" s="38">
        <v>112.75</v>
      </c>
      <c r="K187" s="38">
        <v>113.79999999999998</v>
      </c>
      <c r="L187" s="38">
        <v>115.1</v>
      </c>
      <c r="M187" s="28">
        <v>112.5</v>
      </c>
      <c r="N187" s="28">
        <v>110.15</v>
      </c>
      <c r="O187" s="39">
        <v>241928500</v>
      </c>
      <c r="P187" s="40">
        <v>-4.3175930554924328E-4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45106</v>
      </c>
      <c r="E188" s="37">
        <v>3234.35</v>
      </c>
      <c r="F188" s="37">
        <v>3239.7333333333336</v>
      </c>
      <c r="G188" s="38">
        <v>3224.9666666666672</v>
      </c>
      <c r="H188" s="38">
        <v>3215.5833333333335</v>
      </c>
      <c r="I188" s="38">
        <v>3200.8166666666671</v>
      </c>
      <c r="J188" s="38">
        <v>3249.1166666666672</v>
      </c>
      <c r="K188" s="38">
        <v>3263.8833333333337</v>
      </c>
      <c r="L188" s="38">
        <v>3273.2666666666673</v>
      </c>
      <c r="M188" s="28">
        <v>3254.5</v>
      </c>
      <c r="N188" s="28">
        <v>3230.35</v>
      </c>
      <c r="O188" s="39">
        <v>13914775</v>
      </c>
      <c r="P188" s="40">
        <v>6.4936708860759496E-3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45106</v>
      </c>
      <c r="E189" s="37">
        <v>1084.95</v>
      </c>
      <c r="F189" s="37">
        <v>1085.3000000000002</v>
      </c>
      <c r="G189" s="38">
        <v>1079.9500000000003</v>
      </c>
      <c r="H189" s="38">
        <v>1074.95</v>
      </c>
      <c r="I189" s="38">
        <v>1069.6000000000001</v>
      </c>
      <c r="J189" s="38">
        <v>1090.3000000000004</v>
      </c>
      <c r="K189" s="38">
        <v>1095.6500000000003</v>
      </c>
      <c r="L189" s="38">
        <v>1100.6500000000005</v>
      </c>
      <c r="M189" s="28">
        <v>1090.6500000000001</v>
      </c>
      <c r="N189" s="28">
        <v>1080.3</v>
      </c>
      <c r="O189" s="39">
        <v>13590600</v>
      </c>
      <c r="P189" s="40">
        <v>-1.649950067300595E-2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45106</v>
      </c>
      <c r="E190" s="37">
        <v>2921.15</v>
      </c>
      <c r="F190" s="37">
        <v>2908.7166666666667</v>
      </c>
      <c r="G190" s="38">
        <v>2891.4333333333334</v>
      </c>
      <c r="H190" s="38">
        <v>2861.7166666666667</v>
      </c>
      <c r="I190" s="38">
        <v>2844.4333333333334</v>
      </c>
      <c r="J190" s="38">
        <v>2938.4333333333334</v>
      </c>
      <c r="K190" s="38">
        <v>2955.7166666666672</v>
      </c>
      <c r="L190" s="38">
        <v>2985.4333333333334</v>
      </c>
      <c r="M190" s="28">
        <v>2926</v>
      </c>
      <c r="N190" s="28">
        <v>2879</v>
      </c>
      <c r="O190" s="39">
        <v>5683500</v>
      </c>
      <c r="P190" s="40">
        <v>2.3569933139731207E-2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45106</v>
      </c>
      <c r="E191" s="37">
        <v>1817.85</v>
      </c>
      <c r="F191" s="37">
        <v>1815.9166666666667</v>
      </c>
      <c r="G191" s="38">
        <v>1810.1333333333334</v>
      </c>
      <c r="H191" s="38">
        <v>1802.4166666666667</v>
      </c>
      <c r="I191" s="38">
        <v>1796.6333333333334</v>
      </c>
      <c r="J191" s="38">
        <v>1823.6333333333334</v>
      </c>
      <c r="K191" s="38">
        <v>1829.4166666666667</v>
      </c>
      <c r="L191" s="38">
        <v>1837.1333333333334</v>
      </c>
      <c r="M191" s="28">
        <v>1821.7</v>
      </c>
      <c r="N191" s="28">
        <v>1808.2</v>
      </c>
      <c r="O191" s="39">
        <v>1804000</v>
      </c>
      <c r="P191" s="40">
        <v>-2.6180836707152495E-2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45106</v>
      </c>
      <c r="E192" s="37">
        <v>1693.05</v>
      </c>
      <c r="F192" s="37">
        <v>1669.8500000000001</v>
      </c>
      <c r="G192" s="38">
        <v>1636.2500000000002</v>
      </c>
      <c r="H192" s="38">
        <v>1579.45</v>
      </c>
      <c r="I192" s="38">
        <v>1545.8500000000001</v>
      </c>
      <c r="J192" s="38">
        <v>1726.6500000000003</v>
      </c>
      <c r="K192" s="38">
        <v>1760.2500000000002</v>
      </c>
      <c r="L192" s="38">
        <v>1817.0500000000004</v>
      </c>
      <c r="M192" s="28">
        <v>1703.45</v>
      </c>
      <c r="N192" s="28">
        <v>1613.05</v>
      </c>
      <c r="O192" s="39">
        <v>3604800</v>
      </c>
      <c r="P192" s="40">
        <v>6.4744801512287328E-2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45106</v>
      </c>
      <c r="E193" s="37">
        <v>1345.45</v>
      </c>
      <c r="F193" s="37">
        <v>1344.0833333333333</v>
      </c>
      <c r="G193" s="38">
        <v>1338.5666666666666</v>
      </c>
      <c r="H193" s="38">
        <v>1331.6833333333334</v>
      </c>
      <c r="I193" s="38">
        <v>1326.1666666666667</v>
      </c>
      <c r="J193" s="38">
        <v>1350.9666666666665</v>
      </c>
      <c r="K193" s="38">
        <v>1356.4833333333333</v>
      </c>
      <c r="L193" s="38">
        <v>1363.3666666666663</v>
      </c>
      <c r="M193" s="28">
        <v>1349.6</v>
      </c>
      <c r="N193" s="28">
        <v>1337.2</v>
      </c>
      <c r="O193" s="39">
        <v>8874600</v>
      </c>
      <c r="P193" s="40">
        <v>-1.3308428671491944E-2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45106</v>
      </c>
      <c r="E194" s="37">
        <v>1474.3</v>
      </c>
      <c r="F194" s="37">
        <v>1482.3666666666668</v>
      </c>
      <c r="G194" s="38">
        <v>1464.9833333333336</v>
      </c>
      <c r="H194" s="38">
        <v>1455.6666666666667</v>
      </c>
      <c r="I194" s="38">
        <v>1438.2833333333335</v>
      </c>
      <c r="J194" s="38">
        <v>1491.6833333333336</v>
      </c>
      <c r="K194" s="38">
        <v>1509.0666666666668</v>
      </c>
      <c r="L194" s="38">
        <v>1518.3833333333337</v>
      </c>
      <c r="M194" s="28">
        <v>1499.75</v>
      </c>
      <c r="N194" s="28">
        <v>1473.05</v>
      </c>
      <c r="O194" s="39">
        <v>2436800</v>
      </c>
      <c r="P194" s="40">
        <v>7.159190853122252E-2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45106</v>
      </c>
      <c r="E195" s="37">
        <v>8302.7999999999993</v>
      </c>
      <c r="F195" s="37">
        <v>8286.6</v>
      </c>
      <c r="G195" s="38">
        <v>8241.2000000000007</v>
      </c>
      <c r="H195" s="38">
        <v>8179.6</v>
      </c>
      <c r="I195" s="38">
        <v>8134.2000000000007</v>
      </c>
      <c r="J195" s="38">
        <v>8348.2000000000007</v>
      </c>
      <c r="K195" s="38">
        <v>8393.5999999999985</v>
      </c>
      <c r="L195" s="38">
        <v>8455.2000000000007</v>
      </c>
      <c r="M195" s="28">
        <v>8332</v>
      </c>
      <c r="N195" s="28">
        <v>8225</v>
      </c>
      <c r="O195" s="39">
        <v>1963000</v>
      </c>
      <c r="P195" s="40">
        <v>2.3835602148855162E-2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45106</v>
      </c>
      <c r="E196" s="37">
        <v>685.85</v>
      </c>
      <c r="F196" s="37">
        <v>685.05000000000007</v>
      </c>
      <c r="G196" s="38">
        <v>682.80000000000018</v>
      </c>
      <c r="H196" s="38">
        <v>679.75000000000011</v>
      </c>
      <c r="I196" s="38">
        <v>677.50000000000023</v>
      </c>
      <c r="J196" s="38">
        <v>688.10000000000014</v>
      </c>
      <c r="K196" s="38">
        <v>690.34999999999991</v>
      </c>
      <c r="L196" s="38">
        <v>693.40000000000009</v>
      </c>
      <c r="M196" s="28">
        <v>687.3</v>
      </c>
      <c r="N196" s="28">
        <v>682</v>
      </c>
      <c r="O196" s="39">
        <v>20798700</v>
      </c>
      <c r="P196" s="40">
        <v>1.794235541133804E-2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45106</v>
      </c>
      <c r="E197" s="37">
        <v>278.10000000000002</v>
      </c>
      <c r="F197" s="37">
        <v>277.7166666666667</v>
      </c>
      <c r="G197" s="38">
        <v>276.88333333333338</v>
      </c>
      <c r="H197" s="38">
        <v>275.66666666666669</v>
      </c>
      <c r="I197" s="38">
        <v>274.83333333333337</v>
      </c>
      <c r="J197" s="38">
        <v>278.93333333333339</v>
      </c>
      <c r="K197" s="38">
        <v>279.76666666666665</v>
      </c>
      <c r="L197" s="38">
        <v>280.98333333333341</v>
      </c>
      <c r="M197" s="28">
        <v>278.55</v>
      </c>
      <c r="N197" s="28">
        <v>276.5</v>
      </c>
      <c r="O197" s="39">
        <v>55838000</v>
      </c>
      <c r="P197" s="40">
        <v>1.0203712414516772E-2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45106</v>
      </c>
      <c r="E198" s="37">
        <v>811</v>
      </c>
      <c r="F198" s="37">
        <v>805.58333333333337</v>
      </c>
      <c r="G198" s="38">
        <v>798.4666666666667</v>
      </c>
      <c r="H198" s="38">
        <v>785.93333333333328</v>
      </c>
      <c r="I198" s="38">
        <v>778.81666666666661</v>
      </c>
      <c r="J198" s="38">
        <v>818.11666666666679</v>
      </c>
      <c r="K198" s="38">
        <v>825.23333333333335</v>
      </c>
      <c r="L198" s="38">
        <v>837.76666666666688</v>
      </c>
      <c r="M198" s="28">
        <v>812.7</v>
      </c>
      <c r="N198" s="28">
        <v>793.05</v>
      </c>
      <c r="O198" s="39">
        <v>8470200</v>
      </c>
      <c r="P198" s="40">
        <v>-2.3653088042049936E-2</v>
      </c>
    </row>
    <row r="199" spans="1:16" ht="12.75" customHeight="1">
      <c r="A199" s="28">
        <v>189</v>
      </c>
      <c r="B199" s="29" t="s">
        <v>86</v>
      </c>
      <c r="C199" s="30" t="s">
        <v>208</v>
      </c>
      <c r="D199" s="31">
        <v>45106</v>
      </c>
      <c r="E199" s="37">
        <v>392.05</v>
      </c>
      <c r="F199" s="37">
        <v>392.8</v>
      </c>
      <c r="G199" s="38">
        <v>390.70000000000005</v>
      </c>
      <c r="H199" s="38">
        <v>389.35</v>
      </c>
      <c r="I199" s="38">
        <v>387.25000000000006</v>
      </c>
      <c r="J199" s="38">
        <v>394.15000000000003</v>
      </c>
      <c r="K199" s="38">
        <v>396.25000000000006</v>
      </c>
      <c r="L199" s="38">
        <v>397.6</v>
      </c>
      <c r="M199" s="28">
        <v>394.9</v>
      </c>
      <c r="N199" s="28">
        <v>391.45</v>
      </c>
      <c r="O199" s="39">
        <v>35203500</v>
      </c>
      <c r="P199" s="40">
        <v>6.4691738874018967E-2</v>
      </c>
    </row>
    <row r="200" spans="1:16" ht="12.75" customHeight="1">
      <c r="A200" s="28">
        <v>190</v>
      </c>
      <c r="B200" s="29" t="s">
        <v>178</v>
      </c>
      <c r="C200" s="30" t="s">
        <v>209</v>
      </c>
      <c r="D200" s="31">
        <v>45106</v>
      </c>
      <c r="E200" s="37">
        <v>194.4</v>
      </c>
      <c r="F200" s="37">
        <v>190.85000000000002</v>
      </c>
      <c r="G200" s="38">
        <v>186.65000000000003</v>
      </c>
      <c r="H200" s="38">
        <v>178.9</v>
      </c>
      <c r="I200" s="38">
        <v>174.70000000000002</v>
      </c>
      <c r="J200" s="38">
        <v>198.60000000000005</v>
      </c>
      <c r="K200" s="38">
        <v>202.80000000000004</v>
      </c>
      <c r="L200" s="38">
        <v>210.55000000000007</v>
      </c>
      <c r="M200" s="28">
        <v>195.05</v>
      </c>
      <c r="N200" s="28">
        <v>183.1</v>
      </c>
      <c r="O200" s="39">
        <v>95835000</v>
      </c>
      <c r="P200" s="40">
        <v>9.086351673141998E-4</v>
      </c>
    </row>
    <row r="201" spans="1:16" ht="12.75" customHeight="1">
      <c r="A201" s="28">
        <v>191</v>
      </c>
      <c r="B201" s="29" t="s">
        <v>47</v>
      </c>
      <c r="C201" s="30" t="s">
        <v>796</v>
      </c>
      <c r="D201" s="31">
        <v>45106</v>
      </c>
      <c r="E201" s="37">
        <v>520</v>
      </c>
      <c r="F201" s="37">
        <v>517.58333333333337</v>
      </c>
      <c r="G201" s="38">
        <v>513.31666666666672</v>
      </c>
      <c r="H201" s="38">
        <v>506.63333333333333</v>
      </c>
      <c r="I201" s="38">
        <v>502.36666666666667</v>
      </c>
      <c r="J201" s="38">
        <v>524.26666666666677</v>
      </c>
      <c r="K201" s="38">
        <v>528.53333333333342</v>
      </c>
      <c r="L201" s="38">
        <v>535.21666666666681</v>
      </c>
      <c r="M201" s="28">
        <v>521.85</v>
      </c>
      <c r="N201" s="28">
        <v>510.9</v>
      </c>
      <c r="O201" s="39">
        <v>7489800</v>
      </c>
      <c r="P201" s="40">
        <v>5.6627729812087357E-2</v>
      </c>
    </row>
    <row r="202" spans="1:16" ht="12.75" customHeight="1">
      <c r="A202" s="28">
        <v>192</v>
      </c>
      <c r="B202" s="29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231"/>
      <c r="P202" s="232"/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1"/>
      <c r="P203" s="232"/>
    </row>
    <row r="204" spans="1:16" ht="12.75" customHeight="1">
      <c r="A204" s="28">
        <v>194</v>
      </c>
      <c r="B204" s="42"/>
      <c r="C204" s="41"/>
      <c r="D204" s="43"/>
      <c r="E204" s="44"/>
      <c r="F204" s="44"/>
      <c r="G204" s="45"/>
      <c r="H204" s="45"/>
      <c r="I204" s="45"/>
      <c r="J204" s="45"/>
      <c r="K204" s="45"/>
      <c r="L204" s="1"/>
      <c r="M204" s="1"/>
      <c r="N204" s="1"/>
      <c r="O204" s="1"/>
      <c r="P204" s="1"/>
    </row>
    <row r="205" spans="1:16" ht="12.75" customHeight="1">
      <c r="A205" s="28"/>
      <c r="B205" s="4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</row>
    <row r="509" spans="1:16" ht="12.75" customHeight="1">
      <c r="A509" s="1"/>
      <c r="B509" s="1"/>
    </row>
    <row r="510" spans="1:16" ht="12.75" customHeight="1">
      <c r="A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G16" sqref="G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45091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5" t="s">
        <v>16</v>
      </c>
      <c r="B8" s="387"/>
      <c r="C8" s="391" t="s">
        <v>20</v>
      </c>
      <c r="D8" s="391" t="s">
        <v>21</v>
      </c>
      <c r="E8" s="382" t="s">
        <v>22</v>
      </c>
      <c r="F8" s="383"/>
      <c r="G8" s="384"/>
      <c r="H8" s="382" t="s">
        <v>23</v>
      </c>
      <c r="I8" s="383"/>
      <c r="J8" s="384"/>
      <c r="K8" s="23"/>
      <c r="L8" s="50"/>
      <c r="M8" s="50"/>
      <c r="N8" s="1"/>
      <c r="O8" s="1"/>
    </row>
    <row r="9" spans="1:15" ht="36" customHeight="1">
      <c r="A9" s="389"/>
      <c r="B9" s="390"/>
      <c r="C9" s="390"/>
      <c r="D9" s="39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2">
        <v>1</v>
      </c>
      <c r="B10" s="250" t="s">
        <v>226</v>
      </c>
      <c r="C10" s="250">
        <v>18716.150000000001</v>
      </c>
      <c r="D10" s="250">
        <v>18692.283333333336</v>
      </c>
      <c r="E10" s="250">
        <v>18655.666666666672</v>
      </c>
      <c r="F10" s="250">
        <v>18595.183333333334</v>
      </c>
      <c r="G10" s="250">
        <v>18558.566666666669</v>
      </c>
      <c r="H10" s="250">
        <v>18752.766666666674</v>
      </c>
      <c r="I10" s="250">
        <v>18789.383333333335</v>
      </c>
      <c r="J10" s="250">
        <v>18849.866666666676</v>
      </c>
      <c r="K10" s="250">
        <v>18728.900000000001</v>
      </c>
      <c r="L10" s="250">
        <v>18631.8</v>
      </c>
      <c r="M10" s="251"/>
      <c r="N10" s="1"/>
      <c r="O10" s="1"/>
    </row>
    <row r="11" spans="1:15" ht="12.75" customHeight="1">
      <c r="A11" s="212">
        <v>2</v>
      </c>
      <c r="B11" s="255" t="s">
        <v>227</v>
      </c>
      <c r="C11" s="250">
        <v>44079.85</v>
      </c>
      <c r="D11" s="250">
        <v>44035.9</v>
      </c>
      <c r="E11" s="250">
        <v>43933.65</v>
      </c>
      <c r="F11" s="250">
        <v>43787.45</v>
      </c>
      <c r="G11" s="250">
        <v>43685.2</v>
      </c>
      <c r="H11" s="250">
        <v>44182.100000000006</v>
      </c>
      <c r="I11" s="250">
        <v>44284.350000000006</v>
      </c>
      <c r="J11" s="250">
        <v>44430.55000000001</v>
      </c>
      <c r="K11" s="250">
        <v>44138.15</v>
      </c>
      <c r="L11" s="250">
        <v>43889.7</v>
      </c>
      <c r="M11" s="251"/>
      <c r="N11" s="1"/>
      <c r="O11" s="1"/>
    </row>
    <row r="12" spans="1:15" ht="12.75" customHeight="1">
      <c r="A12" s="212">
        <v>3</v>
      </c>
      <c r="B12" s="229" t="s">
        <v>228</v>
      </c>
      <c r="C12" s="230">
        <v>3176.95</v>
      </c>
      <c r="D12" s="230">
        <v>3173.1333333333332</v>
      </c>
      <c r="E12" s="230">
        <v>3164.6666666666665</v>
      </c>
      <c r="F12" s="230">
        <v>3152.3833333333332</v>
      </c>
      <c r="G12" s="230">
        <v>3143.9166666666665</v>
      </c>
      <c r="H12" s="230">
        <v>3185.4166666666665</v>
      </c>
      <c r="I12" s="230">
        <v>3193.8833333333337</v>
      </c>
      <c r="J12" s="230">
        <v>3206.1666666666665</v>
      </c>
      <c r="K12" s="230">
        <v>3181.6</v>
      </c>
      <c r="L12" s="230">
        <v>3160.85</v>
      </c>
      <c r="M12" s="251"/>
      <c r="N12" s="1"/>
      <c r="O12" s="1"/>
    </row>
    <row r="13" spans="1:15" ht="12.75" customHeight="1">
      <c r="A13" s="212">
        <v>4</v>
      </c>
      <c r="B13" s="229" t="s">
        <v>229</v>
      </c>
      <c r="C13" s="230">
        <v>5624.3</v>
      </c>
      <c r="D13" s="230">
        <v>5616.8</v>
      </c>
      <c r="E13" s="230">
        <v>5605.4000000000005</v>
      </c>
      <c r="F13" s="230">
        <v>5586.5</v>
      </c>
      <c r="G13" s="230">
        <v>5575.1</v>
      </c>
      <c r="H13" s="230">
        <v>5635.7000000000007</v>
      </c>
      <c r="I13" s="230">
        <v>5647.1</v>
      </c>
      <c r="J13" s="230">
        <v>5666.0000000000009</v>
      </c>
      <c r="K13" s="230">
        <v>5628.2</v>
      </c>
      <c r="L13" s="230">
        <v>5597.9</v>
      </c>
      <c r="M13" s="251"/>
      <c r="N13" s="1"/>
      <c r="O13" s="1"/>
    </row>
    <row r="14" spans="1:15" ht="12.75" customHeight="1">
      <c r="A14" s="212">
        <v>5</v>
      </c>
      <c r="B14" s="229" t="s">
        <v>230</v>
      </c>
      <c r="C14" s="230">
        <v>28899.3</v>
      </c>
      <c r="D14" s="230">
        <v>28913.216666666664</v>
      </c>
      <c r="E14" s="230">
        <v>28852.283333333326</v>
      </c>
      <c r="F14" s="230">
        <v>28805.266666666663</v>
      </c>
      <c r="G14" s="230">
        <v>28744.333333333325</v>
      </c>
      <c r="H14" s="230">
        <v>28960.233333333326</v>
      </c>
      <c r="I14" s="230">
        <v>29021.166666666668</v>
      </c>
      <c r="J14" s="230">
        <v>29068.183333333327</v>
      </c>
      <c r="K14" s="230">
        <v>28974.15</v>
      </c>
      <c r="L14" s="230">
        <v>28866.2</v>
      </c>
      <c r="M14" s="251"/>
      <c r="N14" s="1"/>
      <c r="O14" s="1"/>
    </row>
    <row r="15" spans="1:15" ht="12.75" customHeight="1">
      <c r="A15" s="212">
        <v>6</v>
      </c>
      <c r="B15" s="229" t="s">
        <v>231</v>
      </c>
      <c r="C15" s="230">
        <v>4976.6499999999996</v>
      </c>
      <c r="D15" s="230">
        <v>4978.5666666666666</v>
      </c>
      <c r="E15" s="230">
        <v>4967.6833333333334</v>
      </c>
      <c r="F15" s="230">
        <v>4958.7166666666672</v>
      </c>
      <c r="G15" s="230">
        <v>4947.8333333333339</v>
      </c>
      <c r="H15" s="230">
        <v>4987.5333333333328</v>
      </c>
      <c r="I15" s="230">
        <v>4998.4166666666661</v>
      </c>
      <c r="J15" s="230">
        <v>5007.3833333333323</v>
      </c>
      <c r="K15" s="230">
        <v>4989.45</v>
      </c>
      <c r="L15" s="230">
        <v>4969.6000000000004</v>
      </c>
      <c r="M15" s="251"/>
      <c r="N15" s="1"/>
      <c r="O15" s="1"/>
    </row>
    <row r="16" spans="1:15" ht="12.75" customHeight="1">
      <c r="A16" s="212">
        <v>7</v>
      </c>
      <c r="B16" s="229" t="s">
        <v>232</v>
      </c>
      <c r="C16" s="230">
        <v>9795.5</v>
      </c>
      <c r="D16" s="230">
        <v>9763.7166666666672</v>
      </c>
      <c r="E16" s="230">
        <v>9726.133333333335</v>
      </c>
      <c r="F16" s="230">
        <v>9656.7666666666682</v>
      </c>
      <c r="G16" s="230">
        <v>9619.1833333333361</v>
      </c>
      <c r="H16" s="230">
        <v>9833.0833333333339</v>
      </c>
      <c r="I16" s="230">
        <v>9870.6666666666661</v>
      </c>
      <c r="J16" s="230">
        <v>9940.0333333333328</v>
      </c>
      <c r="K16" s="230">
        <v>9801.2999999999993</v>
      </c>
      <c r="L16" s="230">
        <v>9694.35</v>
      </c>
      <c r="M16" s="251"/>
      <c r="N16" s="1"/>
      <c r="O16" s="1"/>
    </row>
    <row r="17" spans="1:15" ht="12.75" customHeight="1">
      <c r="A17" s="212">
        <v>8</v>
      </c>
      <c r="B17" s="215" t="s">
        <v>284</v>
      </c>
      <c r="C17" s="229">
        <v>4319.8</v>
      </c>
      <c r="D17" s="230">
        <v>4263.4833333333336</v>
      </c>
      <c r="E17" s="230">
        <v>4197.1166666666668</v>
      </c>
      <c r="F17" s="230">
        <v>4074.4333333333334</v>
      </c>
      <c r="G17" s="230">
        <v>4008.0666666666666</v>
      </c>
      <c r="H17" s="230">
        <v>4386.166666666667</v>
      </c>
      <c r="I17" s="230">
        <v>4452.5333333333338</v>
      </c>
      <c r="J17" s="230">
        <v>4575.2166666666672</v>
      </c>
      <c r="K17" s="229">
        <v>4329.8500000000004</v>
      </c>
      <c r="L17" s="229">
        <v>4140.8</v>
      </c>
      <c r="M17" s="229">
        <v>4.8421200000000004</v>
      </c>
      <c r="N17" s="1"/>
      <c r="O17" s="1"/>
    </row>
    <row r="18" spans="1:15" ht="12.75" customHeight="1">
      <c r="A18" s="212">
        <v>9</v>
      </c>
      <c r="B18" s="215" t="s">
        <v>43</v>
      </c>
      <c r="C18" s="229">
        <v>1846.95</v>
      </c>
      <c r="D18" s="230">
        <v>1847.4166666666667</v>
      </c>
      <c r="E18" s="230">
        <v>1835.3333333333335</v>
      </c>
      <c r="F18" s="230">
        <v>1823.7166666666667</v>
      </c>
      <c r="G18" s="230">
        <v>1811.6333333333334</v>
      </c>
      <c r="H18" s="230">
        <v>1859.0333333333335</v>
      </c>
      <c r="I18" s="230">
        <v>1871.116666666667</v>
      </c>
      <c r="J18" s="230">
        <v>1882.7333333333336</v>
      </c>
      <c r="K18" s="229">
        <v>1859.5</v>
      </c>
      <c r="L18" s="229">
        <v>1835.8</v>
      </c>
      <c r="M18" s="229">
        <v>3.7585000000000002</v>
      </c>
      <c r="N18" s="1"/>
      <c r="O18" s="1"/>
    </row>
    <row r="19" spans="1:15" ht="12.75" customHeight="1">
      <c r="A19" s="212">
        <v>10</v>
      </c>
      <c r="B19" s="215" t="s">
        <v>59</v>
      </c>
      <c r="C19" s="229">
        <v>763.8</v>
      </c>
      <c r="D19" s="230">
        <v>762.5333333333333</v>
      </c>
      <c r="E19" s="230">
        <v>759.41666666666663</v>
      </c>
      <c r="F19" s="230">
        <v>755.0333333333333</v>
      </c>
      <c r="G19" s="230">
        <v>751.91666666666663</v>
      </c>
      <c r="H19" s="230">
        <v>766.91666666666663</v>
      </c>
      <c r="I19" s="230">
        <v>770.03333333333342</v>
      </c>
      <c r="J19" s="230">
        <v>774.41666666666663</v>
      </c>
      <c r="K19" s="229">
        <v>765.65</v>
      </c>
      <c r="L19" s="229">
        <v>758.15</v>
      </c>
      <c r="M19" s="229">
        <v>12.700950000000001</v>
      </c>
      <c r="N19" s="1"/>
      <c r="O19" s="1"/>
    </row>
    <row r="20" spans="1:15" ht="12.75" customHeight="1">
      <c r="A20" s="212">
        <v>11</v>
      </c>
      <c r="B20" s="215" t="s">
        <v>233</v>
      </c>
      <c r="C20" s="229">
        <v>22155.7</v>
      </c>
      <c r="D20" s="230">
        <v>22114.566666666666</v>
      </c>
      <c r="E20" s="230">
        <v>21981.183333333331</v>
      </c>
      <c r="F20" s="230">
        <v>21806.666666666664</v>
      </c>
      <c r="G20" s="230">
        <v>21673.283333333329</v>
      </c>
      <c r="H20" s="230">
        <v>22289.083333333332</v>
      </c>
      <c r="I20" s="230">
        <v>22422.466666666664</v>
      </c>
      <c r="J20" s="230">
        <v>22596.983333333334</v>
      </c>
      <c r="K20" s="229">
        <v>22247.95</v>
      </c>
      <c r="L20" s="229">
        <v>21940.05</v>
      </c>
      <c r="M20" s="229">
        <v>0.10928</v>
      </c>
      <c r="N20" s="1"/>
      <c r="O20" s="1"/>
    </row>
    <row r="21" spans="1:15" ht="12.75" customHeight="1">
      <c r="A21" s="212">
        <v>12</v>
      </c>
      <c r="B21" s="215" t="s">
        <v>45</v>
      </c>
      <c r="C21" s="229">
        <v>2462.5500000000002</v>
      </c>
      <c r="D21" s="230">
        <v>2469.9166666666665</v>
      </c>
      <c r="E21" s="230">
        <v>2434.833333333333</v>
      </c>
      <c r="F21" s="230">
        <v>2407.1166666666663</v>
      </c>
      <c r="G21" s="230">
        <v>2372.0333333333328</v>
      </c>
      <c r="H21" s="230">
        <v>2497.6333333333332</v>
      </c>
      <c r="I21" s="230">
        <v>2532.7166666666662</v>
      </c>
      <c r="J21" s="230">
        <v>2560.4333333333334</v>
      </c>
      <c r="K21" s="229">
        <v>2505</v>
      </c>
      <c r="L21" s="229">
        <v>2442.1999999999998</v>
      </c>
      <c r="M21" s="229">
        <v>22.1099</v>
      </c>
      <c r="N21" s="1"/>
      <c r="O21" s="1"/>
    </row>
    <row r="22" spans="1:15" ht="12.75" customHeight="1">
      <c r="A22" s="212">
        <v>13</v>
      </c>
      <c r="B22" s="215" t="s">
        <v>234</v>
      </c>
      <c r="C22" s="229">
        <v>955.3</v>
      </c>
      <c r="D22" s="230">
        <v>955.08333333333337</v>
      </c>
      <c r="E22" s="230">
        <v>946.26666666666677</v>
      </c>
      <c r="F22" s="230">
        <v>937.23333333333335</v>
      </c>
      <c r="G22" s="230">
        <v>928.41666666666674</v>
      </c>
      <c r="H22" s="230">
        <v>964.11666666666679</v>
      </c>
      <c r="I22" s="230">
        <v>972.93333333333339</v>
      </c>
      <c r="J22" s="230">
        <v>981.96666666666681</v>
      </c>
      <c r="K22" s="229">
        <v>963.9</v>
      </c>
      <c r="L22" s="229">
        <v>946.05</v>
      </c>
      <c r="M22" s="229">
        <v>4.76248</v>
      </c>
      <c r="N22" s="1"/>
      <c r="O22" s="1"/>
    </row>
    <row r="23" spans="1:15" ht="12.75" customHeight="1">
      <c r="A23" s="212">
        <v>14</v>
      </c>
      <c r="B23" s="215" t="s">
        <v>46</v>
      </c>
      <c r="C23" s="229">
        <v>737.85</v>
      </c>
      <c r="D23" s="230">
        <v>738.43333333333339</v>
      </c>
      <c r="E23" s="230">
        <v>734.46666666666681</v>
      </c>
      <c r="F23" s="230">
        <v>731.08333333333337</v>
      </c>
      <c r="G23" s="230">
        <v>727.11666666666679</v>
      </c>
      <c r="H23" s="230">
        <v>741.81666666666683</v>
      </c>
      <c r="I23" s="230">
        <v>745.78333333333353</v>
      </c>
      <c r="J23" s="230">
        <v>749.16666666666686</v>
      </c>
      <c r="K23" s="229">
        <v>742.4</v>
      </c>
      <c r="L23" s="229">
        <v>735.05</v>
      </c>
      <c r="M23" s="229">
        <v>36.363590000000002</v>
      </c>
      <c r="N23" s="1"/>
      <c r="O23" s="1"/>
    </row>
    <row r="24" spans="1:15" ht="12.75" customHeight="1">
      <c r="A24" s="212">
        <v>15</v>
      </c>
      <c r="B24" s="215" t="s">
        <v>235</v>
      </c>
      <c r="C24" s="229">
        <v>663.15</v>
      </c>
      <c r="D24" s="230">
        <v>666.05000000000007</v>
      </c>
      <c r="E24" s="230">
        <v>659.10000000000014</v>
      </c>
      <c r="F24" s="230">
        <v>655.05000000000007</v>
      </c>
      <c r="G24" s="230">
        <v>648.10000000000014</v>
      </c>
      <c r="H24" s="230">
        <v>670.10000000000014</v>
      </c>
      <c r="I24" s="230">
        <v>677.05000000000018</v>
      </c>
      <c r="J24" s="230">
        <v>681.10000000000014</v>
      </c>
      <c r="K24" s="229">
        <v>673</v>
      </c>
      <c r="L24" s="229">
        <v>662</v>
      </c>
      <c r="M24" s="229">
        <v>9.4485200000000003</v>
      </c>
      <c r="N24" s="1"/>
      <c r="O24" s="1"/>
    </row>
    <row r="25" spans="1:15" ht="12.75" customHeight="1">
      <c r="A25" s="212">
        <v>16</v>
      </c>
      <c r="B25" s="215" t="s">
        <v>236</v>
      </c>
      <c r="C25" s="229">
        <v>823</v>
      </c>
      <c r="D25" s="230">
        <v>826.08333333333337</v>
      </c>
      <c r="E25" s="230">
        <v>817.11666666666679</v>
      </c>
      <c r="F25" s="230">
        <v>811.23333333333346</v>
      </c>
      <c r="G25" s="230">
        <v>802.26666666666688</v>
      </c>
      <c r="H25" s="230">
        <v>831.9666666666667</v>
      </c>
      <c r="I25" s="230">
        <v>840.93333333333317</v>
      </c>
      <c r="J25" s="230">
        <v>846.81666666666661</v>
      </c>
      <c r="K25" s="229">
        <v>835.05</v>
      </c>
      <c r="L25" s="229">
        <v>820.2</v>
      </c>
      <c r="M25" s="229">
        <v>5.1112000000000002</v>
      </c>
      <c r="N25" s="1"/>
      <c r="O25" s="1"/>
    </row>
    <row r="26" spans="1:15" ht="12.75" customHeight="1">
      <c r="A26" s="212">
        <v>17</v>
      </c>
      <c r="B26" s="215" t="s">
        <v>840</v>
      </c>
      <c r="C26" s="229">
        <v>419.1</v>
      </c>
      <c r="D26" s="230">
        <v>420.84999999999997</v>
      </c>
      <c r="E26" s="230">
        <v>416.29999999999995</v>
      </c>
      <c r="F26" s="230">
        <v>413.5</v>
      </c>
      <c r="G26" s="230">
        <v>408.95</v>
      </c>
      <c r="H26" s="230">
        <v>423.64999999999992</v>
      </c>
      <c r="I26" s="230">
        <v>428.2</v>
      </c>
      <c r="J26" s="230">
        <v>430.99999999999989</v>
      </c>
      <c r="K26" s="229">
        <v>425.4</v>
      </c>
      <c r="L26" s="229">
        <v>418.05</v>
      </c>
      <c r="M26" s="229">
        <v>9.2778299999999998</v>
      </c>
      <c r="N26" s="1"/>
      <c r="O26" s="1"/>
    </row>
    <row r="27" spans="1:15" ht="12.75" customHeight="1">
      <c r="A27" s="212">
        <v>18</v>
      </c>
      <c r="B27" s="215" t="s">
        <v>237</v>
      </c>
      <c r="C27" s="229">
        <v>177.65</v>
      </c>
      <c r="D27" s="230">
        <v>178.66666666666666</v>
      </c>
      <c r="E27" s="230">
        <v>175.33333333333331</v>
      </c>
      <c r="F27" s="230">
        <v>173.01666666666665</v>
      </c>
      <c r="G27" s="230">
        <v>169.68333333333331</v>
      </c>
      <c r="H27" s="230">
        <v>180.98333333333332</v>
      </c>
      <c r="I27" s="230">
        <v>184.31666666666663</v>
      </c>
      <c r="J27" s="230">
        <v>186.63333333333333</v>
      </c>
      <c r="K27" s="229">
        <v>182</v>
      </c>
      <c r="L27" s="229">
        <v>176.35</v>
      </c>
      <c r="M27" s="229">
        <v>77.036580000000001</v>
      </c>
      <c r="N27" s="1"/>
      <c r="O27" s="1"/>
    </row>
    <row r="28" spans="1:15" ht="12.75" customHeight="1">
      <c r="A28" s="212">
        <v>19</v>
      </c>
      <c r="B28" s="215" t="s">
        <v>41</v>
      </c>
      <c r="C28" s="229">
        <v>210.35</v>
      </c>
      <c r="D28" s="230">
        <v>207.55000000000004</v>
      </c>
      <c r="E28" s="230">
        <v>203.10000000000008</v>
      </c>
      <c r="F28" s="230">
        <v>195.85000000000005</v>
      </c>
      <c r="G28" s="230">
        <v>191.40000000000009</v>
      </c>
      <c r="H28" s="230">
        <v>214.80000000000007</v>
      </c>
      <c r="I28" s="230">
        <v>219.25000000000006</v>
      </c>
      <c r="J28" s="230">
        <v>226.50000000000006</v>
      </c>
      <c r="K28" s="229">
        <v>212</v>
      </c>
      <c r="L28" s="229">
        <v>200.3</v>
      </c>
      <c r="M28" s="229">
        <v>61.929110000000001</v>
      </c>
      <c r="N28" s="1"/>
      <c r="O28" s="1"/>
    </row>
    <row r="29" spans="1:15" ht="12.75" customHeight="1">
      <c r="A29" s="212">
        <v>20</v>
      </c>
      <c r="B29" s="215" t="s">
        <v>48</v>
      </c>
      <c r="C29" s="229">
        <v>3389.45</v>
      </c>
      <c r="D29" s="230">
        <v>3396.7999999999997</v>
      </c>
      <c r="E29" s="230">
        <v>3342.6499999999996</v>
      </c>
      <c r="F29" s="230">
        <v>3295.85</v>
      </c>
      <c r="G29" s="230">
        <v>3241.7</v>
      </c>
      <c r="H29" s="230">
        <v>3443.5999999999995</v>
      </c>
      <c r="I29" s="230">
        <v>3497.75</v>
      </c>
      <c r="J29" s="230">
        <v>3544.5499999999993</v>
      </c>
      <c r="K29" s="229">
        <v>3450.95</v>
      </c>
      <c r="L29" s="229">
        <v>3350</v>
      </c>
      <c r="M29" s="229">
        <v>2.3170700000000002</v>
      </c>
      <c r="N29" s="1"/>
      <c r="O29" s="1"/>
    </row>
    <row r="30" spans="1:15" ht="12.75" customHeight="1">
      <c r="A30" s="212">
        <v>21</v>
      </c>
      <c r="B30" s="215" t="s">
        <v>51</v>
      </c>
      <c r="C30" s="229">
        <v>458.95</v>
      </c>
      <c r="D30" s="230">
        <v>459.43333333333334</v>
      </c>
      <c r="E30" s="230">
        <v>455.06666666666666</v>
      </c>
      <c r="F30" s="230">
        <v>451.18333333333334</v>
      </c>
      <c r="G30" s="230">
        <v>446.81666666666666</v>
      </c>
      <c r="H30" s="230">
        <v>463.31666666666666</v>
      </c>
      <c r="I30" s="230">
        <v>467.68333333333334</v>
      </c>
      <c r="J30" s="230">
        <v>471.56666666666666</v>
      </c>
      <c r="K30" s="229">
        <v>463.8</v>
      </c>
      <c r="L30" s="229">
        <v>455.55</v>
      </c>
      <c r="M30" s="229">
        <v>23.13541</v>
      </c>
      <c r="N30" s="1"/>
      <c r="O30" s="1"/>
    </row>
    <row r="31" spans="1:15" ht="12.75" customHeight="1">
      <c r="A31" s="212">
        <v>22</v>
      </c>
      <c r="B31" s="215" t="s">
        <v>53</v>
      </c>
      <c r="C31" s="229">
        <v>4951.05</v>
      </c>
      <c r="D31" s="230">
        <v>4952.5999999999995</v>
      </c>
      <c r="E31" s="230">
        <v>4915.1999999999989</v>
      </c>
      <c r="F31" s="230">
        <v>4879.3499999999995</v>
      </c>
      <c r="G31" s="230">
        <v>4841.9499999999989</v>
      </c>
      <c r="H31" s="230">
        <v>4988.4499999999989</v>
      </c>
      <c r="I31" s="230">
        <v>5025.8499999999985</v>
      </c>
      <c r="J31" s="230">
        <v>5061.6999999999989</v>
      </c>
      <c r="K31" s="229">
        <v>4990</v>
      </c>
      <c r="L31" s="229">
        <v>4916.75</v>
      </c>
      <c r="M31" s="229">
        <v>3.08751</v>
      </c>
      <c r="N31" s="1"/>
      <c r="O31" s="1"/>
    </row>
    <row r="32" spans="1:15" ht="12.75" customHeight="1">
      <c r="A32" s="212">
        <v>23</v>
      </c>
      <c r="B32" s="215" t="s">
        <v>55</v>
      </c>
      <c r="C32" s="229">
        <v>154.05000000000001</v>
      </c>
      <c r="D32" s="230">
        <v>153.93333333333334</v>
      </c>
      <c r="E32" s="230">
        <v>153.11666666666667</v>
      </c>
      <c r="F32" s="230">
        <v>152.18333333333334</v>
      </c>
      <c r="G32" s="230">
        <v>151.36666666666667</v>
      </c>
      <c r="H32" s="230">
        <v>154.86666666666667</v>
      </c>
      <c r="I32" s="230">
        <v>155.68333333333334</v>
      </c>
      <c r="J32" s="230">
        <v>156.61666666666667</v>
      </c>
      <c r="K32" s="229">
        <v>154.75</v>
      </c>
      <c r="L32" s="229">
        <v>153</v>
      </c>
      <c r="M32" s="229">
        <v>63.471429999999998</v>
      </c>
      <c r="N32" s="1"/>
      <c r="O32" s="1"/>
    </row>
    <row r="33" spans="1:15" ht="12.75" customHeight="1">
      <c r="A33" s="212">
        <v>24</v>
      </c>
      <c r="B33" s="215" t="s">
        <v>57</v>
      </c>
      <c r="C33" s="229">
        <v>3262.85</v>
      </c>
      <c r="D33" s="230">
        <v>3246.6666666666665</v>
      </c>
      <c r="E33" s="230">
        <v>3221.333333333333</v>
      </c>
      <c r="F33" s="230">
        <v>3179.8166666666666</v>
      </c>
      <c r="G33" s="230">
        <v>3154.4833333333331</v>
      </c>
      <c r="H33" s="230">
        <v>3288.1833333333329</v>
      </c>
      <c r="I33" s="230">
        <v>3313.516666666666</v>
      </c>
      <c r="J33" s="230">
        <v>3355.0333333333328</v>
      </c>
      <c r="K33" s="229">
        <v>3272</v>
      </c>
      <c r="L33" s="229">
        <v>3205.15</v>
      </c>
      <c r="M33" s="229">
        <v>15.98821</v>
      </c>
      <c r="N33" s="1"/>
      <c r="O33" s="1"/>
    </row>
    <row r="34" spans="1:15" ht="12.75" customHeight="1">
      <c r="A34" s="212">
        <v>25</v>
      </c>
      <c r="B34" s="215" t="s">
        <v>297</v>
      </c>
      <c r="C34" s="229">
        <v>2006.95</v>
      </c>
      <c r="D34" s="230">
        <v>1991.2166666666665</v>
      </c>
      <c r="E34" s="230">
        <v>1971.4333333333329</v>
      </c>
      <c r="F34" s="230">
        <v>1935.9166666666665</v>
      </c>
      <c r="G34" s="230">
        <v>1916.133333333333</v>
      </c>
      <c r="H34" s="230">
        <v>2026.7333333333329</v>
      </c>
      <c r="I34" s="230">
        <v>2046.5166666666662</v>
      </c>
      <c r="J34" s="230">
        <v>2082.0333333333328</v>
      </c>
      <c r="K34" s="229">
        <v>2011</v>
      </c>
      <c r="L34" s="229">
        <v>1955.7</v>
      </c>
      <c r="M34" s="229">
        <v>7.4338699999999998</v>
      </c>
      <c r="N34" s="1"/>
      <c r="O34" s="1"/>
    </row>
    <row r="35" spans="1:15" ht="12.75" customHeight="1">
      <c r="A35" s="212">
        <v>26</v>
      </c>
      <c r="B35" s="215" t="s">
        <v>60</v>
      </c>
      <c r="C35" s="229">
        <v>681.6</v>
      </c>
      <c r="D35" s="230">
        <v>675.4</v>
      </c>
      <c r="E35" s="230">
        <v>667.3</v>
      </c>
      <c r="F35" s="230">
        <v>653</v>
      </c>
      <c r="G35" s="230">
        <v>644.9</v>
      </c>
      <c r="H35" s="230">
        <v>689.69999999999993</v>
      </c>
      <c r="I35" s="230">
        <v>697.80000000000007</v>
      </c>
      <c r="J35" s="230">
        <v>712.09999999999991</v>
      </c>
      <c r="K35" s="229">
        <v>683.5</v>
      </c>
      <c r="L35" s="229">
        <v>661.1</v>
      </c>
      <c r="M35" s="229">
        <v>11.945639999999999</v>
      </c>
      <c r="N35" s="1"/>
      <c r="O35" s="1"/>
    </row>
    <row r="36" spans="1:15" ht="12.75" customHeight="1">
      <c r="A36" s="212">
        <v>27</v>
      </c>
      <c r="B36" s="215" t="s">
        <v>239</v>
      </c>
      <c r="C36" s="229">
        <v>3677.9</v>
      </c>
      <c r="D36" s="230">
        <v>3670.4500000000003</v>
      </c>
      <c r="E36" s="230">
        <v>3637.4500000000007</v>
      </c>
      <c r="F36" s="230">
        <v>3597.0000000000005</v>
      </c>
      <c r="G36" s="230">
        <v>3564.0000000000009</v>
      </c>
      <c r="H36" s="230">
        <v>3710.9000000000005</v>
      </c>
      <c r="I36" s="230">
        <v>3743.8999999999996</v>
      </c>
      <c r="J36" s="230">
        <v>3784.3500000000004</v>
      </c>
      <c r="K36" s="229">
        <v>3703.45</v>
      </c>
      <c r="L36" s="229">
        <v>3630</v>
      </c>
      <c r="M36" s="229">
        <v>3.5363099999999998</v>
      </c>
      <c r="N36" s="1"/>
      <c r="O36" s="1"/>
    </row>
    <row r="37" spans="1:15" ht="12.75" customHeight="1">
      <c r="A37" s="212">
        <v>28</v>
      </c>
      <c r="B37" s="215" t="s">
        <v>61</v>
      </c>
      <c r="C37" s="229">
        <v>985.85</v>
      </c>
      <c r="D37" s="230">
        <v>983.28333333333342</v>
      </c>
      <c r="E37" s="230">
        <v>976.86666666666679</v>
      </c>
      <c r="F37" s="230">
        <v>967.88333333333333</v>
      </c>
      <c r="G37" s="230">
        <v>961.4666666666667</v>
      </c>
      <c r="H37" s="230">
        <v>992.26666666666688</v>
      </c>
      <c r="I37" s="230">
        <v>998.68333333333362</v>
      </c>
      <c r="J37" s="230">
        <v>1007.666666666667</v>
      </c>
      <c r="K37" s="229">
        <v>989.7</v>
      </c>
      <c r="L37" s="229">
        <v>974.3</v>
      </c>
      <c r="M37" s="229">
        <v>152.33785</v>
      </c>
      <c r="N37" s="1"/>
      <c r="O37" s="1"/>
    </row>
    <row r="38" spans="1:15" ht="12.75" customHeight="1">
      <c r="A38" s="212">
        <v>29</v>
      </c>
      <c r="B38" s="215" t="s">
        <v>62</v>
      </c>
      <c r="C38" s="229">
        <v>4755.95</v>
      </c>
      <c r="D38" s="230">
        <v>4765.8</v>
      </c>
      <c r="E38" s="230">
        <v>4736.6000000000004</v>
      </c>
      <c r="F38" s="230">
        <v>4717.25</v>
      </c>
      <c r="G38" s="230">
        <v>4688.05</v>
      </c>
      <c r="H38" s="230">
        <v>4785.1500000000005</v>
      </c>
      <c r="I38" s="230">
        <v>4814.3499999999995</v>
      </c>
      <c r="J38" s="230">
        <v>4833.7000000000007</v>
      </c>
      <c r="K38" s="229">
        <v>4795</v>
      </c>
      <c r="L38" s="229">
        <v>4746.45</v>
      </c>
      <c r="M38" s="229">
        <v>2.47078</v>
      </c>
      <c r="N38" s="1"/>
      <c r="O38" s="1"/>
    </row>
    <row r="39" spans="1:15" ht="12.75" customHeight="1">
      <c r="A39" s="212">
        <v>30</v>
      </c>
      <c r="B39" s="215" t="s">
        <v>65</v>
      </c>
      <c r="C39" s="229">
        <v>7166.75</v>
      </c>
      <c r="D39" s="230">
        <v>7155.583333333333</v>
      </c>
      <c r="E39" s="230">
        <v>7111.1666666666661</v>
      </c>
      <c r="F39" s="230">
        <v>7055.583333333333</v>
      </c>
      <c r="G39" s="230">
        <v>7011.1666666666661</v>
      </c>
      <c r="H39" s="230">
        <v>7211.1666666666661</v>
      </c>
      <c r="I39" s="230">
        <v>7255.5833333333321</v>
      </c>
      <c r="J39" s="230">
        <v>7311.1666666666661</v>
      </c>
      <c r="K39" s="229">
        <v>7200</v>
      </c>
      <c r="L39" s="229">
        <v>7100</v>
      </c>
      <c r="M39" s="229">
        <v>8.0013400000000008</v>
      </c>
      <c r="N39" s="1"/>
      <c r="O39" s="1"/>
    </row>
    <row r="40" spans="1:15" ht="12.75" customHeight="1">
      <c r="A40" s="212">
        <v>31</v>
      </c>
      <c r="B40" s="215" t="s">
        <v>64</v>
      </c>
      <c r="C40" s="229">
        <v>1486.2</v>
      </c>
      <c r="D40" s="230">
        <v>1482.7333333333333</v>
      </c>
      <c r="E40" s="230">
        <v>1473.4666666666667</v>
      </c>
      <c r="F40" s="230">
        <v>1460.7333333333333</v>
      </c>
      <c r="G40" s="230">
        <v>1451.4666666666667</v>
      </c>
      <c r="H40" s="230">
        <v>1495.4666666666667</v>
      </c>
      <c r="I40" s="230">
        <v>1504.7333333333336</v>
      </c>
      <c r="J40" s="230">
        <v>1517.4666666666667</v>
      </c>
      <c r="K40" s="229">
        <v>1492</v>
      </c>
      <c r="L40" s="229">
        <v>1470</v>
      </c>
      <c r="M40" s="229">
        <v>12.05104</v>
      </c>
      <c r="N40" s="1"/>
      <c r="O40" s="1"/>
    </row>
    <row r="41" spans="1:15" ht="12.75" customHeight="1">
      <c r="A41" s="212">
        <v>32</v>
      </c>
      <c r="B41" s="215" t="s">
        <v>240</v>
      </c>
      <c r="C41" s="229">
        <v>6934.85</v>
      </c>
      <c r="D41" s="230">
        <v>6892.0999999999995</v>
      </c>
      <c r="E41" s="230">
        <v>6814.2999999999993</v>
      </c>
      <c r="F41" s="230">
        <v>6693.75</v>
      </c>
      <c r="G41" s="230">
        <v>6615.95</v>
      </c>
      <c r="H41" s="230">
        <v>7012.6499999999987</v>
      </c>
      <c r="I41" s="230">
        <v>7090.45</v>
      </c>
      <c r="J41" s="230">
        <v>7210.9999999999982</v>
      </c>
      <c r="K41" s="229">
        <v>6969.9</v>
      </c>
      <c r="L41" s="229">
        <v>6771.55</v>
      </c>
      <c r="M41" s="229">
        <v>0.22553000000000001</v>
      </c>
      <c r="N41" s="1"/>
      <c r="O41" s="1"/>
    </row>
    <row r="42" spans="1:15" ht="12.75" customHeight="1">
      <c r="A42" s="212">
        <v>33</v>
      </c>
      <c r="B42" s="215" t="s">
        <v>66</v>
      </c>
      <c r="C42" s="229">
        <v>2322.6</v>
      </c>
      <c r="D42" s="230">
        <v>2312.9</v>
      </c>
      <c r="E42" s="230">
        <v>2297.8000000000002</v>
      </c>
      <c r="F42" s="230">
        <v>2273</v>
      </c>
      <c r="G42" s="230">
        <v>2257.9</v>
      </c>
      <c r="H42" s="230">
        <v>2337.7000000000003</v>
      </c>
      <c r="I42" s="230">
        <v>2352.7999999999997</v>
      </c>
      <c r="J42" s="230">
        <v>2377.6000000000004</v>
      </c>
      <c r="K42" s="229">
        <v>2328</v>
      </c>
      <c r="L42" s="229">
        <v>2288.1</v>
      </c>
      <c r="M42" s="229">
        <v>2.6313900000000001</v>
      </c>
      <c r="N42" s="1"/>
      <c r="O42" s="1"/>
    </row>
    <row r="43" spans="1:15" ht="12.75" customHeight="1">
      <c r="A43" s="212">
        <v>34</v>
      </c>
      <c r="B43" s="215" t="s">
        <v>67</v>
      </c>
      <c r="C43" s="229">
        <v>261.64999999999998</v>
      </c>
      <c r="D43" s="230">
        <v>261.81666666666666</v>
      </c>
      <c r="E43" s="230">
        <v>256.83333333333331</v>
      </c>
      <c r="F43" s="230">
        <v>252.01666666666665</v>
      </c>
      <c r="G43" s="230">
        <v>247.0333333333333</v>
      </c>
      <c r="H43" s="230">
        <v>266.63333333333333</v>
      </c>
      <c r="I43" s="230">
        <v>271.61666666666667</v>
      </c>
      <c r="J43" s="230">
        <v>276.43333333333334</v>
      </c>
      <c r="K43" s="229">
        <v>266.8</v>
      </c>
      <c r="L43" s="229">
        <v>257</v>
      </c>
      <c r="M43" s="229">
        <v>66.471959999999996</v>
      </c>
      <c r="N43" s="1"/>
      <c r="O43" s="1"/>
    </row>
    <row r="44" spans="1:15" ht="12.75" customHeight="1">
      <c r="A44" s="212">
        <v>35</v>
      </c>
      <c r="B44" s="215" t="s">
        <v>68</v>
      </c>
      <c r="C44" s="229">
        <v>187.25</v>
      </c>
      <c r="D44" s="230">
        <v>187.58333333333334</v>
      </c>
      <c r="E44" s="230">
        <v>186.4666666666667</v>
      </c>
      <c r="F44" s="230">
        <v>185.68333333333337</v>
      </c>
      <c r="G44" s="230">
        <v>184.56666666666672</v>
      </c>
      <c r="H44" s="230">
        <v>188.36666666666667</v>
      </c>
      <c r="I44" s="230">
        <v>189.48333333333329</v>
      </c>
      <c r="J44" s="230">
        <v>190.26666666666665</v>
      </c>
      <c r="K44" s="229">
        <v>188.7</v>
      </c>
      <c r="L44" s="229">
        <v>186.8</v>
      </c>
      <c r="M44" s="229">
        <v>72.741870000000006</v>
      </c>
      <c r="N44" s="1"/>
      <c r="O44" s="1"/>
    </row>
    <row r="45" spans="1:15" ht="12.75" customHeight="1">
      <c r="A45" s="212">
        <v>36</v>
      </c>
      <c r="B45" s="215" t="s">
        <v>241</v>
      </c>
      <c r="C45" s="229">
        <v>73.7</v>
      </c>
      <c r="D45" s="230">
        <v>73.666666666666671</v>
      </c>
      <c r="E45" s="230">
        <v>73.333333333333343</v>
      </c>
      <c r="F45" s="230">
        <v>72.966666666666669</v>
      </c>
      <c r="G45" s="230">
        <v>72.63333333333334</v>
      </c>
      <c r="H45" s="230">
        <v>74.033333333333346</v>
      </c>
      <c r="I45" s="230">
        <v>74.366666666666688</v>
      </c>
      <c r="J45" s="230">
        <v>74.733333333333348</v>
      </c>
      <c r="K45" s="229">
        <v>74</v>
      </c>
      <c r="L45" s="229">
        <v>73.3</v>
      </c>
      <c r="M45" s="229">
        <v>35.433410000000002</v>
      </c>
      <c r="N45" s="1"/>
      <c r="O45" s="1"/>
    </row>
    <row r="46" spans="1:15" ht="12.75" customHeight="1">
      <c r="A46" s="212">
        <v>37</v>
      </c>
      <c r="B46" s="215" t="s">
        <v>69</v>
      </c>
      <c r="C46" s="229">
        <v>1599.4</v>
      </c>
      <c r="D46" s="230">
        <v>1594.1333333333332</v>
      </c>
      <c r="E46" s="230">
        <v>1583.2666666666664</v>
      </c>
      <c r="F46" s="230">
        <v>1567.1333333333332</v>
      </c>
      <c r="G46" s="230">
        <v>1556.2666666666664</v>
      </c>
      <c r="H46" s="230">
        <v>1610.2666666666664</v>
      </c>
      <c r="I46" s="230">
        <v>1621.1333333333332</v>
      </c>
      <c r="J46" s="230">
        <v>1637.2666666666664</v>
      </c>
      <c r="K46" s="229">
        <v>1605</v>
      </c>
      <c r="L46" s="229">
        <v>1578</v>
      </c>
      <c r="M46" s="229">
        <v>2.63679</v>
      </c>
      <c r="N46" s="1"/>
      <c r="O46" s="1"/>
    </row>
    <row r="47" spans="1:15" ht="12.75" customHeight="1">
      <c r="A47" s="212">
        <v>38</v>
      </c>
      <c r="B47" s="215" t="s">
        <v>72</v>
      </c>
      <c r="C47" s="229">
        <v>669.15</v>
      </c>
      <c r="D47" s="230">
        <v>664.56666666666672</v>
      </c>
      <c r="E47" s="230">
        <v>656.13333333333344</v>
      </c>
      <c r="F47" s="230">
        <v>643.11666666666667</v>
      </c>
      <c r="G47" s="230">
        <v>634.68333333333339</v>
      </c>
      <c r="H47" s="230">
        <v>677.58333333333348</v>
      </c>
      <c r="I47" s="230">
        <v>686.01666666666665</v>
      </c>
      <c r="J47" s="230">
        <v>699.03333333333353</v>
      </c>
      <c r="K47" s="229">
        <v>673</v>
      </c>
      <c r="L47" s="229">
        <v>651.54999999999995</v>
      </c>
      <c r="M47" s="229">
        <v>20.836110000000001</v>
      </c>
      <c r="N47" s="1"/>
      <c r="O47" s="1"/>
    </row>
    <row r="48" spans="1:15" ht="12.75" customHeight="1">
      <c r="A48" s="212">
        <v>39</v>
      </c>
      <c r="B48" s="215" t="s">
        <v>71</v>
      </c>
      <c r="C48" s="229">
        <v>122.1</v>
      </c>
      <c r="D48" s="230">
        <v>121.15000000000002</v>
      </c>
      <c r="E48" s="230">
        <v>119.85000000000004</v>
      </c>
      <c r="F48" s="230">
        <v>117.60000000000002</v>
      </c>
      <c r="G48" s="230">
        <v>116.30000000000004</v>
      </c>
      <c r="H48" s="230">
        <v>123.40000000000003</v>
      </c>
      <c r="I48" s="230">
        <v>124.70000000000002</v>
      </c>
      <c r="J48" s="230">
        <v>126.95000000000003</v>
      </c>
      <c r="K48" s="229">
        <v>122.45</v>
      </c>
      <c r="L48" s="229">
        <v>118.9</v>
      </c>
      <c r="M48" s="229">
        <v>165.52079000000001</v>
      </c>
      <c r="N48" s="1"/>
      <c r="O48" s="1"/>
    </row>
    <row r="49" spans="1:15" ht="12.75" customHeight="1">
      <c r="A49" s="212">
        <v>40</v>
      </c>
      <c r="B49" s="215" t="s">
        <v>73</v>
      </c>
      <c r="C49" s="229">
        <v>829.6</v>
      </c>
      <c r="D49" s="230">
        <v>828.01666666666677</v>
      </c>
      <c r="E49" s="230">
        <v>824.18333333333351</v>
      </c>
      <c r="F49" s="230">
        <v>818.76666666666677</v>
      </c>
      <c r="G49" s="230">
        <v>814.93333333333351</v>
      </c>
      <c r="H49" s="230">
        <v>833.43333333333351</v>
      </c>
      <c r="I49" s="230">
        <v>837.26666666666677</v>
      </c>
      <c r="J49" s="230">
        <v>842.68333333333351</v>
      </c>
      <c r="K49" s="229">
        <v>831.85</v>
      </c>
      <c r="L49" s="229">
        <v>822.6</v>
      </c>
      <c r="M49" s="229">
        <v>7.2539800000000003</v>
      </c>
      <c r="N49" s="1"/>
      <c r="O49" s="1"/>
    </row>
    <row r="50" spans="1:15" ht="12.75" customHeight="1">
      <c r="A50" s="212">
        <v>41</v>
      </c>
      <c r="B50" s="215" t="s">
        <v>76</v>
      </c>
      <c r="C50" s="229">
        <v>85.1</v>
      </c>
      <c r="D50" s="230">
        <v>85.55</v>
      </c>
      <c r="E50" s="230">
        <v>84.35</v>
      </c>
      <c r="F50" s="230">
        <v>83.6</v>
      </c>
      <c r="G50" s="230">
        <v>82.399999999999991</v>
      </c>
      <c r="H50" s="230">
        <v>86.3</v>
      </c>
      <c r="I50" s="230">
        <v>87.500000000000014</v>
      </c>
      <c r="J50" s="230">
        <v>88.25</v>
      </c>
      <c r="K50" s="229">
        <v>86.75</v>
      </c>
      <c r="L50" s="229">
        <v>84.8</v>
      </c>
      <c r="M50" s="229">
        <v>157.66317000000001</v>
      </c>
      <c r="N50" s="1"/>
      <c r="O50" s="1"/>
    </row>
    <row r="51" spans="1:15" ht="12.75" customHeight="1">
      <c r="A51" s="212">
        <v>42</v>
      </c>
      <c r="B51" s="215" t="s">
        <v>80</v>
      </c>
      <c r="C51" s="229">
        <v>373.6</v>
      </c>
      <c r="D51" s="230">
        <v>374.3</v>
      </c>
      <c r="E51" s="230">
        <v>371.70000000000005</v>
      </c>
      <c r="F51" s="230">
        <v>369.8</v>
      </c>
      <c r="G51" s="230">
        <v>367.20000000000005</v>
      </c>
      <c r="H51" s="230">
        <v>376.20000000000005</v>
      </c>
      <c r="I51" s="230">
        <v>378.80000000000007</v>
      </c>
      <c r="J51" s="230">
        <v>380.70000000000005</v>
      </c>
      <c r="K51" s="229">
        <v>376.9</v>
      </c>
      <c r="L51" s="229">
        <v>372.4</v>
      </c>
      <c r="M51" s="229">
        <v>39.873170000000002</v>
      </c>
      <c r="N51" s="1"/>
      <c r="O51" s="1"/>
    </row>
    <row r="52" spans="1:15" ht="12.75" customHeight="1">
      <c r="A52" s="212">
        <v>43</v>
      </c>
      <c r="B52" s="215" t="s">
        <v>75</v>
      </c>
      <c r="C52" s="229">
        <v>834.35</v>
      </c>
      <c r="D52" s="230">
        <v>837.0333333333333</v>
      </c>
      <c r="E52" s="230">
        <v>830.06666666666661</v>
      </c>
      <c r="F52" s="230">
        <v>825.7833333333333</v>
      </c>
      <c r="G52" s="230">
        <v>818.81666666666661</v>
      </c>
      <c r="H52" s="230">
        <v>841.31666666666661</v>
      </c>
      <c r="I52" s="230">
        <v>848.2833333333333</v>
      </c>
      <c r="J52" s="230">
        <v>852.56666666666661</v>
      </c>
      <c r="K52" s="229">
        <v>844</v>
      </c>
      <c r="L52" s="229">
        <v>832.75</v>
      </c>
      <c r="M52" s="229">
        <v>32.243450000000003</v>
      </c>
      <c r="N52" s="1"/>
      <c r="O52" s="1"/>
    </row>
    <row r="53" spans="1:15" ht="12.75" customHeight="1">
      <c r="A53" s="212">
        <v>44</v>
      </c>
      <c r="B53" s="215" t="s">
        <v>77</v>
      </c>
      <c r="C53" s="229">
        <v>239.15</v>
      </c>
      <c r="D53" s="230">
        <v>239.08333333333334</v>
      </c>
      <c r="E53" s="230">
        <v>237.7166666666667</v>
      </c>
      <c r="F53" s="230">
        <v>236.28333333333336</v>
      </c>
      <c r="G53" s="230">
        <v>234.91666666666671</v>
      </c>
      <c r="H53" s="230">
        <v>240.51666666666668</v>
      </c>
      <c r="I53" s="230">
        <v>241.8833333333333</v>
      </c>
      <c r="J53" s="230">
        <v>243.31666666666666</v>
      </c>
      <c r="K53" s="229">
        <v>240.45</v>
      </c>
      <c r="L53" s="229">
        <v>237.65</v>
      </c>
      <c r="M53" s="229">
        <v>34.05151</v>
      </c>
      <c r="N53" s="1"/>
      <c r="O53" s="1"/>
    </row>
    <row r="54" spans="1:15" ht="12.75" customHeight="1">
      <c r="A54" s="212">
        <v>45</v>
      </c>
      <c r="B54" s="215" t="s">
        <v>78</v>
      </c>
      <c r="C54" s="229">
        <v>19060.099999999999</v>
      </c>
      <c r="D54" s="230">
        <v>19104.966666666664</v>
      </c>
      <c r="E54" s="230">
        <v>18925.133333333328</v>
      </c>
      <c r="F54" s="230">
        <v>18790.166666666664</v>
      </c>
      <c r="G54" s="230">
        <v>18610.333333333328</v>
      </c>
      <c r="H54" s="230">
        <v>19239.933333333327</v>
      </c>
      <c r="I54" s="230">
        <v>19419.766666666663</v>
      </c>
      <c r="J54" s="230">
        <v>19554.733333333326</v>
      </c>
      <c r="K54" s="229">
        <v>19284.8</v>
      </c>
      <c r="L54" s="229">
        <v>18970</v>
      </c>
      <c r="M54" s="229">
        <v>0.27246999999999999</v>
      </c>
      <c r="N54" s="1"/>
      <c r="O54" s="1"/>
    </row>
    <row r="55" spans="1:15" ht="12.75" customHeight="1">
      <c r="A55" s="212">
        <v>46</v>
      </c>
      <c r="B55" s="215" t="s">
        <v>81</v>
      </c>
      <c r="C55" s="229">
        <v>4940.1000000000004</v>
      </c>
      <c r="D55" s="230">
        <v>4928.0166666666664</v>
      </c>
      <c r="E55" s="230">
        <v>4904.3833333333332</v>
      </c>
      <c r="F55" s="230">
        <v>4868.666666666667</v>
      </c>
      <c r="G55" s="230">
        <v>4845.0333333333338</v>
      </c>
      <c r="H55" s="230">
        <v>4963.7333333333327</v>
      </c>
      <c r="I55" s="230">
        <v>4987.3666666666659</v>
      </c>
      <c r="J55" s="230">
        <v>5023.0833333333321</v>
      </c>
      <c r="K55" s="229">
        <v>4951.6499999999996</v>
      </c>
      <c r="L55" s="229">
        <v>4892.3</v>
      </c>
      <c r="M55" s="229">
        <v>3.2681399999999998</v>
      </c>
      <c r="N55" s="1"/>
      <c r="O55" s="1"/>
    </row>
    <row r="56" spans="1:15" ht="12.75" customHeight="1">
      <c r="A56" s="212">
        <v>47</v>
      </c>
      <c r="B56" s="215" t="s">
        <v>82</v>
      </c>
      <c r="C56" s="229">
        <v>314.89999999999998</v>
      </c>
      <c r="D56" s="230">
        <v>314.84999999999997</v>
      </c>
      <c r="E56" s="230">
        <v>313.29999999999995</v>
      </c>
      <c r="F56" s="230">
        <v>311.7</v>
      </c>
      <c r="G56" s="230">
        <v>310.14999999999998</v>
      </c>
      <c r="H56" s="230">
        <v>316.44999999999993</v>
      </c>
      <c r="I56" s="230">
        <v>318</v>
      </c>
      <c r="J56" s="230">
        <v>319.59999999999991</v>
      </c>
      <c r="K56" s="229">
        <v>316.39999999999998</v>
      </c>
      <c r="L56" s="229">
        <v>313.25</v>
      </c>
      <c r="M56" s="229">
        <v>36.15916</v>
      </c>
      <c r="N56" s="1"/>
      <c r="O56" s="1"/>
    </row>
    <row r="57" spans="1:15" ht="12.75" customHeight="1">
      <c r="A57" s="212">
        <v>48</v>
      </c>
      <c r="B57" s="215" t="s">
        <v>83</v>
      </c>
      <c r="C57" s="229">
        <v>1101.8</v>
      </c>
      <c r="D57" s="230">
        <v>1093.9333333333332</v>
      </c>
      <c r="E57" s="230">
        <v>1083.4666666666662</v>
      </c>
      <c r="F57" s="230">
        <v>1065.133333333333</v>
      </c>
      <c r="G57" s="230">
        <v>1054.6666666666661</v>
      </c>
      <c r="H57" s="230">
        <v>1112.2666666666664</v>
      </c>
      <c r="I57" s="230">
        <v>1122.7333333333331</v>
      </c>
      <c r="J57" s="230">
        <v>1141.0666666666666</v>
      </c>
      <c r="K57" s="229">
        <v>1104.4000000000001</v>
      </c>
      <c r="L57" s="229">
        <v>1075.5999999999999</v>
      </c>
      <c r="M57" s="229">
        <v>17.291730000000001</v>
      </c>
      <c r="N57" s="1"/>
      <c r="O57" s="1"/>
    </row>
    <row r="58" spans="1:15" ht="12.75" customHeight="1">
      <c r="A58" s="212">
        <v>49</v>
      </c>
      <c r="B58" s="215" t="s">
        <v>84</v>
      </c>
      <c r="C58" s="229">
        <v>981.5</v>
      </c>
      <c r="D58" s="230">
        <v>974.11666666666667</v>
      </c>
      <c r="E58" s="230">
        <v>964.38333333333333</v>
      </c>
      <c r="F58" s="230">
        <v>947.26666666666665</v>
      </c>
      <c r="G58" s="230">
        <v>937.5333333333333</v>
      </c>
      <c r="H58" s="230">
        <v>991.23333333333335</v>
      </c>
      <c r="I58" s="230">
        <v>1000.9666666666667</v>
      </c>
      <c r="J58" s="230">
        <v>1018.0833333333334</v>
      </c>
      <c r="K58" s="229">
        <v>983.85</v>
      </c>
      <c r="L58" s="229">
        <v>957</v>
      </c>
      <c r="M58" s="229">
        <v>21.581199999999999</v>
      </c>
      <c r="N58" s="1"/>
      <c r="O58" s="1"/>
    </row>
    <row r="59" spans="1:15" ht="12.75" customHeight="1">
      <c r="A59" s="212">
        <v>50</v>
      </c>
      <c r="B59" s="215" t="s">
        <v>800</v>
      </c>
      <c r="C59" s="229">
        <v>1340.35</v>
      </c>
      <c r="D59" s="230">
        <v>1346.4166666666665</v>
      </c>
      <c r="E59" s="230">
        <v>1323.5333333333331</v>
      </c>
      <c r="F59" s="230">
        <v>1306.7166666666665</v>
      </c>
      <c r="G59" s="230">
        <v>1283.833333333333</v>
      </c>
      <c r="H59" s="230">
        <v>1363.2333333333331</v>
      </c>
      <c r="I59" s="230">
        <v>1386.1166666666663</v>
      </c>
      <c r="J59" s="230">
        <v>1402.9333333333332</v>
      </c>
      <c r="K59" s="229">
        <v>1369.3</v>
      </c>
      <c r="L59" s="229">
        <v>1329.6</v>
      </c>
      <c r="M59" s="229">
        <v>2.3521999999999998</v>
      </c>
      <c r="N59" s="1"/>
      <c r="O59" s="1"/>
    </row>
    <row r="60" spans="1:15" ht="12.75" customHeight="1">
      <c r="A60" s="212">
        <v>51</v>
      </c>
      <c r="B60" s="215" t="s">
        <v>85</v>
      </c>
      <c r="C60" s="229">
        <v>228.95</v>
      </c>
      <c r="D60" s="230">
        <v>229.08333333333334</v>
      </c>
      <c r="E60" s="230">
        <v>227.86666666666667</v>
      </c>
      <c r="F60" s="230">
        <v>226.78333333333333</v>
      </c>
      <c r="G60" s="230">
        <v>225.56666666666666</v>
      </c>
      <c r="H60" s="230">
        <v>230.16666666666669</v>
      </c>
      <c r="I60" s="230">
        <v>231.38333333333333</v>
      </c>
      <c r="J60" s="230">
        <v>232.4666666666667</v>
      </c>
      <c r="K60" s="229">
        <v>230.3</v>
      </c>
      <c r="L60" s="229">
        <v>228</v>
      </c>
      <c r="M60" s="229">
        <v>55.747979999999998</v>
      </c>
      <c r="N60" s="1"/>
      <c r="O60" s="1"/>
    </row>
    <row r="61" spans="1:15" ht="12.75" customHeight="1">
      <c r="A61" s="212">
        <v>52</v>
      </c>
      <c r="B61" s="215" t="s">
        <v>87</v>
      </c>
      <c r="C61" s="229">
        <v>4567.8999999999996</v>
      </c>
      <c r="D61" s="230">
        <v>4548.6333333333332</v>
      </c>
      <c r="E61" s="230">
        <v>4519.2666666666664</v>
      </c>
      <c r="F61" s="230">
        <v>4470.6333333333332</v>
      </c>
      <c r="G61" s="230">
        <v>4441.2666666666664</v>
      </c>
      <c r="H61" s="230">
        <v>4597.2666666666664</v>
      </c>
      <c r="I61" s="230">
        <v>4626.6333333333332</v>
      </c>
      <c r="J61" s="230">
        <v>4675.2666666666664</v>
      </c>
      <c r="K61" s="229">
        <v>4578</v>
      </c>
      <c r="L61" s="229">
        <v>4500</v>
      </c>
      <c r="M61" s="229">
        <v>2.6281300000000001</v>
      </c>
      <c r="N61" s="1"/>
      <c r="O61" s="1"/>
    </row>
    <row r="62" spans="1:15" ht="12.75" customHeight="1">
      <c r="A62" s="212">
        <v>53</v>
      </c>
      <c r="B62" s="215" t="s">
        <v>88</v>
      </c>
      <c r="C62" s="229">
        <v>1647.85</v>
      </c>
      <c r="D62" s="230">
        <v>1646.95</v>
      </c>
      <c r="E62" s="230">
        <v>1625.9</v>
      </c>
      <c r="F62" s="230">
        <v>1603.95</v>
      </c>
      <c r="G62" s="230">
        <v>1582.9</v>
      </c>
      <c r="H62" s="230">
        <v>1668.9</v>
      </c>
      <c r="I62" s="230">
        <v>1689.9499999999998</v>
      </c>
      <c r="J62" s="230">
        <v>1711.9</v>
      </c>
      <c r="K62" s="229">
        <v>1668</v>
      </c>
      <c r="L62" s="229">
        <v>1625</v>
      </c>
      <c r="M62" s="229">
        <v>6.0107999999999997</v>
      </c>
      <c r="N62" s="1"/>
      <c r="O62" s="1"/>
    </row>
    <row r="63" spans="1:15" ht="12.75" customHeight="1">
      <c r="A63" s="212">
        <v>54</v>
      </c>
      <c r="B63" s="215" t="s">
        <v>89</v>
      </c>
      <c r="C63" s="229">
        <v>651.04999999999995</v>
      </c>
      <c r="D63" s="230">
        <v>654.41666666666663</v>
      </c>
      <c r="E63" s="230">
        <v>642.68333333333328</v>
      </c>
      <c r="F63" s="230">
        <v>634.31666666666661</v>
      </c>
      <c r="G63" s="230">
        <v>622.58333333333326</v>
      </c>
      <c r="H63" s="230">
        <v>662.7833333333333</v>
      </c>
      <c r="I63" s="230">
        <v>674.51666666666665</v>
      </c>
      <c r="J63" s="230">
        <v>682.88333333333333</v>
      </c>
      <c r="K63" s="229">
        <v>666.15</v>
      </c>
      <c r="L63" s="229">
        <v>646.04999999999995</v>
      </c>
      <c r="M63" s="229">
        <v>39.92107</v>
      </c>
      <c r="N63" s="1"/>
      <c r="O63" s="1"/>
    </row>
    <row r="64" spans="1:15" ht="12.75" customHeight="1">
      <c r="A64" s="212">
        <v>55</v>
      </c>
      <c r="B64" s="215" t="s">
        <v>90</v>
      </c>
      <c r="C64" s="229">
        <v>936.3</v>
      </c>
      <c r="D64" s="230">
        <v>939.7166666666667</v>
      </c>
      <c r="E64" s="230">
        <v>927.93333333333339</v>
      </c>
      <c r="F64" s="230">
        <v>919.56666666666672</v>
      </c>
      <c r="G64" s="230">
        <v>907.78333333333342</v>
      </c>
      <c r="H64" s="230">
        <v>948.08333333333337</v>
      </c>
      <c r="I64" s="230">
        <v>959.86666666666667</v>
      </c>
      <c r="J64" s="230">
        <v>968.23333333333335</v>
      </c>
      <c r="K64" s="229">
        <v>951.5</v>
      </c>
      <c r="L64" s="229">
        <v>931.35</v>
      </c>
      <c r="M64" s="229">
        <v>4.2650899999999998</v>
      </c>
      <c r="N64" s="1"/>
      <c r="O64" s="1"/>
    </row>
    <row r="65" spans="1:15" ht="12.75" customHeight="1">
      <c r="A65" s="212">
        <v>56</v>
      </c>
      <c r="B65" s="215" t="s">
        <v>245</v>
      </c>
      <c r="C65" s="229">
        <v>286.89999999999998</v>
      </c>
      <c r="D65" s="230">
        <v>284.05</v>
      </c>
      <c r="E65" s="230">
        <v>279.85000000000002</v>
      </c>
      <c r="F65" s="230">
        <v>272.8</v>
      </c>
      <c r="G65" s="230">
        <v>268.60000000000002</v>
      </c>
      <c r="H65" s="230">
        <v>291.10000000000002</v>
      </c>
      <c r="I65" s="230">
        <v>295.29999999999995</v>
      </c>
      <c r="J65" s="230">
        <v>302.35000000000002</v>
      </c>
      <c r="K65" s="229">
        <v>288.25</v>
      </c>
      <c r="L65" s="229">
        <v>277</v>
      </c>
      <c r="M65" s="229">
        <v>40.445210000000003</v>
      </c>
      <c r="N65" s="1"/>
      <c r="O65" s="1"/>
    </row>
    <row r="66" spans="1:15" ht="12.75" customHeight="1">
      <c r="A66" s="212">
        <v>57</v>
      </c>
      <c r="B66" s="215" t="s">
        <v>92</v>
      </c>
      <c r="C66" s="229">
        <v>1843.2</v>
      </c>
      <c r="D66" s="230">
        <v>1825.7333333333333</v>
      </c>
      <c r="E66" s="230">
        <v>1803.4666666666667</v>
      </c>
      <c r="F66" s="230">
        <v>1763.7333333333333</v>
      </c>
      <c r="G66" s="230">
        <v>1741.4666666666667</v>
      </c>
      <c r="H66" s="230">
        <v>1865.4666666666667</v>
      </c>
      <c r="I66" s="230">
        <v>1887.7333333333336</v>
      </c>
      <c r="J66" s="230">
        <v>1927.4666666666667</v>
      </c>
      <c r="K66" s="229">
        <v>1848</v>
      </c>
      <c r="L66" s="229">
        <v>1786</v>
      </c>
      <c r="M66" s="229">
        <v>11.92944</v>
      </c>
      <c r="N66" s="1"/>
      <c r="O66" s="1"/>
    </row>
    <row r="67" spans="1:15" ht="12.75" customHeight="1">
      <c r="A67" s="212">
        <v>58</v>
      </c>
      <c r="B67" s="215" t="s">
        <v>97</v>
      </c>
      <c r="C67" s="229">
        <v>503.6</v>
      </c>
      <c r="D67" s="230">
        <v>499</v>
      </c>
      <c r="E67" s="230">
        <v>493.25</v>
      </c>
      <c r="F67" s="230">
        <v>482.9</v>
      </c>
      <c r="G67" s="230">
        <v>477.15</v>
      </c>
      <c r="H67" s="230">
        <v>509.35</v>
      </c>
      <c r="I67" s="230">
        <v>515.1</v>
      </c>
      <c r="J67" s="230">
        <v>525.45000000000005</v>
      </c>
      <c r="K67" s="229">
        <v>504.75</v>
      </c>
      <c r="L67" s="229">
        <v>488.65</v>
      </c>
      <c r="M67" s="229">
        <v>58.491239999999998</v>
      </c>
      <c r="N67" s="1"/>
      <c r="O67" s="1"/>
    </row>
    <row r="68" spans="1:15" ht="12.75" customHeight="1">
      <c r="A68" s="212">
        <v>59</v>
      </c>
      <c r="B68" s="215" t="s">
        <v>93</v>
      </c>
      <c r="C68" s="229">
        <v>560.45000000000005</v>
      </c>
      <c r="D68" s="230">
        <v>558.21666666666658</v>
      </c>
      <c r="E68" s="230">
        <v>553.53333333333319</v>
      </c>
      <c r="F68" s="230">
        <v>546.61666666666656</v>
      </c>
      <c r="G68" s="230">
        <v>541.93333333333317</v>
      </c>
      <c r="H68" s="230">
        <v>565.13333333333321</v>
      </c>
      <c r="I68" s="230">
        <v>569.81666666666661</v>
      </c>
      <c r="J68" s="230">
        <v>576.73333333333323</v>
      </c>
      <c r="K68" s="229">
        <v>562.9</v>
      </c>
      <c r="L68" s="229">
        <v>551.29999999999995</v>
      </c>
      <c r="M68" s="229">
        <v>26.443919999999999</v>
      </c>
      <c r="N68" s="1"/>
      <c r="O68" s="1"/>
    </row>
    <row r="69" spans="1:15" ht="12.75" customHeight="1">
      <c r="A69" s="212">
        <v>60</v>
      </c>
      <c r="B69" s="215" t="s">
        <v>246</v>
      </c>
      <c r="C69" s="229">
        <v>2157.3000000000002</v>
      </c>
      <c r="D69" s="230">
        <v>2145.0666666666671</v>
      </c>
      <c r="E69" s="230">
        <v>2121.233333333334</v>
      </c>
      <c r="F69" s="230">
        <v>2085.166666666667</v>
      </c>
      <c r="G69" s="230">
        <v>2061.3333333333339</v>
      </c>
      <c r="H69" s="230">
        <v>2181.1333333333341</v>
      </c>
      <c r="I69" s="230">
        <v>2204.9666666666672</v>
      </c>
      <c r="J69" s="230">
        <v>2241.0333333333342</v>
      </c>
      <c r="K69" s="229">
        <v>2168.9</v>
      </c>
      <c r="L69" s="229">
        <v>2109</v>
      </c>
      <c r="M69" s="229">
        <v>3.8912900000000001</v>
      </c>
      <c r="N69" s="1"/>
      <c r="O69" s="1"/>
    </row>
    <row r="70" spans="1:15" ht="12.75" customHeight="1">
      <c r="A70" s="212">
        <v>61</v>
      </c>
      <c r="B70" s="215" t="s">
        <v>94</v>
      </c>
      <c r="C70" s="229">
        <v>2069.25</v>
      </c>
      <c r="D70" s="230">
        <v>2057.3000000000002</v>
      </c>
      <c r="E70" s="230">
        <v>2041.2500000000005</v>
      </c>
      <c r="F70" s="230">
        <v>2013.2500000000002</v>
      </c>
      <c r="G70" s="230">
        <v>1997.2000000000005</v>
      </c>
      <c r="H70" s="230">
        <v>2085.3000000000002</v>
      </c>
      <c r="I70" s="230">
        <v>2101.3499999999995</v>
      </c>
      <c r="J70" s="230">
        <v>2129.3500000000004</v>
      </c>
      <c r="K70" s="229">
        <v>2073.35</v>
      </c>
      <c r="L70" s="229">
        <v>2029.3</v>
      </c>
      <c r="M70" s="229">
        <v>5.0312299999999999</v>
      </c>
      <c r="N70" s="1"/>
      <c r="O70" s="1"/>
    </row>
    <row r="71" spans="1:15" ht="12.75" customHeight="1">
      <c r="A71" s="212">
        <v>62</v>
      </c>
      <c r="B71" s="215" t="s">
        <v>841</v>
      </c>
      <c r="C71" s="229">
        <v>383.2</v>
      </c>
      <c r="D71" s="230">
        <v>383.14999999999992</v>
      </c>
      <c r="E71" s="230">
        <v>378.64999999999986</v>
      </c>
      <c r="F71" s="230">
        <v>374.09999999999997</v>
      </c>
      <c r="G71" s="230">
        <v>369.59999999999991</v>
      </c>
      <c r="H71" s="230">
        <v>387.69999999999982</v>
      </c>
      <c r="I71" s="230">
        <v>392.19999999999993</v>
      </c>
      <c r="J71" s="230">
        <v>396.74999999999977</v>
      </c>
      <c r="K71" s="229">
        <v>387.65</v>
      </c>
      <c r="L71" s="229">
        <v>378.6</v>
      </c>
      <c r="M71" s="229">
        <v>27.706849999999999</v>
      </c>
      <c r="N71" s="1"/>
      <c r="O71" s="1"/>
    </row>
    <row r="72" spans="1:15" ht="12.75" customHeight="1">
      <c r="A72" s="212">
        <v>63</v>
      </c>
      <c r="B72" s="215" t="s">
        <v>95</v>
      </c>
      <c r="C72" s="229">
        <v>3487.7</v>
      </c>
      <c r="D72" s="230">
        <v>3472.2166666666667</v>
      </c>
      <c r="E72" s="230">
        <v>3450.4833333333336</v>
      </c>
      <c r="F72" s="230">
        <v>3413.2666666666669</v>
      </c>
      <c r="G72" s="230">
        <v>3391.5333333333338</v>
      </c>
      <c r="H72" s="230">
        <v>3509.4333333333334</v>
      </c>
      <c r="I72" s="230">
        <v>3531.1666666666661</v>
      </c>
      <c r="J72" s="230">
        <v>3568.3833333333332</v>
      </c>
      <c r="K72" s="229">
        <v>3493.95</v>
      </c>
      <c r="L72" s="229">
        <v>3435</v>
      </c>
      <c r="M72" s="229">
        <v>3.67056</v>
      </c>
      <c r="N72" s="1"/>
      <c r="O72" s="1"/>
    </row>
    <row r="73" spans="1:15" ht="12.75" customHeight="1">
      <c r="A73" s="212">
        <v>64</v>
      </c>
      <c r="B73" s="215" t="s">
        <v>248</v>
      </c>
      <c r="C73" s="229">
        <v>4315.8999999999996</v>
      </c>
      <c r="D73" s="230">
        <v>4296.6333333333332</v>
      </c>
      <c r="E73" s="230">
        <v>4208.2666666666664</v>
      </c>
      <c r="F73" s="230">
        <v>4100.6333333333332</v>
      </c>
      <c r="G73" s="230">
        <v>4012.2666666666664</v>
      </c>
      <c r="H73" s="230">
        <v>4404.2666666666664</v>
      </c>
      <c r="I73" s="230">
        <v>4492.6333333333332</v>
      </c>
      <c r="J73" s="230">
        <v>4600.2666666666664</v>
      </c>
      <c r="K73" s="229">
        <v>4385</v>
      </c>
      <c r="L73" s="229">
        <v>4189</v>
      </c>
      <c r="M73" s="229">
        <v>16.545010000000001</v>
      </c>
      <c r="N73" s="1"/>
      <c r="O73" s="1"/>
    </row>
    <row r="74" spans="1:15" ht="12.75" customHeight="1">
      <c r="A74" s="212">
        <v>65</v>
      </c>
      <c r="B74" s="215" t="s">
        <v>143</v>
      </c>
      <c r="C74" s="229">
        <v>1987.65</v>
      </c>
      <c r="D74" s="230">
        <v>1986.5</v>
      </c>
      <c r="E74" s="230">
        <v>1963.15</v>
      </c>
      <c r="F74" s="230">
        <v>1938.65</v>
      </c>
      <c r="G74" s="230">
        <v>1915.3000000000002</v>
      </c>
      <c r="H74" s="230">
        <v>2011</v>
      </c>
      <c r="I74" s="230">
        <v>2034.35</v>
      </c>
      <c r="J74" s="230">
        <v>2058.85</v>
      </c>
      <c r="K74" s="229">
        <v>2009.85</v>
      </c>
      <c r="L74" s="229">
        <v>1962</v>
      </c>
      <c r="M74" s="229">
        <v>1.61521</v>
      </c>
      <c r="N74" s="1"/>
      <c r="O74" s="1"/>
    </row>
    <row r="75" spans="1:15" ht="12.75" customHeight="1">
      <c r="A75" s="212">
        <v>66</v>
      </c>
      <c r="B75" s="215" t="s">
        <v>98</v>
      </c>
      <c r="C75" s="229">
        <v>4702</v>
      </c>
      <c r="D75" s="230">
        <v>4696.2833333333328</v>
      </c>
      <c r="E75" s="230">
        <v>4663.7666666666655</v>
      </c>
      <c r="F75" s="230">
        <v>4625.5333333333328</v>
      </c>
      <c r="G75" s="230">
        <v>4593.0166666666655</v>
      </c>
      <c r="H75" s="230">
        <v>4734.5166666666655</v>
      </c>
      <c r="I75" s="230">
        <v>4767.0333333333319</v>
      </c>
      <c r="J75" s="230">
        <v>4805.2666666666655</v>
      </c>
      <c r="K75" s="229">
        <v>4728.8</v>
      </c>
      <c r="L75" s="229">
        <v>4658.05</v>
      </c>
      <c r="M75" s="229">
        <v>2.5898099999999999</v>
      </c>
      <c r="N75" s="1"/>
      <c r="O75" s="1"/>
    </row>
    <row r="76" spans="1:15" ht="12.75" customHeight="1">
      <c r="A76" s="212">
        <v>67</v>
      </c>
      <c r="B76" s="215" t="s">
        <v>99</v>
      </c>
      <c r="C76" s="229">
        <v>3592.65</v>
      </c>
      <c r="D76" s="230">
        <v>3605.4666666666667</v>
      </c>
      <c r="E76" s="230">
        <v>3570.1833333333334</v>
      </c>
      <c r="F76" s="230">
        <v>3547.7166666666667</v>
      </c>
      <c r="G76" s="230">
        <v>3512.4333333333334</v>
      </c>
      <c r="H76" s="230">
        <v>3627.9333333333334</v>
      </c>
      <c r="I76" s="230">
        <v>3663.2166666666672</v>
      </c>
      <c r="J76" s="230">
        <v>3685.6833333333334</v>
      </c>
      <c r="K76" s="229">
        <v>3640.75</v>
      </c>
      <c r="L76" s="229">
        <v>3583</v>
      </c>
      <c r="M76" s="229">
        <v>6.1212299999999997</v>
      </c>
      <c r="N76" s="1"/>
      <c r="O76" s="1"/>
    </row>
    <row r="77" spans="1:15" ht="12.75" customHeight="1">
      <c r="A77" s="212">
        <v>68</v>
      </c>
      <c r="B77" s="215" t="s">
        <v>249</v>
      </c>
      <c r="C77" s="229">
        <v>379.95</v>
      </c>
      <c r="D77" s="230">
        <v>378.65000000000003</v>
      </c>
      <c r="E77" s="230">
        <v>372.30000000000007</v>
      </c>
      <c r="F77" s="230">
        <v>364.65000000000003</v>
      </c>
      <c r="G77" s="230">
        <v>358.30000000000007</v>
      </c>
      <c r="H77" s="230">
        <v>386.30000000000007</v>
      </c>
      <c r="I77" s="230">
        <v>392.65000000000009</v>
      </c>
      <c r="J77" s="230">
        <v>400.30000000000007</v>
      </c>
      <c r="K77" s="229">
        <v>385</v>
      </c>
      <c r="L77" s="229">
        <v>371</v>
      </c>
      <c r="M77" s="229">
        <v>12.09187</v>
      </c>
      <c r="N77" s="1"/>
      <c r="O77" s="1"/>
    </row>
    <row r="78" spans="1:15" ht="12.75" customHeight="1">
      <c r="A78" s="212">
        <v>69</v>
      </c>
      <c r="B78" s="215" t="s">
        <v>100</v>
      </c>
      <c r="C78" s="229">
        <v>2186.85</v>
      </c>
      <c r="D78" s="230">
        <v>2178.35</v>
      </c>
      <c r="E78" s="230">
        <v>2165.5</v>
      </c>
      <c r="F78" s="230">
        <v>2144.15</v>
      </c>
      <c r="G78" s="230">
        <v>2131.3000000000002</v>
      </c>
      <c r="H78" s="230">
        <v>2199.6999999999998</v>
      </c>
      <c r="I78" s="230">
        <v>2212.5499999999993</v>
      </c>
      <c r="J78" s="230">
        <v>2233.8999999999996</v>
      </c>
      <c r="K78" s="229">
        <v>2191.1999999999998</v>
      </c>
      <c r="L78" s="229">
        <v>2157</v>
      </c>
      <c r="M78" s="229">
        <v>1.9090400000000001</v>
      </c>
      <c r="N78" s="1"/>
      <c r="O78" s="1"/>
    </row>
    <row r="79" spans="1:15" ht="12.75" customHeight="1">
      <c r="A79" s="212">
        <v>70</v>
      </c>
      <c r="B79" s="215" t="s">
        <v>801</v>
      </c>
      <c r="C79" s="229">
        <v>142.05000000000001</v>
      </c>
      <c r="D79" s="230">
        <v>140.75</v>
      </c>
      <c r="E79" s="230">
        <v>138.69999999999999</v>
      </c>
      <c r="F79" s="230">
        <v>135.35</v>
      </c>
      <c r="G79" s="230">
        <v>133.29999999999998</v>
      </c>
      <c r="H79" s="230">
        <v>144.1</v>
      </c>
      <c r="I79" s="230">
        <v>146.15</v>
      </c>
      <c r="J79" s="230">
        <v>149.5</v>
      </c>
      <c r="K79" s="229">
        <v>142.80000000000001</v>
      </c>
      <c r="L79" s="229">
        <v>137.4</v>
      </c>
      <c r="M79" s="229">
        <v>122.80352999999999</v>
      </c>
      <c r="N79" s="1"/>
      <c r="O79" s="1"/>
    </row>
    <row r="80" spans="1:15" ht="12.75" customHeight="1">
      <c r="A80" s="212">
        <v>71</v>
      </c>
      <c r="B80" s="215" t="s">
        <v>102</v>
      </c>
      <c r="C80" s="229">
        <v>124.55</v>
      </c>
      <c r="D80" s="230">
        <v>124.98333333333335</v>
      </c>
      <c r="E80" s="230">
        <v>123.9666666666667</v>
      </c>
      <c r="F80" s="230">
        <v>123.38333333333335</v>
      </c>
      <c r="G80" s="230">
        <v>122.3666666666667</v>
      </c>
      <c r="H80" s="230">
        <v>125.56666666666669</v>
      </c>
      <c r="I80" s="230">
        <v>126.58333333333334</v>
      </c>
      <c r="J80" s="230">
        <v>127.16666666666669</v>
      </c>
      <c r="K80" s="229">
        <v>126</v>
      </c>
      <c r="L80" s="229">
        <v>124.4</v>
      </c>
      <c r="M80" s="229">
        <v>141.80212</v>
      </c>
      <c r="N80" s="1"/>
      <c r="O80" s="1"/>
    </row>
    <row r="81" spans="1:15" ht="12.75" customHeight="1">
      <c r="A81" s="212">
        <v>72</v>
      </c>
      <c r="B81" s="215" t="s">
        <v>251</v>
      </c>
      <c r="C81" s="229">
        <v>287.7</v>
      </c>
      <c r="D81" s="230">
        <v>286.5</v>
      </c>
      <c r="E81" s="230">
        <v>281.8</v>
      </c>
      <c r="F81" s="230">
        <v>275.90000000000003</v>
      </c>
      <c r="G81" s="230">
        <v>271.20000000000005</v>
      </c>
      <c r="H81" s="230">
        <v>292.39999999999998</v>
      </c>
      <c r="I81" s="230">
        <v>297.10000000000002</v>
      </c>
      <c r="J81" s="230">
        <v>302.99999999999994</v>
      </c>
      <c r="K81" s="229">
        <v>291.2</v>
      </c>
      <c r="L81" s="229">
        <v>280.60000000000002</v>
      </c>
      <c r="M81" s="229">
        <v>21.354759999999999</v>
      </c>
      <c r="N81" s="1"/>
      <c r="O81" s="1"/>
    </row>
    <row r="82" spans="1:15" ht="12.75" customHeight="1">
      <c r="A82" s="212">
        <v>73</v>
      </c>
      <c r="B82" s="215" t="s">
        <v>103</v>
      </c>
      <c r="C82" s="229">
        <v>107.05</v>
      </c>
      <c r="D82" s="230">
        <v>106.5</v>
      </c>
      <c r="E82" s="230">
        <v>105.85</v>
      </c>
      <c r="F82" s="230">
        <v>104.64999999999999</v>
      </c>
      <c r="G82" s="230">
        <v>103.99999999999999</v>
      </c>
      <c r="H82" s="230">
        <v>107.7</v>
      </c>
      <c r="I82" s="230">
        <v>108.35000000000001</v>
      </c>
      <c r="J82" s="230">
        <v>109.55000000000001</v>
      </c>
      <c r="K82" s="229">
        <v>107.15</v>
      </c>
      <c r="L82" s="229">
        <v>105.3</v>
      </c>
      <c r="M82" s="229">
        <v>116.62296000000001</v>
      </c>
      <c r="N82" s="1"/>
      <c r="O82" s="1"/>
    </row>
    <row r="83" spans="1:15" ht="12.75" customHeight="1">
      <c r="A83" s="212">
        <v>74</v>
      </c>
      <c r="B83" s="215" t="s">
        <v>252</v>
      </c>
      <c r="C83" s="229">
        <v>993.7</v>
      </c>
      <c r="D83" s="230">
        <v>989.61666666666679</v>
      </c>
      <c r="E83" s="230">
        <v>969.13333333333355</v>
      </c>
      <c r="F83" s="230">
        <v>944.56666666666672</v>
      </c>
      <c r="G83" s="230">
        <v>924.08333333333348</v>
      </c>
      <c r="H83" s="230">
        <v>1014.1833333333336</v>
      </c>
      <c r="I83" s="230">
        <v>1034.6666666666667</v>
      </c>
      <c r="J83" s="230">
        <v>1059.2333333333336</v>
      </c>
      <c r="K83" s="229">
        <v>1010.1</v>
      </c>
      <c r="L83" s="229">
        <v>965.05</v>
      </c>
      <c r="M83" s="229">
        <v>24.613569999999999</v>
      </c>
      <c r="N83" s="1"/>
      <c r="O83" s="1"/>
    </row>
    <row r="84" spans="1:15" ht="12.75" customHeight="1">
      <c r="A84" s="212">
        <v>75</v>
      </c>
      <c r="B84" s="215" t="s">
        <v>107</v>
      </c>
      <c r="C84" s="229">
        <v>1055.45</v>
      </c>
      <c r="D84" s="230">
        <v>1055.5166666666667</v>
      </c>
      <c r="E84" s="230">
        <v>1044.0333333333333</v>
      </c>
      <c r="F84" s="230">
        <v>1032.6166666666666</v>
      </c>
      <c r="G84" s="230">
        <v>1021.1333333333332</v>
      </c>
      <c r="H84" s="230">
        <v>1066.9333333333334</v>
      </c>
      <c r="I84" s="230">
        <v>1078.4166666666665</v>
      </c>
      <c r="J84" s="230">
        <v>1089.8333333333335</v>
      </c>
      <c r="K84" s="229">
        <v>1067</v>
      </c>
      <c r="L84" s="229">
        <v>1044.0999999999999</v>
      </c>
      <c r="M84" s="229">
        <v>9.5221599999999995</v>
      </c>
      <c r="N84" s="1"/>
      <c r="O84" s="1"/>
    </row>
    <row r="85" spans="1:15" ht="12.75" customHeight="1">
      <c r="A85" s="212">
        <v>76</v>
      </c>
      <c r="B85" s="215" t="s">
        <v>108</v>
      </c>
      <c r="C85" s="229">
        <v>1474.45</v>
      </c>
      <c r="D85" s="230">
        <v>1468.8333333333333</v>
      </c>
      <c r="E85" s="230">
        <v>1450.6666666666665</v>
      </c>
      <c r="F85" s="230">
        <v>1426.8833333333332</v>
      </c>
      <c r="G85" s="230">
        <v>1408.7166666666665</v>
      </c>
      <c r="H85" s="230">
        <v>1492.6166666666666</v>
      </c>
      <c r="I85" s="230">
        <v>1510.7833333333331</v>
      </c>
      <c r="J85" s="230">
        <v>1534.5666666666666</v>
      </c>
      <c r="K85" s="229">
        <v>1487</v>
      </c>
      <c r="L85" s="229">
        <v>1445.05</v>
      </c>
      <c r="M85" s="229">
        <v>13.64626</v>
      </c>
      <c r="N85" s="1"/>
      <c r="O85" s="1"/>
    </row>
    <row r="86" spans="1:15" ht="12.75" customHeight="1">
      <c r="A86" s="212">
        <v>77</v>
      </c>
      <c r="B86" s="215" t="s">
        <v>110</v>
      </c>
      <c r="C86" s="229">
        <v>1737.95</v>
      </c>
      <c r="D86" s="230">
        <v>1737.9333333333332</v>
      </c>
      <c r="E86" s="230">
        <v>1728.8666666666663</v>
      </c>
      <c r="F86" s="230">
        <v>1719.7833333333331</v>
      </c>
      <c r="G86" s="230">
        <v>1710.7166666666662</v>
      </c>
      <c r="H86" s="230">
        <v>1747.0166666666664</v>
      </c>
      <c r="I86" s="230">
        <v>1756.0833333333335</v>
      </c>
      <c r="J86" s="230">
        <v>1765.1666666666665</v>
      </c>
      <c r="K86" s="229">
        <v>1747</v>
      </c>
      <c r="L86" s="229">
        <v>1728.85</v>
      </c>
      <c r="M86" s="229">
        <v>3.54691</v>
      </c>
      <c r="N86" s="1"/>
      <c r="O86" s="1"/>
    </row>
    <row r="87" spans="1:15" ht="12.75" customHeight="1">
      <c r="A87" s="212">
        <v>78</v>
      </c>
      <c r="B87" s="215" t="s">
        <v>111</v>
      </c>
      <c r="C87" s="229">
        <v>485.95</v>
      </c>
      <c r="D87" s="230">
        <v>485.84999999999997</v>
      </c>
      <c r="E87" s="230">
        <v>482.79999999999995</v>
      </c>
      <c r="F87" s="230">
        <v>479.65</v>
      </c>
      <c r="G87" s="230">
        <v>476.59999999999997</v>
      </c>
      <c r="H87" s="230">
        <v>488.99999999999994</v>
      </c>
      <c r="I87" s="230">
        <v>492.05</v>
      </c>
      <c r="J87" s="230">
        <v>495.19999999999993</v>
      </c>
      <c r="K87" s="229">
        <v>488.9</v>
      </c>
      <c r="L87" s="229">
        <v>482.7</v>
      </c>
      <c r="M87" s="229">
        <v>8.2766999999999999</v>
      </c>
      <c r="N87" s="1"/>
      <c r="O87" s="1"/>
    </row>
    <row r="88" spans="1:15" ht="12.75" customHeight="1">
      <c r="A88" s="212">
        <v>79</v>
      </c>
      <c r="B88" s="215" t="s">
        <v>255</v>
      </c>
      <c r="C88" s="229">
        <v>295.10000000000002</v>
      </c>
      <c r="D88" s="230">
        <v>296.03333333333336</v>
      </c>
      <c r="E88" s="230">
        <v>292.06666666666672</v>
      </c>
      <c r="F88" s="230">
        <v>289.03333333333336</v>
      </c>
      <c r="G88" s="230">
        <v>285.06666666666672</v>
      </c>
      <c r="H88" s="230">
        <v>299.06666666666672</v>
      </c>
      <c r="I88" s="230">
        <v>303.0333333333333</v>
      </c>
      <c r="J88" s="230">
        <v>306.06666666666672</v>
      </c>
      <c r="K88" s="229">
        <v>300</v>
      </c>
      <c r="L88" s="229">
        <v>293</v>
      </c>
      <c r="M88" s="229">
        <v>5.5514700000000001</v>
      </c>
      <c r="N88" s="1"/>
      <c r="O88" s="1"/>
    </row>
    <row r="89" spans="1:15" ht="12.75" customHeight="1">
      <c r="A89" s="212">
        <v>80</v>
      </c>
      <c r="B89" s="215" t="s">
        <v>113</v>
      </c>
      <c r="C89" s="229">
        <v>1131.3</v>
      </c>
      <c r="D89" s="230">
        <v>1135.1833333333334</v>
      </c>
      <c r="E89" s="230">
        <v>1125.4166666666667</v>
      </c>
      <c r="F89" s="230">
        <v>1119.5333333333333</v>
      </c>
      <c r="G89" s="230">
        <v>1109.7666666666667</v>
      </c>
      <c r="H89" s="230">
        <v>1141.0666666666668</v>
      </c>
      <c r="I89" s="230">
        <v>1150.8333333333333</v>
      </c>
      <c r="J89" s="230">
        <v>1156.7166666666669</v>
      </c>
      <c r="K89" s="229">
        <v>1144.95</v>
      </c>
      <c r="L89" s="229">
        <v>1129.3</v>
      </c>
      <c r="M89" s="229">
        <v>20.146560000000001</v>
      </c>
      <c r="N89" s="1"/>
      <c r="O89" s="1"/>
    </row>
    <row r="90" spans="1:15" ht="12.75" customHeight="1">
      <c r="A90" s="212">
        <v>81</v>
      </c>
      <c r="B90" s="215" t="s">
        <v>115</v>
      </c>
      <c r="C90" s="229">
        <v>1976.2</v>
      </c>
      <c r="D90" s="230">
        <v>1969.4166666666667</v>
      </c>
      <c r="E90" s="230">
        <v>1961.0333333333335</v>
      </c>
      <c r="F90" s="230">
        <v>1945.8666666666668</v>
      </c>
      <c r="G90" s="230">
        <v>1937.4833333333336</v>
      </c>
      <c r="H90" s="230">
        <v>1984.5833333333335</v>
      </c>
      <c r="I90" s="230">
        <v>1992.9666666666667</v>
      </c>
      <c r="J90" s="230">
        <v>2008.1333333333334</v>
      </c>
      <c r="K90" s="229">
        <v>1977.8</v>
      </c>
      <c r="L90" s="229">
        <v>1954.25</v>
      </c>
      <c r="M90" s="229">
        <v>2.64995</v>
      </c>
      <c r="N90" s="1"/>
      <c r="O90" s="1"/>
    </row>
    <row r="91" spans="1:15" ht="12.75" customHeight="1">
      <c r="A91" s="212">
        <v>82</v>
      </c>
      <c r="B91" s="215" t="s">
        <v>116</v>
      </c>
      <c r="C91" s="229">
        <v>1603.5</v>
      </c>
      <c r="D91" s="230">
        <v>1600.8666666666668</v>
      </c>
      <c r="E91" s="230">
        <v>1592.7333333333336</v>
      </c>
      <c r="F91" s="230">
        <v>1581.9666666666667</v>
      </c>
      <c r="G91" s="230">
        <v>1573.8333333333335</v>
      </c>
      <c r="H91" s="230">
        <v>1611.6333333333337</v>
      </c>
      <c r="I91" s="230">
        <v>1619.7666666666669</v>
      </c>
      <c r="J91" s="230">
        <v>1630.5333333333338</v>
      </c>
      <c r="K91" s="229">
        <v>1609</v>
      </c>
      <c r="L91" s="229">
        <v>1590.1</v>
      </c>
      <c r="M91" s="229">
        <v>139.63054</v>
      </c>
      <c r="N91" s="1"/>
      <c r="O91" s="1"/>
    </row>
    <row r="92" spans="1:15" ht="12.75" customHeight="1">
      <c r="A92" s="212">
        <v>83</v>
      </c>
      <c r="B92" s="215" t="s">
        <v>117</v>
      </c>
      <c r="C92" s="229">
        <v>584.79999999999995</v>
      </c>
      <c r="D92" s="230">
        <v>584.26666666666665</v>
      </c>
      <c r="E92" s="230">
        <v>581.5333333333333</v>
      </c>
      <c r="F92" s="230">
        <v>578.26666666666665</v>
      </c>
      <c r="G92" s="230">
        <v>575.5333333333333</v>
      </c>
      <c r="H92" s="230">
        <v>587.5333333333333</v>
      </c>
      <c r="I92" s="230">
        <v>590.26666666666665</v>
      </c>
      <c r="J92" s="230">
        <v>593.5333333333333</v>
      </c>
      <c r="K92" s="229">
        <v>587</v>
      </c>
      <c r="L92" s="229">
        <v>581</v>
      </c>
      <c r="M92" s="229">
        <v>32.889499999999998</v>
      </c>
      <c r="N92" s="1"/>
      <c r="O92" s="1"/>
    </row>
    <row r="93" spans="1:15" ht="12.75" customHeight="1">
      <c r="A93" s="212">
        <v>84</v>
      </c>
      <c r="B93" s="215" t="s">
        <v>112</v>
      </c>
      <c r="C93" s="229">
        <v>1350.3</v>
      </c>
      <c r="D93" s="230">
        <v>1346.4333333333334</v>
      </c>
      <c r="E93" s="230">
        <v>1332.8666666666668</v>
      </c>
      <c r="F93" s="230">
        <v>1315.4333333333334</v>
      </c>
      <c r="G93" s="230">
        <v>1301.8666666666668</v>
      </c>
      <c r="H93" s="230">
        <v>1363.8666666666668</v>
      </c>
      <c r="I93" s="230">
        <v>1377.4333333333334</v>
      </c>
      <c r="J93" s="230">
        <v>1394.8666666666668</v>
      </c>
      <c r="K93" s="229">
        <v>1360</v>
      </c>
      <c r="L93" s="229">
        <v>1329</v>
      </c>
      <c r="M93" s="229">
        <v>12.5708</v>
      </c>
      <c r="N93" s="1"/>
      <c r="O93" s="1"/>
    </row>
    <row r="94" spans="1:15" ht="12.75" customHeight="1">
      <c r="A94" s="212">
        <v>85</v>
      </c>
      <c r="B94" s="215" t="s">
        <v>118</v>
      </c>
      <c r="C94" s="229">
        <v>2952.45</v>
      </c>
      <c r="D94" s="230">
        <v>2937.4666666666672</v>
      </c>
      <c r="E94" s="230">
        <v>2919.0333333333342</v>
      </c>
      <c r="F94" s="230">
        <v>2885.6166666666672</v>
      </c>
      <c r="G94" s="230">
        <v>2867.1833333333343</v>
      </c>
      <c r="H94" s="230">
        <v>2970.8833333333341</v>
      </c>
      <c r="I94" s="230">
        <v>2989.3166666666666</v>
      </c>
      <c r="J94" s="230">
        <v>3022.733333333334</v>
      </c>
      <c r="K94" s="229">
        <v>2955.9</v>
      </c>
      <c r="L94" s="229">
        <v>2904.05</v>
      </c>
      <c r="M94" s="229">
        <v>9.7308699999999995</v>
      </c>
      <c r="N94" s="1"/>
      <c r="O94" s="1"/>
    </row>
    <row r="95" spans="1:15" ht="12.75" customHeight="1">
      <c r="A95" s="212">
        <v>86</v>
      </c>
      <c r="B95" s="215" t="s">
        <v>120</v>
      </c>
      <c r="C95" s="229">
        <v>421.4</v>
      </c>
      <c r="D95" s="230">
        <v>420.76666666666665</v>
      </c>
      <c r="E95" s="230">
        <v>417.5333333333333</v>
      </c>
      <c r="F95" s="230">
        <v>413.66666666666663</v>
      </c>
      <c r="G95" s="230">
        <v>410.43333333333328</v>
      </c>
      <c r="H95" s="230">
        <v>424.63333333333333</v>
      </c>
      <c r="I95" s="230">
        <v>427.86666666666667</v>
      </c>
      <c r="J95" s="230">
        <v>431.73333333333335</v>
      </c>
      <c r="K95" s="229">
        <v>424</v>
      </c>
      <c r="L95" s="229">
        <v>416.9</v>
      </c>
      <c r="M95" s="229">
        <v>42.473909999999997</v>
      </c>
      <c r="N95" s="1"/>
      <c r="O95" s="1"/>
    </row>
    <row r="96" spans="1:15" ht="12.75" customHeight="1">
      <c r="A96" s="212">
        <v>87</v>
      </c>
      <c r="B96" s="215" t="s">
        <v>256</v>
      </c>
      <c r="C96" s="229">
        <v>3639.2</v>
      </c>
      <c r="D96" s="230">
        <v>3655.4166666666665</v>
      </c>
      <c r="E96" s="230">
        <v>3611.833333333333</v>
      </c>
      <c r="F96" s="230">
        <v>3584.4666666666667</v>
      </c>
      <c r="G96" s="230">
        <v>3540.8833333333332</v>
      </c>
      <c r="H96" s="230">
        <v>3682.7833333333328</v>
      </c>
      <c r="I96" s="230">
        <v>3726.3666666666659</v>
      </c>
      <c r="J96" s="230">
        <v>3753.7333333333327</v>
      </c>
      <c r="K96" s="229">
        <v>3699</v>
      </c>
      <c r="L96" s="229">
        <v>3628.05</v>
      </c>
      <c r="M96" s="229">
        <v>16.179269999999999</v>
      </c>
      <c r="N96" s="1"/>
      <c r="O96" s="1"/>
    </row>
    <row r="97" spans="1:15" ht="12.75" customHeight="1">
      <c r="A97" s="212">
        <v>88</v>
      </c>
      <c r="B97" s="215" t="s">
        <v>121</v>
      </c>
      <c r="C97" s="229">
        <v>274.35000000000002</v>
      </c>
      <c r="D97" s="230">
        <v>274.81666666666666</v>
      </c>
      <c r="E97" s="230">
        <v>272.43333333333334</v>
      </c>
      <c r="F97" s="230">
        <v>270.51666666666665</v>
      </c>
      <c r="G97" s="230">
        <v>268.13333333333333</v>
      </c>
      <c r="H97" s="230">
        <v>276.73333333333335</v>
      </c>
      <c r="I97" s="230">
        <v>279.11666666666667</v>
      </c>
      <c r="J97" s="230">
        <v>281.03333333333336</v>
      </c>
      <c r="K97" s="229">
        <v>277.2</v>
      </c>
      <c r="L97" s="229">
        <v>272.89999999999998</v>
      </c>
      <c r="M97" s="229">
        <v>24.304670000000002</v>
      </c>
      <c r="N97" s="1"/>
      <c r="O97" s="1"/>
    </row>
    <row r="98" spans="1:15" ht="12.75" customHeight="1">
      <c r="A98" s="212">
        <v>89</v>
      </c>
      <c r="B98" s="215" t="s">
        <v>122</v>
      </c>
      <c r="C98" s="229">
        <v>2675.9</v>
      </c>
      <c r="D98" s="230">
        <v>2666.7999999999997</v>
      </c>
      <c r="E98" s="230">
        <v>2636.5999999999995</v>
      </c>
      <c r="F98" s="230">
        <v>2597.2999999999997</v>
      </c>
      <c r="G98" s="230">
        <v>2567.0999999999995</v>
      </c>
      <c r="H98" s="230">
        <v>2706.0999999999995</v>
      </c>
      <c r="I98" s="230">
        <v>2736.2999999999993</v>
      </c>
      <c r="J98" s="230">
        <v>2775.5999999999995</v>
      </c>
      <c r="K98" s="229">
        <v>2697</v>
      </c>
      <c r="L98" s="229">
        <v>2627.5</v>
      </c>
      <c r="M98" s="229">
        <v>17.879239999999999</v>
      </c>
      <c r="N98" s="1"/>
      <c r="O98" s="1"/>
    </row>
    <row r="99" spans="1:15" ht="12.75" customHeight="1">
      <c r="A99" s="212">
        <v>90</v>
      </c>
      <c r="B99" s="215" t="s">
        <v>257</v>
      </c>
      <c r="C99" s="229">
        <v>303.85000000000002</v>
      </c>
      <c r="D99" s="230">
        <v>302.66666666666669</v>
      </c>
      <c r="E99" s="230">
        <v>300.73333333333335</v>
      </c>
      <c r="F99" s="230">
        <v>297.61666666666667</v>
      </c>
      <c r="G99" s="230">
        <v>295.68333333333334</v>
      </c>
      <c r="H99" s="230">
        <v>305.78333333333336</v>
      </c>
      <c r="I99" s="230">
        <v>307.71666666666664</v>
      </c>
      <c r="J99" s="230">
        <v>310.83333333333337</v>
      </c>
      <c r="K99" s="229">
        <v>304.60000000000002</v>
      </c>
      <c r="L99" s="229">
        <v>299.55</v>
      </c>
      <c r="M99" s="229">
        <v>9.8423599999999993</v>
      </c>
      <c r="N99" s="1"/>
      <c r="O99" s="1"/>
    </row>
    <row r="100" spans="1:15" ht="12.75" customHeight="1">
      <c r="A100" s="212">
        <v>91</v>
      </c>
      <c r="B100" s="215" t="s">
        <v>372</v>
      </c>
      <c r="C100" s="229">
        <v>41233.949999999997</v>
      </c>
      <c r="D100" s="230">
        <v>41240.783333333333</v>
      </c>
      <c r="E100" s="230">
        <v>41013.116666666669</v>
      </c>
      <c r="F100" s="230">
        <v>40792.283333333333</v>
      </c>
      <c r="G100" s="230">
        <v>40564.616666666669</v>
      </c>
      <c r="H100" s="230">
        <v>41461.616666666669</v>
      </c>
      <c r="I100" s="230">
        <v>41689.28333333334</v>
      </c>
      <c r="J100" s="230">
        <v>41910.116666666669</v>
      </c>
      <c r="K100" s="229">
        <v>41468.449999999997</v>
      </c>
      <c r="L100" s="229">
        <v>41019.949999999997</v>
      </c>
      <c r="M100" s="229">
        <v>5.2549999999999999E-2</v>
      </c>
      <c r="N100" s="1"/>
      <c r="O100" s="1"/>
    </row>
    <row r="101" spans="1:15" ht="12.75" customHeight="1">
      <c r="A101" s="212">
        <v>92</v>
      </c>
      <c r="B101" s="215" t="s">
        <v>114</v>
      </c>
      <c r="C101" s="229">
        <v>2645.9</v>
      </c>
      <c r="D101" s="230">
        <v>2645.2000000000003</v>
      </c>
      <c r="E101" s="230">
        <v>2635.6000000000004</v>
      </c>
      <c r="F101" s="230">
        <v>2625.3</v>
      </c>
      <c r="G101" s="230">
        <v>2615.7000000000003</v>
      </c>
      <c r="H101" s="230">
        <v>2655.5000000000005</v>
      </c>
      <c r="I101" s="230">
        <v>2665.1</v>
      </c>
      <c r="J101" s="230">
        <v>2675.4000000000005</v>
      </c>
      <c r="K101" s="229">
        <v>2654.8</v>
      </c>
      <c r="L101" s="229">
        <v>2634.9</v>
      </c>
      <c r="M101" s="229">
        <v>55.161360000000002</v>
      </c>
      <c r="N101" s="1"/>
      <c r="O101" s="1"/>
    </row>
    <row r="102" spans="1:15" ht="12.75" customHeight="1">
      <c r="A102" s="212">
        <v>93</v>
      </c>
      <c r="B102" s="215" t="s">
        <v>124</v>
      </c>
      <c r="C102" s="229">
        <v>943.55</v>
      </c>
      <c r="D102" s="230">
        <v>941.30000000000007</v>
      </c>
      <c r="E102" s="230">
        <v>936.35000000000014</v>
      </c>
      <c r="F102" s="230">
        <v>929.15000000000009</v>
      </c>
      <c r="G102" s="230">
        <v>924.20000000000016</v>
      </c>
      <c r="H102" s="230">
        <v>948.50000000000011</v>
      </c>
      <c r="I102" s="230">
        <v>953.45000000000016</v>
      </c>
      <c r="J102" s="230">
        <v>960.65000000000009</v>
      </c>
      <c r="K102" s="229">
        <v>946.25</v>
      </c>
      <c r="L102" s="229">
        <v>934.1</v>
      </c>
      <c r="M102" s="229">
        <v>135.28775999999999</v>
      </c>
      <c r="N102" s="1"/>
      <c r="O102" s="1"/>
    </row>
    <row r="103" spans="1:15" ht="12.75" customHeight="1">
      <c r="A103" s="212">
        <v>94</v>
      </c>
      <c r="B103" s="215" t="s">
        <v>125</v>
      </c>
      <c r="C103" s="229">
        <v>1219.8</v>
      </c>
      <c r="D103" s="230">
        <v>1219.6333333333332</v>
      </c>
      <c r="E103" s="230">
        <v>1211.1666666666665</v>
      </c>
      <c r="F103" s="230">
        <v>1202.5333333333333</v>
      </c>
      <c r="G103" s="230">
        <v>1194.0666666666666</v>
      </c>
      <c r="H103" s="230">
        <v>1228.2666666666664</v>
      </c>
      <c r="I103" s="230">
        <v>1236.7333333333331</v>
      </c>
      <c r="J103" s="230">
        <v>1245.3666666666663</v>
      </c>
      <c r="K103" s="229">
        <v>1228.0999999999999</v>
      </c>
      <c r="L103" s="229">
        <v>1211</v>
      </c>
      <c r="M103" s="229">
        <v>4.8641899999999998</v>
      </c>
      <c r="N103" s="1"/>
      <c r="O103" s="1"/>
    </row>
    <row r="104" spans="1:15" ht="12.75" customHeight="1">
      <c r="A104" s="212">
        <v>95</v>
      </c>
      <c r="B104" s="215" t="s">
        <v>126</v>
      </c>
      <c r="C104" s="229">
        <v>507.65</v>
      </c>
      <c r="D104" s="230">
        <v>507.7833333333333</v>
      </c>
      <c r="E104" s="230">
        <v>504.36666666666662</v>
      </c>
      <c r="F104" s="230">
        <v>501.08333333333331</v>
      </c>
      <c r="G104" s="230">
        <v>497.66666666666663</v>
      </c>
      <c r="H104" s="230">
        <v>511.06666666666661</v>
      </c>
      <c r="I104" s="230">
        <v>514.48333333333335</v>
      </c>
      <c r="J104" s="230">
        <v>517.76666666666665</v>
      </c>
      <c r="K104" s="229">
        <v>511.2</v>
      </c>
      <c r="L104" s="229">
        <v>504.5</v>
      </c>
      <c r="M104" s="229">
        <v>12.656470000000001</v>
      </c>
      <c r="N104" s="1"/>
      <c r="O104" s="1"/>
    </row>
    <row r="105" spans="1:15" ht="12.75" customHeight="1">
      <c r="A105" s="212">
        <v>96</v>
      </c>
      <c r="B105" s="215" t="s">
        <v>258</v>
      </c>
      <c r="C105" s="229">
        <v>517.54999999999995</v>
      </c>
      <c r="D105" s="230">
        <v>519.68333333333328</v>
      </c>
      <c r="E105" s="230">
        <v>514.41666666666652</v>
      </c>
      <c r="F105" s="230">
        <v>511.28333333333319</v>
      </c>
      <c r="G105" s="230">
        <v>506.01666666666642</v>
      </c>
      <c r="H105" s="230">
        <v>522.81666666666661</v>
      </c>
      <c r="I105" s="230">
        <v>528.08333333333326</v>
      </c>
      <c r="J105" s="230">
        <v>531.2166666666667</v>
      </c>
      <c r="K105" s="229">
        <v>524.95000000000005</v>
      </c>
      <c r="L105" s="229">
        <v>516.54999999999995</v>
      </c>
      <c r="M105" s="229">
        <v>1.3846000000000001</v>
      </c>
      <c r="N105" s="1"/>
      <c r="O105" s="1"/>
    </row>
    <row r="106" spans="1:15" ht="12.75" customHeight="1">
      <c r="A106" s="212">
        <v>97</v>
      </c>
      <c r="B106" s="215" t="s">
        <v>128</v>
      </c>
      <c r="C106" s="229">
        <v>74.8</v>
      </c>
      <c r="D106" s="230">
        <v>74.266666666666666</v>
      </c>
      <c r="E106" s="230">
        <v>73.533333333333331</v>
      </c>
      <c r="F106" s="230">
        <v>72.266666666666666</v>
      </c>
      <c r="G106" s="230">
        <v>71.533333333333331</v>
      </c>
      <c r="H106" s="230">
        <v>75.533333333333331</v>
      </c>
      <c r="I106" s="230">
        <v>76.266666666666652</v>
      </c>
      <c r="J106" s="230">
        <v>77.533333333333331</v>
      </c>
      <c r="K106" s="229">
        <v>75</v>
      </c>
      <c r="L106" s="229">
        <v>73</v>
      </c>
      <c r="M106" s="229">
        <v>440.54804999999999</v>
      </c>
      <c r="N106" s="1"/>
      <c r="O106" s="1"/>
    </row>
    <row r="107" spans="1:15" ht="12.75" customHeight="1">
      <c r="A107" s="212">
        <v>98</v>
      </c>
      <c r="B107" s="215" t="s">
        <v>137</v>
      </c>
      <c r="C107" s="229">
        <v>445.4</v>
      </c>
      <c r="D107" s="230">
        <v>443.36666666666662</v>
      </c>
      <c r="E107" s="230">
        <v>440.33333333333326</v>
      </c>
      <c r="F107" s="230">
        <v>435.26666666666665</v>
      </c>
      <c r="G107" s="230">
        <v>432.23333333333329</v>
      </c>
      <c r="H107" s="230">
        <v>448.43333333333322</v>
      </c>
      <c r="I107" s="230">
        <v>451.46666666666664</v>
      </c>
      <c r="J107" s="230">
        <v>456.53333333333319</v>
      </c>
      <c r="K107" s="229">
        <v>446.4</v>
      </c>
      <c r="L107" s="229">
        <v>438.3</v>
      </c>
      <c r="M107" s="229">
        <v>161.11859999999999</v>
      </c>
      <c r="N107" s="1"/>
      <c r="O107" s="1"/>
    </row>
    <row r="108" spans="1:15" ht="12.75" customHeight="1">
      <c r="A108" s="212">
        <v>99</v>
      </c>
      <c r="B108" s="215" t="s">
        <v>259</v>
      </c>
      <c r="C108" s="229">
        <v>5746.2</v>
      </c>
      <c r="D108" s="230">
        <v>5746.6333333333341</v>
      </c>
      <c r="E108" s="230">
        <v>5699.5166666666682</v>
      </c>
      <c r="F108" s="230">
        <v>5652.8333333333339</v>
      </c>
      <c r="G108" s="230">
        <v>5605.7166666666681</v>
      </c>
      <c r="H108" s="230">
        <v>5793.3166666666684</v>
      </c>
      <c r="I108" s="230">
        <v>5840.4333333333352</v>
      </c>
      <c r="J108" s="230">
        <v>5887.1166666666686</v>
      </c>
      <c r="K108" s="229">
        <v>5793.75</v>
      </c>
      <c r="L108" s="229">
        <v>5699.95</v>
      </c>
      <c r="M108" s="229">
        <v>0.86234999999999995</v>
      </c>
      <c r="N108" s="1"/>
      <c r="O108" s="1"/>
    </row>
    <row r="109" spans="1:15" ht="12.75" customHeight="1">
      <c r="A109" s="212">
        <v>100</v>
      </c>
      <c r="B109" s="215" t="s">
        <v>384</v>
      </c>
      <c r="C109" s="229">
        <v>281.8</v>
      </c>
      <c r="D109" s="230">
        <v>279.98333333333335</v>
      </c>
      <c r="E109" s="230">
        <v>277.16666666666669</v>
      </c>
      <c r="F109" s="230">
        <v>272.53333333333336</v>
      </c>
      <c r="G109" s="230">
        <v>269.7166666666667</v>
      </c>
      <c r="H109" s="230">
        <v>284.61666666666667</v>
      </c>
      <c r="I109" s="230">
        <v>287.43333333333328</v>
      </c>
      <c r="J109" s="230">
        <v>292.06666666666666</v>
      </c>
      <c r="K109" s="229">
        <v>282.8</v>
      </c>
      <c r="L109" s="229">
        <v>275.35000000000002</v>
      </c>
      <c r="M109" s="229">
        <v>11.399089999999999</v>
      </c>
      <c r="N109" s="1"/>
      <c r="O109" s="1"/>
    </row>
    <row r="110" spans="1:15" ht="12.75" customHeight="1">
      <c r="A110" s="212">
        <v>101</v>
      </c>
      <c r="B110" s="215" t="s">
        <v>385</v>
      </c>
      <c r="C110" s="229">
        <v>125.15</v>
      </c>
      <c r="D110" s="230">
        <v>124.80000000000001</v>
      </c>
      <c r="E110" s="230">
        <v>124.15000000000002</v>
      </c>
      <c r="F110" s="230">
        <v>123.15</v>
      </c>
      <c r="G110" s="230">
        <v>122.50000000000001</v>
      </c>
      <c r="H110" s="230">
        <v>125.80000000000003</v>
      </c>
      <c r="I110" s="230">
        <v>126.45</v>
      </c>
      <c r="J110" s="230">
        <v>127.45000000000003</v>
      </c>
      <c r="K110" s="229">
        <v>125.45</v>
      </c>
      <c r="L110" s="229">
        <v>123.8</v>
      </c>
      <c r="M110" s="229">
        <v>132.46858</v>
      </c>
      <c r="N110" s="1"/>
      <c r="O110" s="1"/>
    </row>
    <row r="111" spans="1:15" ht="12.75" customHeight="1">
      <c r="A111" s="212">
        <v>102</v>
      </c>
      <c r="B111" s="215" t="s">
        <v>130</v>
      </c>
      <c r="C111" s="229">
        <v>393.35</v>
      </c>
      <c r="D111" s="230">
        <v>392.11666666666662</v>
      </c>
      <c r="E111" s="230">
        <v>389.63333333333321</v>
      </c>
      <c r="F111" s="230">
        <v>385.91666666666657</v>
      </c>
      <c r="G111" s="230">
        <v>383.43333333333317</v>
      </c>
      <c r="H111" s="230">
        <v>395.83333333333326</v>
      </c>
      <c r="I111" s="230">
        <v>398.31666666666672</v>
      </c>
      <c r="J111" s="230">
        <v>402.0333333333333</v>
      </c>
      <c r="K111" s="229">
        <v>394.6</v>
      </c>
      <c r="L111" s="229">
        <v>388.4</v>
      </c>
      <c r="M111" s="229">
        <v>38.118569999999998</v>
      </c>
      <c r="N111" s="1"/>
      <c r="O111" s="1"/>
    </row>
    <row r="112" spans="1:15" ht="12.75" customHeight="1">
      <c r="A112" s="212">
        <v>103</v>
      </c>
      <c r="B112" s="215" t="s">
        <v>135</v>
      </c>
      <c r="C112" s="229">
        <v>91.9</v>
      </c>
      <c r="D112" s="230">
        <v>92.233333333333334</v>
      </c>
      <c r="E112" s="230">
        <v>91.366666666666674</v>
      </c>
      <c r="F112" s="230">
        <v>90.833333333333343</v>
      </c>
      <c r="G112" s="230">
        <v>89.966666666666683</v>
      </c>
      <c r="H112" s="230">
        <v>92.766666666666666</v>
      </c>
      <c r="I112" s="230">
        <v>93.633333333333312</v>
      </c>
      <c r="J112" s="230">
        <v>94.166666666666657</v>
      </c>
      <c r="K112" s="229">
        <v>93.1</v>
      </c>
      <c r="L112" s="229">
        <v>91.7</v>
      </c>
      <c r="M112" s="229">
        <v>197.96494999999999</v>
      </c>
      <c r="N112" s="1"/>
      <c r="O112" s="1"/>
    </row>
    <row r="113" spans="1:15" ht="12.75" customHeight="1">
      <c r="A113" s="212">
        <v>104</v>
      </c>
      <c r="B113" s="215" t="s">
        <v>136</v>
      </c>
      <c r="C113" s="229">
        <v>647.6</v>
      </c>
      <c r="D113" s="230">
        <v>646.48333333333323</v>
      </c>
      <c r="E113" s="230">
        <v>642.46666666666647</v>
      </c>
      <c r="F113" s="230">
        <v>637.33333333333326</v>
      </c>
      <c r="G113" s="230">
        <v>633.31666666666649</v>
      </c>
      <c r="H113" s="230">
        <v>651.61666666666645</v>
      </c>
      <c r="I113" s="230">
        <v>655.6333333333331</v>
      </c>
      <c r="J113" s="230">
        <v>660.76666666666642</v>
      </c>
      <c r="K113" s="229">
        <v>650.5</v>
      </c>
      <c r="L113" s="229">
        <v>641.35</v>
      </c>
      <c r="M113" s="229">
        <v>9.5670199999999994</v>
      </c>
      <c r="N113" s="1"/>
      <c r="O113" s="1"/>
    </row>
    <row r="114" spans="1:15" ht="12.75" customHeight="1">
      <c r="A114" s="212">
        <v>105</v>
      </c>
      <c r="B114" s="215" t="s">
        <v>129</v>
      </c>
      <c r="C114" s="229">
        <v>464.2</v>
      </c>
      <c r="D114" s="230">
        <v>464.01666666666665</v>
      </c>
      <c r="E114" s="230">
        <v>461.18333333333328</v>
      </c>
      <c r="F114" s="230">
        <v>458.16666666666663</v>
      </c>
      <c r="G114" s="230">
        <v>455.33333333333326</v>
      </c>
      <c r="H114" s="230">
        <v>467.0333333333333</v>
      </c>
      <c r="I114" s="230">
        <v>469.86666666666667</v>
      </c>
      <c r="J114" s="230">
        <v>472.88333333333333</v>
      </c>
      <c r="K114" s="229">
        <v>466.85</v>
      </c>
      <c r="L114" s="229">
        <v>461</v>
      </c>
      <c r="M114" s="229">
        <v>8.3246000000000002</v>
      </c>
      <c r="N114" s="1"/>
      <c r="O114" s="1"/>
    </row>
    <row r="115" spans="1:15" ht="12.75" customHeight="1">
      <c r="A115" s="212">
        <v>106</v>
      </c>
      <c r="B115" s="215" t="s">
        <v>133</v>
      </c>
      <c r="C115" s="229">
        <v>166.3</v>
      </c>
      <c r="D115" s="230">
        <v>165.31666666666666</v>
      </c>
      <c r="E115" s="230">
        <v>163.53333333333333</v>
      </c>
      <c r="F115" s="230">
        <v>160.76666666666668</v>
      </c>
      <c r="G115" s="230">
        <v>158.98333333333335</v>
      </c>
      <c r="H115" s="230">
        <v>168.08333333333331</v>
      </c>
      <c r="I115" s="230">
        <v>169.86666666666662</v>
      </c>
      <c r="J115" s="230">
        <v>172.6333333333333</v>
      </c>
      <c r="K115" s="229">
        <v>167.1</v>
      </c>
      <c r="L115" s="229">
        <v>162.55000000000001</v>
      </c>
      <c r="M115" s="229">
        <v>102.49011</v>
      </c>
      <c r="N115" s="1"/>
      <c r="O115" s="1"/>
    </row>
    <row r="116" spans="1:15" ht="12.75" customHeight="1">
      <c r="A116" s="212">
        <v>107</v>
      </c>
      <c r="B116" s="215" t="s">
        <v>132</v>
      </c>
      <c r="C116" s="229">
        <v>1336.25</v>
      </c>
      <c r="D116" s="230">
        <v>1337.1666666666667</v>
      </c>
      <c r="E116" s="230">
        <v>1331.4333333333334</v>
      </c>
      <c r="F116" s="230">
        <v>1326.6166666666666</v>
      </c>
      <c r="G116" s="230">
        <v>1320.8833333333332</v>
      </c>
      <c r="H116" s="230">
        <v>1341.9833333333336</v>
      </c>
      <c r="I116" s="230">
        <v>1347.7166666666667</v>
      </c>
      <c r="J116" s="230">
        <v>1352.5333333333338</v>
      </c>
      <c r="K116" s="229">
        <v>1342.9</v>
      </c>
      <c r="L116" s="229">
        <v>1332.35</v>
      </c>
      <c r="M116" s="229">
        <v>37.56073</v>
      </c>
      <c r="N116" s="1"/>
      <c r="O116" s="1"/>
    </row>
    <row r="117" spans="1:15" ht="12.75" customHeight="1">
      <c r="A117" s="212">
        <v>108</v>
      </c>
      <c r="B117" s="215" t="s">
        <v>162</v>
      </c>
      <c r="C117" s="229">
        <v>4334.8999999999996</v>
      </c>
      <c r="D117" s="230">
        <v>4318.2333333333327</v>
      </c>
      <c r="E117" s="230">
        <v>4281.5166666666655</v>
      </c>
      <c r="F117" s="230">
        <v>4228.1333333333332</v>
      </c>
      <c r="G117" s="230">
        <v>4191.4166666666661</v>
      </c>
      <c r="H117" s="230">
        <v>4371.616666666665</v>
      </c>
      <c r="I117" s="230">
        <v>4408.3333333333321</v>
      </c>
      <c r="J117" s="230">
        <v>4461.7166666666644</v>
      </c>
      <c r="K117" s="229">
        <v>4354.95</v>
      </c>
      <c r="L117" s="229">
        <v>4264.8500000000004</v>
      </c>
      <c r="M117" s="229">
        <v>4.0044000000000004</v>
      </c>
      <c r="N117" s="1"/>
      <c r="O117" s="1"/>
    </row>
    <row r="118" spans="1:15" ht="12.75" customHeight="1">
      <c r="A118" s="212">
        <v>109</v>
      </c>
      <c r="B118" s="215" t="s">
        <v>134</v>
      </c>
      <c r="C118" s="229">
        <v>1304.8499999999999</v>
      </c>
      <c r="D118" s="230">
        <v>1302.8</v>
      </c>
      <c r="E118" s="230">
        <v>1299.0999999999999</v>
      </c>
      <c r="F118" s="230">
        <v>1293.3499999999999</v>
      </c>
      <c r="G118" s="230">
        <v>1289.6499999999999</v>
      </c>
      <c r="H118" s="230">
        <v>1308.55</v>
      </c>
      <c r="I118" s="230">
        <v>1312.2500000000002</v>
      </c>
      <c r="J118" s="230">
        <v>1318</v>
      </c>
      <c r="K118" s="229">
        <v>1306.5</v>
      </c>
      <c r="L118" s="229">
        <v>1297.05</v>
      </c>
      <c r="M118" s="229">
        <v>48.465870000000002</v>
      </c>
      <c r="N118" s="1"/>
      <c r="O118" s="1"/>
    </row>
    <row r="119" spans="1:15" ht="12.75" customHeight="1">
      <c r="A119" s="212">
        <v>110</v>
      </c>
      <c r="B119" s="215" t="s">
        <v>131</v>
      </c>
      <c r="C119" s="229">
        <v>2340</v>
      </c>
      <c r="D119" s="230">
        <v>2362.6833333333329</v>
      </c>
      <c r="E119" s="230">
        <v>2308.4166666666661</v>
      </c>
      <c r="F119" s="230">
        <v>2276.833333333333</v>
      </c>
      <c r="G119" s="230">
        <v>2222.5666666666662</v>
      </c>
      <c r="H119" s="230">
        <v>2394.266666666666</v>
      </c>
      <c r="I119" s="230">
        <v>2448.5333333333333</v>
      </c>
      <c r="J119" s="230">
        <v>2480.1166666666659</v>
      </c>
      <c r="K119" s="229">
        <v>2416.9499999999998</v>
      </c>
      <c r="L119" s="229">
        <v>2331.1</v>
      </c>
      <c r="M119" s="229">
        <v>20.355309999999999</v>
      </c>
      <c r="N119" s="1"/>
      <c r="O119" s="1"/>
    </row>
    <row r="120" spans="1:15" ht="12.75" customHeight="1">
      <c r="A120" s="212">
        <v>111</v>
      </c>
      <c r="B120" s="215" t="s">
        <v>260</v>
      </c>
      <c r="C120" s="229">
        <v>734.85</v>
      </c>
      <c r="D120" s="230">
        <v>737.43333333333339</v>
      </c>
      <c r="E120" s="230">
        <v>726.66666666666674</v>
      </c>
      <c r="F120" s="230">
        <v>718.48333333333335</v>
      </c>
      <c r="G120" s="230">
        <v>707.7166666666667</v>
      </c>
      <c r="H120" s="230">
        <v>745.61666666666679</v>
      </c>
      <c r="I120" s="230">
        <v>756.38333333333344</v>
      </c>
      <c r="J120" s="230">
        <v>764.56666666666683</v>
      </c>
      <c r="K120" s="229">
        <v>748.2</v>
      </c>
      <c r="L120" s="229">
        <v>729.25</v>
      </c>
      <c r="M120" s="229">
        <v>13.10904</v>
      </c>
      <c r="N120" s="1"/>
      <c r="O120" s="1"/>
    </row>
    <row r="121" spans="1:15" ht="12.75" customHeight="1">
      <c r="A121" s="212">
        <v>112</v>
      </c>
      <c r="B121" s="215" t="s">
        <v>261</v>
      </c>
      <c r="C121" s="229">
        <v>261.05</v>
      </c>
      <c r="D121" s="230">
        <v>261.26666666666671</v>
      </c>
      <c r="E121" s="230">
        <v>257.43333333333339</v>
      </c>
      <c r="F121" s="230">
        <v>253.81666666666666</v>
      </c>
      <c r="G121" s="230">
        <v>249.98333333333335</v>
      </c>
      <c r="H121" s="230">
        <v>264.88333333333344</v>
      </c>
      <c r="I121" s="230">
        <v>268.71666666666681</v>
      </c>
      <c r="J121" s="230">
        <v>272.33333333333348</v>
      </c>
      <c r="K121" s="229">
        <v>265.10000000000002</v>
      </c>
      <c r="L121" s="229">
        <v>257.64999999999998</v>
      </c>
      <c r="M121" s="229">
        <v>19.024290000000001</v>
      </c>
      <c r="N121" s="1"/>
      <c r="O121" s="1"/>
    </row>
    <row r="122" spans="1:15" ht="12.75" customHeight="1">
      <c r="A122" s="212">
        <v>113</v>
      </c>
      <c r="B122" s="215" t="s">
        <v>139</v>
      </c>
      <c r="C122" s="229">
        <v>756.65</v>
      </c>
      <c r="D122" s="230">
        <v>756.80000000000007</v>
      </c>
      <c r="E122" s="230">
        <v>751.00000000000011</v>
      </c>
      <c r="F122" s="230">
        <v>745.35</v>
      </c>
      <c r="G122" s="230">
        <v>739.55000000000007</v>
      </c>
      <c r="H122" s="230">
        <v>762.45000000000016</v>
      </c>
      <c r="I122" s="230">
        <v>768.25000000000011</v>
      </c>
      <c r="J122" s="230">
        <v>773.9000000000002</v>
      </c>
      <c r="K122" s="229">
        <v>762.6</v>
      </c>
      <c r="L122" s="229">
        <v>751.15</v>
      </c>
      <c r="M122" s="229">
        <v>34.194130000000001</v>
      </c>
      <c r="N122" s="1"/>
      <c r="O122" s="1"/>
    </row>
    <row r="123" spans="1:15" ht="12.75" customHeight="1">
      <c r="A123" s="212">
        <v>114</v>
      </c>
      <c r="B123" s="215" t="s">
        <v>138</v>
      </c>
      <c r="C123" s="229">
        <v>533.1</v>
      </c>
      <c r="D123" s="230">
        <v>532.01666666666677</v>
      </c>
      <c r="E123" s="230">
        <v>527.08333333333348</v>
      </c>
      <c r="F123" s="230">
        <v>521.06666666666672</v>
      </c>
      <c r="G123" s="230">
        <v>516.13333333333344</v>
      </c>
      <c r="H123" s="230">
        <v>538.03333333333353</v>
      </c>
      <c r="I123" s="230">
        <v>542.9666666666667</v>
      </c>
      <c r="J123" s="230">
        <v>548.98333333333358</v>
      </c>
      <c r="K123" s="229">
        <v>536.95000000000005</v>
      </c>
      <c r="L123" s="229">
        <v>526</v>
      </c>
      <c r="M123" s="229">
        <v>24.926729999999999</v>
      </c>
      <c r="N123" s="1"/>
      <c r="O123" s="1"/>
    </row>
    <row r="124" spans="1:15" ht="12.75" customHeight="1">
      <c r="A124" s="212">
        <v>115</v>
      </c>
      <c r="B124" s="215" t="s">
        <v>140</v>
      </c>
      <c r="C124" s="229">
        <v>485</v>
      </c>
      <c r="D124" s="230">
        <v>484.95</v>
      </c>
      <c r="E124" s="230">
        <v>482.15</v>
      </c>
      <c r="F124" s="230">
        <v>479.3</v>
      </c>
      <c r="G124" s="230">
        <v>476.5</v>
      </c>
      <c r="H124" s="230">
        <v>487.79999999999995</v>
      </c>
      <c r="I124" s="230">
        <v>490.6</v>
      </c>
      <c r="J124" s="230">
        <v>493.44999999999993</v>
      </c>
      <c r="K124" s="229">
        <v>487.75</v>
      </c>
      <c r="L124" s="229">
        <v>482.1</v>
      </c>
      <c r="M124" s="229">
        <v>21.534410000000001</v>
      </c>
      <c r="N124" s="1"/>
      <c r="O124" s="1"/>
    </row>
    <row r="125" spans="1:15" ht="12.75" customHeight="1">
      <c r="A125" s="212">
        <v>116</v>
      </c>
      <c r="B125" s="215" t="s">
        <v>141</v>
      </c>
      <c r="C125" s="229">
        <v>1855.95</v>
      </c>
      <c r="D125" s="230">
        <v>1863.6499999999999</v>
      </c>
      <c r="E125" s="230">
        <v>1844.2999999999997</v>
      </c>
      <c r="F125" s="230">
        <v>1832.6499999999999</v>
      </c>
      <c r="G125" s="230">
        <v>1813.2999999999997</v>
      </c>
      <c r="H125" s="230">
        <v>1875.2999999999997</v>
      </c>
      <c r="I125" s="230">
        <v>1894.6499999999996</v>
      </c>
      <c r="J125" s="230">
        <v>1906.2999999999997</v>
      </c>
      <c r="K125" s="229">
        <v>1883</v>
      </c>
      <c r="L125" s="229">
        <v>1852</v>
      </c>
      <c r="M125" s="229">
        <v>95.618269999999995</v>
      </c>
      <c r="N125" s="1"/>
      <c r="O125" s="1"/>
    </row>
    <row r="126" spans="1:15" ht="12.75" customHeight="1">
      <c r="A126" s="212">
        <v>117</v>
      </c>
      <c r="B126" s="215" t="s">
        <v>142</v>
      </c>
      <c r="C126" s="229">
        <v>109.9</v>
      </c>
      <c r="D126" s="230">
        <v>109.3</v>
      </c>
      <c r="E126" s="230">
        <v>108.19999999999999</v>
      </c>
      <c r="F126" s="230">
        <v>106.49999999999999</v>
      </c>
      <c r="G126" s="230">
        <v>105.39999999999998</v>
      </c>
      <c r="H126" s="230">
        <v>111</v>
      </c>
      <c r="I126" s="230">
        <v>112.1</v>
      </c>
      <c r="J126" s="230">
        <v>113.80000000000001</v>
      </c>
      <c r="K126" s="229">
        <v>110.4</v>
      </c>
      <c r="L126" s="229">
        <v>107.6</v>
      </c>
      <c r="M126" s="229">
        <v>122.66306</v>
      </c>
      <c r="N126" s="1"/>
      <c r="O126" s="1"/>
    </row>
    <row r="127" spans="1:15" ht="12.75" customHeight="1">
      <c r="A127" s="212">
        <v>118</v>
      </c>
      <c r="B127" s="215" t="s">
        <v>146</v>
      </c>
      <c r="C127" s="229">
        <v>3953.8</v>
      </c>
      <c r="D127" s="230">
        <v>3938.6</v>
      </c>
      <c r="E127" s="230">
        <v>3918.2</v>
      </c>
      <c r="F127" s="230">
        <v>3882.6</v>
      </c>
      <c r="G127" s="230">
        <v>3862.2</v>
      </c>
      <c r="H127" s="230">
        <v>3974.2</v>
      </c>
      <c r="I127" s="230">
        <v>3994.6000000000004</v>
      </c>
      <c r="J127" s="230">
        <v>4030.2</v>
      </c>
      <c r="K127" s="229">
        <v>3959</v>
      </c>
      <c r="L127" s="229">
        <v>3903</v>
      </c>
      <c r="M127" s="229">
        <v>2.1728499999999999</v>
      </c>
      <c r="N127" s="1"/>
      <c r="O127" s="1"/>
    </row>
    <row r="128" spans="1:15" ht="12.75" customHeight="1">
      <c r="A128" s="212">
        <v>119</v>
      </c>
      <c r="B128" s="215" t="s">
        <v>144</v>
      </c>
      <c r="C128" s="229">
        <v>373.45</v>
      </c>
      <c r="D128" s="230">
        <v>373.7166666666667</v>
      </c>
      <c r="E128" s="230">
        <v>370.68333333333339</v>
      </c>
      <c r="F128" s="230">
        <v>367.91666666666669</v>
      </c>
      <c r="G128" s="230">
        <v>364.88333333333338</v>
      </c>
      <c r="H128" s="230">
        <v>376.48333333333341</v>
      </c>
      <c r="I128" s="230">
        <v>379.51666666666671</v>
      </c>
      <c r="J128" s="230">
        <v>382.28333333333342</v>
      </c>
      <c r="K128" s="229">
        <v>376.75</v>
      </c>
      <c r="L128" s="229">
        <v>370.95</v>
      </c>
      <c r="M128" s="229">
        <v>18.414480000000001</v>
      </c>
      <c r="N128" s="1"/>
      <c r="O128" s="1"/>
    </row>
    <row r="129" spans="1:15" ht="12.75" customHeight="1">
      <c r="A129" s="212">
        <v>120</v>
      </c>
      <c r="B129" s="215" t="s">
        <v>862</v>
      </c>
      <c r="C129" s="229">
        <v>4944.95</v>
      </c>
      <c r="D129" s="230">
        <v>4937.9333333333334</v>
      </c>
      <c r="E129" s="230">
        <v>4909.0166666666664</v>
      </c>
      <c r="F129" s="230">
        <v>4873.083333333333</v>
      </c>
      <c r="G129" s="230">
        <v>4844.1666666666661</v>
      </c>
      <c r="H129" s="230">
        <v>4973.8666666666668</v>
      </c>
      <c r="I129" s="230">
        <v>5002.7833333333328</v>
      </c>
      <c r="J129" s="230">
        <v>5038.7166666666672</v>
      </c>
      <c r="K129" s="229">
        <v>4966.8500000000004</v>
      </c>
      <c r="L129" s="229">
        <v>4902</v>
      </c>
      <c r="M129" s="229">
        <v>2.6314700000000002</v>
      </c>
      <c r="N129" s="1"/>
      <c r="O129" s="1"/>
    </row>
    <row r="130" spans="1:15" ht="12.75" customHeight="1">
      <c r="A130" s="212">
        <v>121</v>
      </c>
      <c r="B130" s="215" t="s">
        <v>145</v>
      </c>
      <c r="C130" s="229">
        <v>2354.4</v>
      </c>
      <c r="D130" s="230">
        <v>2346.4666666666667</v>
      </c>
      <c r="E130" s="230">
        <v>2335.0333333333333</v>
      </c>
      <c r="F130" s="230">
        <v>2315.6666666666665</v>
      </c>
      <c r="G130" s="230">
        <v>2304.2333333333331</v>
      </c>
      <c r="H130" s="230">
        <v>2365.8333333333335</v>
      </c>
      <c r="I130" s="230">
        <v>2377.2666666666669</v>
      </c>
      <c r="J130" s="230">
        <v>2396.6333333333337</v>
      </c>
      <c r="K130" s="229">
        <v>2357.9</v>
      </c>
      <c r="L130" s="229">
        <v>2327.1</v>
      </c>
      <c r="M130" s="229">
        <v>16.88768</v>
      </c>
      <c r="N130" s="1"/>
      <c r="O130" s="1"/>
    </row>
    <row r="131" spans="1:15" ht="12.75" customHeight="1">
      <c r="A131" s="212">
        <v>122</v>
      </c>
      <c r="B131" s="215" t="s">
        <v>262</v>
      </c>
      <c r="C131" s="229">
        <v>360.1</v>
      </c>
      <c r="D131" s="230">
        <v>354.88333333333338</v>
      </c>
      <c r="E131" s="230">
        <v>348.36666666666679</v>
      </c>
      <c r="F131" s="230">
        <v>336.63333333333338</v>
      </c>
      <c r="G131" s="230">
        <v>330.11666666666679</v>
      </c>
      <c r="H131" s="230">
        <v>366.61666666666679</v>
      </c>
      <c r="I131" s="230">
        <v>373.13333333333333</v>
      </c>
      <c r="J131" s="230">
        <v>384.86666666666679</v>
      </c>
      <c r="K131" s="229">
        <v>361.4</v>
      </c>
      <c r="L131" s="229">
        <v>343.15</v>
      </c>
      <c r="M131" s="229">
        <v>47.425600000000003</v>
      </c>
      <c r="N131" s="1"/>
      <c r="O131" s="1"/>
    </row>
    <row r="132" spans="1:15" ht="12.75" customHeight="1">
      <c r="A132" s="212">
        <v>123</v>
      </c>
      <c r="B132" s="215" t="s">
        <v>842</v>
      </c>
      <c r="C132" s="229">
        <v>598.9</v>
      </c>
      <c r="D132" s="230">
        <v>599.11666666666667</v>
      </c>
      <c r="E132" s="230">
        <v>597.48333333333335</v>
      </c>
      <c r="F132" s="230">
        <v>596.06666666666672</v>
      </c>
      <c r="G132" s="230">
        <v>594.43333333333339</v>
      </c>
      <c r="H132" s="230">
        <v>600.5333333333333</v>
      </c>
      <c r="I132" s="230">
        <v>602.16666666666674</v>
      </c>
      <c r="J132" s="230">
        <v>603.58333333333326</v>
      </c>
      <c r="K132" s="229">
        <v>600.75</v>
      </c>
      <c r="L132" s="229">
        <v>597.70000000000005</v>
      </c>
      <c r="M132" s="229">
        <v>4.0086300000000001</v>
      </c>
      <c r="N132" s="1"/>
      <c r="O132" s="1"/>
    </row>
    <row r="133" spans="1:15" ht="12.75" customHeight="1">
      <c r="A133" s="212">
        <v>124</v>
      </c>
      <c r="B133" s="215" t="s">
        <v>410</v>
      </c>
      <c r="C133" s="229">
        <v>4398.3500000000004</v>
      </c>
      <c r="D133" s="230">
        <v>4349.1333333333341</v>
      </c>
      <c r="E133" s="230">
        <v>4259.2666666666682</v>
      </c>
      <c r="F133" s="230">
        <v>4120.1833333333343</v>
      </c>
      <c r="G133" s="230">
        <v>4030.3166666666684</v>
      </c>
      <c r="H133" s="230">
        <v>4488.2166666666681</v>
      </c>
      <c r="I133" s="230">
        <v>4578.0833333333348</v>
      </c>
      <c r="J133" s="230">
        <v>4717.1666666666679</v>
      </c>
      <c r="K133" s="229">
        <v>4439</v>
      </c>
      <c r="L133" s="229">
        <v>4210.05</v>
      </c>
      <c r="M133" s="229">
        <v>2.4032200000000001</v>
      </c>
      <c r="N133" s="1"/>
      <c r="O133" s="1"/>
    </row>
    <row r="134" spans="1:15" ht="12.75" customHeight="1">
      <c r="A134" s="212">
        <v>125</v>
      </c>
      <c r="B134" s="215" t="s">
        <v>147</v>
      </c>
      <c r="C134" s="229">
        <v>817.45</v>
      </c>
      <c r="D134" s="230">
        <v>818.2833333333333</v>
      </c>
      <c r="E134" s="230">
        <v>814.66666666666663</v>
      </c>
      <c r="F134" s="230">
        <v>811.88333333333333</v>
      </c>
      <c r="G134" s="230">
        <v>808.26666666666665</v>
      </c>
      <c r="H134" s="230">
        <v>821.06666666666661</v>
      </c>
      <c r="I134" s="230">
        <v>824.68333333333339</v>
      </c>
      <c r="J134" s="230">
        <v>827.46666666666658</v>
      </c>
      <c r="K134" s="229">
        <v>821.9</v>
      </c>
      <c r="L134" s="229">
        <v>815.5</v>
      </c>
      <c r="M134" s="229">
        <v>5.9444600000000003</v>
      </c>
      <c r="N134" s="1"/>
      <c r="O134" s="1"/>
    </row>
    <row r="135" spans="1:15" ht="12.75" customHeight="1">
      <c r="A135" s="212">
        <v>126</v>
      </c>
      <c r="B135" s="215" t="s">
        <v>158</v>
      </c>
      <c r="C135" s="229">
        <v>99992.85</v>
      </c>
      <c r="D135" s="230">
        <v>99861</v>
      </c>
      <c r="E135" s="230">
        <v>99282.05</v>
      </c>
      <c r="F135" s="230">
        <v>98571.25</v>
      </c>
      <c r="G135" s="230">
        <v>97992.3</v>
      </c>
      <c r="H135" s="230">
        <v>100571.8</v>
      </c>
      <c r="I135" s="230">
        <v>101150.75000000001</v>
      </c>
      <c r="J135" s="230">
        <v>101861.55</v>
      </c>
      <c r="K135" s="229">
        <v>100439.95</v>
      </c>
      <c r="L135" s="229">
        <v>99150.2</v>
      </c>
      <c r="M135" s="229">
        <v>0.16655</v>
      </c>
      <c r="N135" s="1"/>
      <c r="O135" s="1"/>
    </row>
    <row r="136" spans="1:15" ht="12.75" customHeight="1">
      <c r="A136" s="212">
        <v>127</v>
      </c>
      <c r="B136" s="215" t="s">
        <v>149</v>
      </c>
      <c r="C136" s="229">
        <v>297.2</v>
      </c>
      <c r="D136" s="230">
        <v>295.8</v>
      </c>
      <c r="E136" s="230">
        <v>293.60000000000002</v>
      </c>
      <c r="F136" s="230">
        <v>290</v>
      </c>
      <c r="G136" s="230">
        <v>287.8</v>
      </c>
      <c r="H136" s="230">
        <v>299.40000000000003</v>
      </c>
      <c r="I136" s="230">
        <v>301.59999999999997</v>
      </c>
      <c r="J136" s="230">
        <v>305.20000000000005</v>
      </c>
      <c r="K136" s="229">
        <v>298</v>
      </c>
      <c r="L136" s="229">
        <v>292.2</v>
      </c>
      <c r="M136" s="229">
        <v>35.757300000000001</v>
      </c>
      <c r="N136" s="1"/>
      <c r="O136" s="1"/>
    </row>
    <row r="137" spans="1:15" ht="12.75" customHeight="1">
      <c r="A137" s="212">
        <v>128</v>
      </c>
      <c r="B137" s="215" t="s">
        <v>148</v>
      </c>
      <c r="C137" s="229">
        <v>1373.15</v>
      </c>
      <c r="D137" s="230">
        <v>1376.6166666666668</v>
      </c>
      <c r="E137" s="230">
        <v>1364.7333333333336</v>
      </c>
      <c r="F137" s="230">
        <v>1356.3166666666668</v>
      </c>
      <c r="G137" s="230">
        <v>1344.4333333333336</v>
      </c>
      <c r="H137" s="230">
        <v>1385.0333333333335</v>
      </c>
      <c r="I137" s="230">
        <v>1396.9166666666667</v>
      </c>
      <c r="J137" s="230">
        <v>1405.3333333333335</v>
      </c>
      <c r="K137" s="229">
        <v>1388.5</v>
      </c>
      <c r="L137" s="229">
        <v>1368.2</v>
      </c>
      <c r="M137" s="229">
        <v>25.16583</v>
      </c>
      <c r="N137" s="1"/>
      <c r="O137" s="1"/>
    </row>
    <row r="138" spans="1:15" ht="12.75" customHeight="1">
      <c r="A138" s="212">
        <v>129</v>
      </c>
      <c r="B138" s="215" t="s">
        <v>151</v>
      </c>
      <c r="C138" s="229">
        <v>537.29999999999995</v>
      </c>
      <c r="D138" s="230">
        <v>538.9</v>
      </c>
      <c r="E138" s="230">
        <v>533.25</v>
      </c>
      <c r="F138" s="230">
        <v>529.20000000000005</v>
      </c>
      <c r="G138" s="230">
        <v>523.55000000000007</v>
      </c>
      <c r="H138" s="230">
        <v>542.94999999999993</v>
      </c>
      <c r="I138" s="230">
        <v>548.5999999999998</v>
      </c>
      <c r="J138" s="230">
        <v>552.64999999999986</v>
      </c>
      <c r="K138" s="229">
        <v>544.54999999999995</v>
      </c>
      <c r="L138" s="229">
        <v>534.85</v>
      </c>
      <c r="M138" s="229">
        <v>12.31955</v>
      </c>
      <c r="N138" s="1"/>
      <c r="O138" s="1"/>
    </row>
    <row r="139" spans="1:15" ht="12.75" customHeight="1">
      <c r="A139" s="212">
        <v>130</v>
      </c>
      <c r="B139" s="215" t="s">
        <v>152</v>
      </c>
      <c r="C139" s="229">
        <v>9517.5</v>
      </c>
      <c r="D139" s="230">
        <v>9547.0666666666657</v>
      </c>
      <c r="E139" s="230">
        <v>9476.0833333333321</v>
      </c>
      <c r="F139" s="230">
        <v>9434.6666666666661</v>
      </c>
      <c r="G139" s="230">
        <v>9363.6833333333325</v>
      </c>
      <c r="H139" s="230">
        <v>9588.4833333333318</v>
      </c>
      <c r="I139" s="230">
        <v>9659.4666666666653</v>
      </c>
      <c r="J139" s="230">
        <v>9700.8833333333314</v>
      </c>
      <c r="K139" s="229">
        <v>9618.0499999999993</v>
      </c>
      <c r="L139" s="229">
        <v>9505.65</v>
      </c>
      <c r="M139" s="229">
        <v>5.6101400000000003</v>
      </c>
      <c r="N139" s="1"/>
      <c r="O139" s="1"/>
    </row>
    <row r="140" spans="1:15" ht="12.75" customHeight="1">
      <c r="A140" s="212">
        <v>131</v>
      </c>
      <c r="B140" s="215" t="s">
        <v>155</v>
      </c>
      <c r="C140" s="229">
        <v>679.2</v>
      </c>
      <c r="D140" s="230">
        <v>682.31666666666672</v>
      </c>
      <c r="E140" s="230">
        <v>674.18333333333339</v>
      </c>
      <c r="F140" s="230">
        <v>669.16666666666663</v>
      </c>
      <c r="G140" s="230">
        <v>661.0333333333333</v>
      </c>
      <c r="H140" s="230">
        <v>687.33333333333348</v>
      </c>
      <c r="I140" s="230">
        <v>695.46666666666692</v>
      </c>
      <c r="J140" s="230">
        <v>700.48333333333358</v>
      </c>
      <c r="K140" s="229">
        <v>690.45</v>
      </c>
      <c r="L140" s="229">
        <v>677.3</v>
      </c>
      <c r="M140" s="229">
        <v>4.6804500000000004</v>
      </c>
      <c r="N140" s="1"/>
      <c r="O140" s="1"/>
    </row>
    <row r="141" spans="1:15" ht="12.75" customHeight="1">
      <c r="A141" s="212">
        <v>132</v>
      </c>
      <c r="B141" s="215" t="s">
        <v>418</v>
      </c>
      <c r="C141" s="229">
        <v>576.54999999999995</v>
      </c>
      <c r="D141" s="230">
        <v>574.43333333333328</v>
      </c>
      <c r="E141" s="230">
        <v>569.16666666666652</v>
      </c>
      <c r="F141" s="230">
        <v>561.78333333333319</v>
      </c>
      <c r="G141" s="230">
        <v>556.51666666666642</v>
      </c>
      <c r="H141" s="230">
        <v>581.81666666666661</v>
      </c>
      <c r="I141" s="230">
        <v>587.08333333333326</v>
      </c>
      <c r="J141" s="230">
        <v>594.4666666666667</v>
      </c>
      <c r="K141" s="229">
        <v>579.70000000000005</v>
      </c>
      <c r="L141" s="229">
        <v>567.04999999999995</v>
      </c>
      <c r="M141" s="229">
        <v>48.35369</v>
      </c>
      <c r="N141" s="1"/>
      <c r="O141" s="1"/>
    </row>
    <row r="142" spans="1:15" ht="12.75" customHeight="1">
      <c r="A142" s="212">
        <v>133</v>
      </c>
      <c r="B142" s="215" t="s">
        <v>843</v>
      </c>
      <c r="C142" s="229">
        <v>58.5</v>
      </c>
      <c r="D142" s="230">
        <v>58.5</v>
      </c>
      <c r="E142" s="230">
        <v>57.6</v>
      </c>
      <c r="F142" s="230">
        <v>56.7</v>
      </c>
      <c r="G142" s="230">
        <v>55.800000000000004</v>
      </c>
      <c r="H142" s="230">
        <v>59.4</v>
      </c>
      <c r="I142" s="230">
        <v>60.300000000000004</v>
      </c>
      <c r="J142" s="230">
        <v>61.199999999999996</v>
      </c>
      <c r="K142" s="229">
        <v>59.4</v>
      </c>
      <c r="L142" s="229">
        <v>57.6</v>
      </c>
      <c r="M142" s="229">
        <v>52.875100000000003</v>
      </c>
      <c r="N142" s="1"/>
      <c r="O142" s="1"/>
    </row>
    <row r="143" spans="1:15" ht="12.75" customHeight="1">
      <c r="A143" s="212">
        <v>134</v>
      </c>
      <c r="B143" s="215" t="s">
        <v>157</v>
      </c>
      <c r="C143" s="229">
        <v>1898.25</v>
      </c>
      <c r="D143" s="230">
        <v>1901.0833333333333</v>
      </c>
      <c r="E143" s="230">
        <v>1888.1666666666665</v>
      </c>
      <c r="F143" s="230">
        <v>1878.0833333333333</v>
      </c>
      <c r="G143" s="230">
        <v>1865.1666666666665</v>
      </c>
      <c r="H143" s="230">
        <v>1911.1666666666665</v>
      </c>
      <c r="I143" s="230">
        <v>1924.083333333333</v>
      </c>
      <c r="J143" s="230">
        <v>1934.1666666666665</v>
      </c>
      <c r="K143" s="229">
        <v>1914</v>
      </c>
      <c r="L143" s="229">
        <v>1891</v>
      </c>
      <c r="M143" s="229">
        <v>2.1527500000000002</v>
      </c>
      <c r="N143" s="1"/>
      <c r="O143" s="1"/>
    </row>
    <row r="144" spans="1:15" ht="12.75" customHeight="1">
      <c r="A144" s="212">
        <v>135</v>
      </c>
      <c r="B144" s="215" t="s">
        <v>159</v>
      </c>
      <c r="C144" s="229">
        <v>1156.4000000000001</v>
      </c>
      <c r="D144" s="230">
        <v>1150.6500000000001</v>
      </c>
      <c r="E144" s="230">
        <v>1141.3500000000001</v>
      </c>
      <c r="F144" s="230">
        <v>1126.3</v>
      </c>
      <c r="G144" s="230">
        <v>1117</v>
      </c>
      <c r="H144" s="230">
        <v>1165.7000000000003</v>
      </c>
      <c r="I144" s="230">
        <v>1175.0000000000005</v>
      </c>
      <c r="J144" s="230">
        <v>1190.0500000000004</v>
      </c>
      <c r="K144" s="229">
        <v>1159.95</v>
      </c>
      <c r="L144" s="229">
        <v>1135.5999999999999</v>
      </c>
      <c r="M144" s="229">
        <v>8.0674299999999999</v>
      </c>
      <c r="N144" s="1"/>
      <c r="O144" s="1"/>
    </row>
    <row r="145" spans="1:15" ht="12.75" customHeight="1">
      <c r="A145" s="212">
        <v>136</v>
      </c>
      <c r="B145" s="215" t="s">
        <v>167</v>
      </c>
      <c r="C145" s="229">
        <v>185.35</v>
      </c>
      <c r="D145" s="230">
        <v>185.66666666666666</v>
      </c>
      <c r="E145" s="230">
        <v>184.68333333333331</v>
      </c>
      <c r="F145" s="230">
        <v>184.01666666666665</v>
      </c>
      <c r="G145" s="230">
        <v>183.0333333333333</v>
      </c>
      <c r="H145" s="230">
        <v>186.33333333333331</v>
      </c>
      <c r="I145" s="230">
        <v>187.31666666666666</v>
      </c>
      <c r="J145" s="230">
        <v>187.98333333333332</v>
      </c>
      <c r="K145" s="229">
        <v>186.65</v>
      </c>
      <c r="L145" s="229">
        <v>185</v>
      </c>
      <c r="M145" s="229">
        <v>83.325659999999999</v>
      </c>
      <c r="N145" s="1"/>
      <c r="O145" s="1"/>
    </row>
    <row r="146" spans="1:15" ht="12.75" customHeight="1">
      <c r="A146" s="212">
        <v>137</v>
      </c>
      <c r="B146" s="215" t="s">
        <v>161</v>
      </c>
      <c r="C146" s="229">
        <v>85.05</v>
      </c>
      <c r="D146" s="230">
        <v>85.05</v>
      </c>
      <c r="E146" s="230">
        <v>84.449999999999989</v>
      </c>
      <c r="F146" s="230">
        <v>83.85</v>
      </c>
      <c r="G146" s="230">
        <v>83.249999999999986</v>
      </c>
      <c r="H146" s="230">
        <v>85.649999999999991</v>
      </c>
      <c r="I146" s="230">
        <v>86.249999999999986</v>
      </c>
      <c r="J146" s="230">
        <v>86.85</v>
      </c>
      <c r="K146" s="229">
        <v>85.65</v>
      </c>
      <c r="L146" s="229">
        <v>84.45</v>
      </c>
      <c r="M146" s="229">
        <v>76.950879999999998</v>
      </c>
      <c r="N146" s="1"/>
      <c r="O146" s="1"/>
    </row>
    <row r="147" spans="1:15" ht="12.75" customHeight="1">
      <c r="A147" s="212">
        <v>138</v>
      </c>
      <c r="B147" s="215" t="s">
        <v>163</v>
      </c>
      <c r="C147" s="229">
        <v>4570.3500000000004</v>
      </c>
      <c r="D147" s="230">
        <v>4522.4666666666672</v>
      </c>
      <c r="E147" s="230">
        <v>4469.9333333333343</v>
      </c>
      <c r="F147" s="230">
        <v>4369.5166666666673</v>
      </c>
      <c r="G147" s="230">
        <v>4316.9833333333345</v>
      </c>
      <c r="H147" s="230">
        <v>4622.8833333333341</v>
      </c>
      <c r="I147" s="230">
        <v>4675.416666666667</v>
      </c>
      <c r="J147" s="230">
        <v>4775.8333333333339</v>
      </c>
      <c r="K147" s="229">
        <v>4575</v>
      </c>
      <c r="L147" s="229">
        <v>4422.05</v>
      </c>
      <c r="M147" s="229">
        <v>1.74163</v>
      </c>
      <c r="N147" s="1"/>
      <c r="O147" s="1"/>
    </row>
    <row r="148" spans="1:15" ht="12.75" customHeight="1">
      <c r="A148" s="212">
        <v>139</v>
      </c>
      <c r="B148" s="215" t="s">
        <v>164</v>
      </c>
      <c r="C148" s="229">
        <v>22492.6</v>
      </c>
      <c r="D148" s="230">
        <v>22487.649999999998</v>
      </c>
      <c r="E148" s="230">
        <v>22297.299999999996</v>
      </c>
      <c r="F148" s="230">
        <v>22101.999999999996</v>
      </c>
      <c r="G148" s="230">
        <v>21911.649999999994</v>
      </c>
      <c r="H148" s="230">
        <v>22682.949999999997</v>
      </c>
      <c r="I148" s="230">
        <v>22873.299999999996</v>
      </c>
      <c r="J148" s="230">
        <v>23068.6</v>
      </c>
      <c r="K148" s="229">
        <v>22678</v>
      </c>
      <c r="L148" s="229">
        <v>22292.35</v>
      </c>
      <c r="M148" s="229">
        <v>0.83347000000000004</v>
      </c>
      <c r="N148" s="1"/>
      <c r="O148" s="1"/>
    </row>
    <row r="149" spans="1:15" ht="12.75" customHeight="1">
      <c r="A149" s="212">
        <v>140</v>
      </c>
      <c r="B149" s="215" t="s">
        <v>160</v>
      </c>
      <c r="C149" s="229">
        <v>244.9</v>
      </c>
      <c r="D149" s="230">
        <v>245.18333333333331</v>
      </c>
      <c r="E149" s="230">
        <v>244.21666666666661</v>
      </c>
      <c r="F149" s="230">
        <v>243.5333333333333</v>
      </c>
      <c r="G149" s="230">
        <v>242.56666666666661</v>
      </c>
      <c r="H149" s="230">
        <v>245.86666666666662</v>
      </c>
      <c r="I149" s="230">
        <v>246.83333333333331</v>
      </c>
      <c r="J149" s="230">
        <v>247.51666666666662</v>
      </c>
      <c r="K149" s="229">
        <v>246.15</v>
      </c>
      <c r="L149" s="229">
        <v>244.5</v>
      </c>
      <c r="M149" s="229">
        <v>2.4638599999999999</v>
      </c>
      <c r="N149" s="1"/>
      <c r="O149" s="1"/>
    </row>
    <row r="150" spans="1:15" ht="12.75" customHeight="1">
      <c r="A150" s="212">
        <v>141</v>
      </c>
      <c r="B150" s="215" t="s">
        <v>264</v>
      </c>
      <c r="C150" s="229">
        <v>984.1</v>
      </c>
      <c r="D150" s="230">
        <v>976.1</v>
      </c>
      <c r="E150" s="230">
        <v>966.25</v>
      </c>
      <c r="F150" s="230">
        <v>948.4</v>
      </c>
      <c r="G150" s="230">
        <v>938.55</v>
      </c>
      <c r="H150" s="230">
        <v>993.95</v>
      </c>
      <c r="I150" s="230">
        <v>1003.8000000000002</v>
      </c>
      <c r="J150" s="230">
        <v>1021.6500000000001</v>
      </c>
      <c r="K150" s="229">
        <v>985.95</v>
      </c>
      <c r="L150" s="229">
        <v>958.25</v>
      </c>
      <c r="M150" s="229">
        <v>4.8181500000000002</v>
      </c>
      <c r="N150" s="1"/>
      <c r="O150" s="1"/>
    </row>
    <row r="151" spans="1:15" ht="12.75" customHeight="1">
      <c r="A151" s="212">
        <v>142</v>
      </c>
      <c r="B151" s="215" t="s">
        <v>168</v>
      </c>
      <c r="C151" s="229">
        <v>155.65</v>
      </c>
      <c r="D151" s="230">
        <v>155.36666666666667</v>
      </c>
      <c r="E151" s="230">
        <v>154.53333333333336</v>
      </c>
      <c r="F151" s="230">
        <v>153.41666666666669</v>
      </c>
      <c r="G151" s="230">
        <v>152.58333333333337</v>
      </c>
      <c r="H151" s="230">
        <v>156.48333333333335</v>
      </c>
      <c r="I151" s="230">
        <v>157.31666666666666</v>
      </c>
      <c r="J151" s="230">
        <v>158.43333333333334</v>
      </c>
      <c r="K151" s="229">
        <v>156.19999999999999</v>
      </c>
      <c r="L151" s="229">
        <v>154.25</v>
      </c>
      <c r="M151" s="229">
        <v>100.73644</v>
      </c>
      <c r="N151" s="1"/>
      <c r="O151" s="1"/>
    </row>
    <row r="152" spans="1:15" ht="12.75" customHeight="1">
      <c r="A152" s="212">
        <v>143</v>
      </c>
      <c r="B152" s="215" t="s">
        <v>265</v>
      </c>
      <c r="C152" s="229">
        <v>255.2</v>
      </c>
      <c r="D152" s="230">
        <v>255.2833333333333</v>
      </c>
      <c r="E152" s="230">
        <v>253.16666666666663</v>
      </c>
      <c r="F152" s="230">
        <v>251.13333333333333</v>
      </c>
      <c r="G152" s="230">
        <v>249.01666666666665</v>
      </c>
      <c r="H152" s="230">
        <v>257.31666666666661</v>
      </c>
      <c r="I152" s="230">
        <v>259.43333333333328</v>
      </c>
      <c r="J152" s="230">
        <v>261.46666666666658</v>
      </c>
      <c r="K152" s="229">
        <v>257.39999999999998</v>
      </c>
      <c r="L152" s="229">
        <v>253.25</v>
      </c>
      <c r="M152" s="229">
        <v>13.131460000000001</v>
      </c>
      <c r="N152" s="1"/>
      <c r="O152" s="1"/>
    </row>
    <row r="153" spans="1:15" ht="12.75" customHeight="1">
      <c r="A153" s="212">
        <v>144</v>
      </c>
      <c r="B153" s="215" t="s">
        <v>802</v>
      </c>
      <c r="C153" s="229">
        <v>833.25</v>
      </c>
      <c r="D153" s="230">
        <v>827</v>
      </c>
      <c r="E153" s="230">
        <v>814.35</v>
      </c>
      <c r="F153" s="230">
        <v>795.45</v>
      </c>
      <c r="G153" s="230">
        <v>782.80000000000007</v>
      </c>
      <c r="H153" s="230">
        <v>845.9</v>
      </c>
      <c r="I153" s="230">
        <v>858.55000000000007</v>
      </c>
      <c r="J153" s="230">
        <v>877.44999999999993</v>
      </c>
      <c r="K153" s="229">
        <v>839.65</v>
      </c>
      <c r="L153" s="229">
        <v>808.1</v>
      </c>
      <c r="M153" s="229">
        <v>73.625280000000004</v>
      </c>
      <c r="N153" s="1"/>
      <c r="O153" s="1"/>
    </row>
    <row r="154" spans="1:15" ht="12.75" customHeight="1">
      <c r="A154" s="212">
        <v>145</v>
      </c>
      <c r="B154" s="215" t="s">
        <v>430</v>
      </c>
      <c r="C154" s="229">
        <v>3797.5</v>
      </c>
      <c r="D154" s="230">
        <v>3750.2666666666664</v>
      </c>
      <c r="E154" s="230">
        <v>3660.5333333333328</v>
      </c>
      <c r="F154" s="230">
        <v>3523.5666666666666</v>
      </c>
      <c r="G154" s="230">
        <v>3433.833333333333</v>
      </c>
      <c r="H154" s="230">
        <v>3887.2333333333327</v>
      </c>
      <c r="I154" s="230">
        <v>3976.9666666666662</v>
      </c>
      <c r="J154" s="230">
        <v>4113.9333333333325</v>
      </c>
      <c r="K154" s="229">
        <v>3840</v>
      </c>
      <c r="L154" s="229">
        <v>3613.3</v>
      </c>
      <c r="M154" s="229">
        <v>4.1199399999999997</v>
      </c>
      <c r="N154" s="1"/>
      <c r="O154" s="1"/>
    </row>
    <row r="155" spans="1:15" ht="12.75" customHeight="1">
      <c r="A155" s="212">
        <v>146</v>
      </c>
      <c r="B155" s="215" t="s">
        <v>803</v>
      </c>
      <c r="C155" s="229">
        <v>636.75</v>
      </c>
      <c r="D155" s="230">
        <v>632.13333333333333</v>
      </c>
      <c r="E155" s="230">
        <v>618.26666666666665</v>
      </c>
      <c r="F155" s="230">
        <v>599.7833333333333</v>
      </c>
      <c r="G155" s="230">
        <v>585.91666666666663</v>
      </c>
      <c r="H155" s="230">
        <v>650.61666666666667</v>
      </c>
      <c r="I155" s="230">
        <v>664.48333333333323</v>
      </c>
      <c r="J155" s="230">
        <v>682.9666666666667</v>
      </c>
      <c r="K155" s="229">
        <v>646</v>
      </c>
      <c r="L155" s="229">
        <v>613.65</v>
      </c>
      <c r="M155" s="229">
        <v>62.55095</v>
      </c>
      <c r="N155" s="1"/>
      <c r="O155" s="1"/>
    </row>
    <row r="156" spans="1:15" ht="12.75" customHeight="1">
      <c r="A156" s="212">
        <v>147</v>
      </c>
      <c r="B156" s="215" t="s">
        <v>175</v>
      </c>
      <c r="C156" s="229">
        <v>3761.45</v>
      </c>
      <c r="D156" s="230">
        <v>3756.8833333333337</v>
      </c>
      <c r="E156" s="230">
        <v>3739.6166666666672</v>
      </c>
      <c r="F156" s="230">
        <v>3717.7833333333338</v>
      </c>
      <c r="G156" s="230">
        <v>3700.5166666666673</v>
      </c>
      <c r="H156" s="230">
        <v>3778.7166666666672</v>
      </c>
      <c r="I156" s="230">
        <v>3795.9833333333336</v>
      </c>
      <c r="J156" s="230">
        <v>3817.8166666666671</v>
      </c>
      <c r="K156" s="229">
        <v>3774.15</v>
      </c>
      <c r="L156" s="229">
        <v>3735.05</v>
      </c>
      <c r="M156" s="229">
        <v>2.1781999999999999</v>
      </c>
      <c r="N156" s="1"/>
      <c r="O156" s="1"/>
    </row>
    <row r="157" spans="1:15" ht="12.75" customHeight="1">
      <c r="A157" s="212">
        <v>148</v>
      </c>
      <c r="B157" s="215" t="s">
        <v>169</v>
      </c>
      <c r="C157" s="229">
        <v>38386.65</v>
      </c>
      <c r="D157" s="230">
        <v>38323.75</v>
      </c>
      <c r="E157" s="230">
        <v>38177.5</v>
      </c>
      <c r="F157" s="230">
        <v>37968.35</v>
      </c>
      <c r="G157" s="230">
        <v>37822.1</v>
      </c>
      <c r="H157" s="230">
        <v>38532.9</v>
      </c>
      <c r="I157" s="230">
        <v>38679.15</v>
      </c>
      <c r="J157" s="230">
        <v>38888.300000000003</v>
      </c>
      <c r="K157" s="229">
        <v>38470</v>
      </c>
      <c r="L157" s="229">
        <v>38114.6</v>
      </c>
      <c r="M157" s="229">
        <v>0.22666</v>
      </c>
      <c r="N157" s="1"/>
      <c r="O157" s="1"/>
    </row>
    <row r="158" spans="1:15" ht="12.75" customHeight="1">
      <c r="A158" s="212">
        <v>149</v>
      </c>
      <c r="B158" s="215" t="s">
        <v>844</v>
      </c>
      <c r="C158" s="229">
        <v>1044.6500000000001</v>
      </c>
      <c r="D158" s="230">
        <v>1032.9166666666667</v>
      </c>
      <c r="E158" s="230">
        <v>1016.9833333333336</v>
      </c>
      <c r="F158" s="230">
        <v>989.31666666666683</v>
      </c>
      <c r="G158" s="230">
        <v>973.38333333333367</v>
      </c>
      <c r="H158" s="230">
        <v>1060.5833333333335</v>
      </c>
      <c r="I158" s="230">
        <v>1076.5166666666664</v>
      </c>
      <c r="J158" s="230">
        <v>1104.1833333333334</v>
      </c>
      <c r="K158" s="229">
        <v>1048.8499999999999</v>
      </c>
      <c r="L158" s="229">
        <v>1005.25</v>
      </c>
      <c r="M158" s="229">
        <v>1.8743099999999999</v>
      </c>
      <c r="N158" s="1"/>
      <c r="O158" s="1"/>
    </row>
    <row r="159" spans="1:15" ht="12.75" customHeight="1">
      <c r="A159" s="212">
        <v>150</v>
      </c>
      <c r="B159" s="215" t="s">
        <v>435</v>
      </c>
      <c r="C159" s="229">
        <v>5040.2</v>
      </c>
      <c r="D159" s="230">
        <v>5036.7333333333336</v>
      </c>
      <c r="E159" s="230">
        <v>4988.4666666666672</v>
      </c>
      <c r="F159" s="230">
        <v>4936.7333333333336</v>
      </c>
      <c r="G159" s="230">
        <v>4888.4666666666672</v>
      </c>
      <c r="H159" s="230">
        <v>5088.4666666666672</v>
      </c>
      <c r="I159" s="230">
        <v>5136.7333333333336</v>
      </c>
      <c r="J159" s="230">
        <v>5188.4666666666672</v>
      </c>
      <c r="K159" s="229">
        <v>5085</v>
      </c>
      <c r="L159" s="229">
        <v>4985</v>
      </c>
      <c r="M159" s="229">
        <v>3.6009500000000001</v>
      </c>
      <c r="N159" s="1"/>
      <c r="O159" s="1"/>
    </row>
    <row r="160" spans="1:15" ht="12.75" customHeight="1">
      <c r="A160" s="212">
        <v>151</v>
      </c>
      <c r="B160" s="215" t="s">
        <v>171</v>
      </c>
      <c r="C160" s="229">
        <v>223.25</v>
      </c>
      <c r="D160" s="230">
        <v>223.68333333333331</v>
      </c>
      <c r="E160" s="230">
        <v>222.51666666666662</v>
      </c>
      <c r="F160" s="230">
        <v>221.7833333333333</v>
      </c>
      <c r="G160" s="230">
        <v>220.61666666666662</v>
      </c>
      <c r="H160" s="230">
        <v>224.41666666666663</v>
      </c>
      <c r="I160" s="230">
        <v>225.58333333333331</v>
      </c>
      <c r="J160" s="230">
        <v>226.31666666666663</v>
      </c>
      <c r="K160" s="229">
        <v>224.85</v>
      </c>
      <c r="L160" s="229">
        <v>222.95</v>
      </c>
      <c r="M160" s="229">
        <v>16.57978</v>
      </c>
      <c r="N160" s="1"/>
      <c r="O160" s="1"/>
    </row>
    <row r="161" spans="1:15" ht="12.75" customHeight="1">
      <c r="A161" s="212">
        <v>152</v>
      </c>
      <c r="B161" s="215" t="s">
        <v>174</v>
      </c>
      <c r="C161" s="229">
        <v>2686.65</v>
      </c>
      <c r="D161" s="230">
        <v>2692.7333333333331</v>
      </c>
      <c r="E161" s="230">
        <v>2650.4666666666662</v>
      </c>
      <c r="F161" s="230">
        <v>2614.2833333333333</v>
      </c>
      <c r="G161" s="230">
        <v>2572.0166666666664</v>
      </c>
      <c r="H161" s="230">
        <v>2728.9166666666661</v>
      </c>
      <c r="I161" s="230">
        <v>2771.1833333333334</v>
      </c>
      <c r="J161" s="230">
        <v>2807.3666666666659</v>
      </c>
      <c r="K161" s="229">
        <v>2735</v>
      </c>
      <c r="L161" s="229">
        <v>2656.55</v>
      </c>
      <c r="M161" s="229">
        <v>8.7486300000000004</v>
      </c>
      <c r="N161" s="1"/>
      <c r="O161" s="1"/>
    </row>
    <row r="162" spans="1:15" ht="12.75" customHeight="1">
      <c r="A162" s="212">
        <v>153</v>
      </c>
      <c r="B162" s="215" t="s">
        <v>266</v>
      </c>
      <c r="C162" s="229">
        <v>3583.9</v>
      </c>
      <c r="D162" s="230">
        <v>3564.4499999999994</v>
      </c>
      <c r="E162" s="230">
        <v>3538.8999999999987</v>
      </c>
      <c r="F162" s="230">
        <v>3493.8999999999992</v>
      </c>
      <c r="G162" s="230">
        <v>3468.3499999999985</v>
      </c>
      <c r="H162" s="230">
        <v>3609.4499999999989</v>
      </c>
      <c r="I162" s="230">
        <v>3634.9999999999991</v>
      </c>
      <c r="J162" s="230">
        <v>3679.9999999999991</v>
      </c>
      <c r="K162" s="229">
        <v>3590</v>
      </c>
      <c r="L162" s="229">
        <v>3519.45</v>
      </c>
      <c r="M162" s="229">
        <v>2.4975800000000001</v>
      </c>
      <c r="N162" s="1"/>
      <c r="O162" s="1"/>
    </row>
    <row r="163" spans="1:15" ht="12.75" customHeight="1">
      <c r="A163" s="212">
        <v>154</v>
      </c>
      <c r="B163" s="215" t="s">
        <v>781</v>
      </c>
      <c r="C163" s="229">
        <v>347.7</v>
      </c>
      <c r="D163" s="230">
        <v>346.91666666666669</v>
      </c>
      <c r="E163" s="230">
        <v>344.03333333333336</v>
      </c>
      <c r="F163" s="230">
        <v>340.36666666666667</v>
      </c>
      <c r="G163" s="230">
        <v>337.48333333333335</v>
      </c>
      <c r="H163" s="230">
        <v>350.58333333333337</v>
      </c>
      <c r="I163" s="230">
        <v>353.4666666666667</v>
      </c>
      <c r="J163" s="230">
        <v>357.13333333333338</v>
      </c>
      <c r="K163" s="229">
        <v>349.8</v>
      </c>
      <c r="L163" s="229">
        <v>343.25</v>
      </c>
      <c r="M163" s="229">
        <v>13.051629999999999</v>
      </c>
      <c r="N163" s="1"/>
      <c r="O163" s="1"/>
    </row>
    <row r="164" spans="1:15" ht="12.75" customHeight="1">
      <c r="A164" s="212">
        <v>155</v>
      </c>
      <c r="B164" s="215" t="s">
        <v>172</v>
      </c>
      <c r="C164" s="229">
        <v>203.05</v>
      </c>
      <c r="D164" s="230">
        <v>201.73333333333335</v>
      </c>
      <c r="E164" s="230">
        <v>199.31666666666669</v>
      </c>
      <c r="F164" s="230">
        <v>195.58333333333334</v>
      </c>
      <c r="G164" s="230">
        <v>193.16666666666669</v>
      </c>
      <c r="H164" s="230">
        <v>205.4666666666667</v>
      </c>
      <c r="I164" s="230">
        <v>207.88333333333333</v>
      </c>
      <c r="J164" s="230">
        <v>211.6166666666667</v>
      </c>
      <c r="K164" s="229">
        <v>204.15</v>
      </c>
      <c r="L164" s="229">
        <v>198</v>
      </c>
      <c r="M164" s="229">
        <v>113.49466</v>
      </c>
      <c r="N164" s="1"/>
      <c r="O164" s="1"/>
    </row>
    <row r="165" spans="1:15" ht="12.75" customHeight="1">
      <c r="A165" s="212">
        <v>156</v>
      </c>
      <c r="B165" s="215" t="s">
        <v>177</v>
      </c>
      <c r="C165" s="229">
        <v>242.25</v>
      </c>
      <c r="D165" s="230">
        <v>242.38333333333333</v>
      </c>
      <c r="E165" s="230">
        <v>241.31666666666666</v>
      </c>
      <c r="F165" s="230">
        <v>240.38333333333333</v>
      </c>
      <c r="G165" s="230">
        <v>239.31666666666666</v>
      </c>
      <c r="H165" s="230">
        <v>243.31666666666666</v>
      </c>
      <c r="I165" s="230">
        <v>244.38333333333333</v>
      </c>
      <c r="J165" s="230">
        <v>245.31666666666666</v>
      </c>
      <c r="K165" s="229">
        <v>243.45</v>
      </c>
      <c r="L165" s="229">
        <v>241.45</v>
      </c>
      <c r="M165" s="229">
        <v>48.32414</v>
      </c>
      <c r="N165" s="1"/>
      <c r="O165" s="1"/>
    </row>
    <row r="166" spans="1:15" ht="12.75" customHeight="1">
      <c r="A166" s="212">
        <v>157</v>
      </c>
      <c r="B166" s="215" t="s">
        <v>267</v>
      </c>
      <c r="C166" s="229">
        <v>574.15</v>
      </c>
      <c r="D166" s="230">
        <v>570.36666666666667</v>
      </c>
      <c r="E166" s="230">
        <v>562.23333333333335</v>
      </c>
      <c r="F166" s="230">
        <v>550.31666666666672</v>
      </c>
      <c r="G166" s="230">
        <v>542.18333333333339</v>
      </c>
      <c r="H166" s="230">
        <v>582.2833333333333</v>
      </c>
      <c r="I166" s="230">
        <v>590.41666666666674</v>
      </c>
      <c r="J166" s="230">
        <v>602.33333333333326</v>
      </c>
      <c r="K166" s="229">
        <v>578.5</v>
      </c>
      <c r="L166" s="229">
        <v>558.45000000000005</v>
      </c>
      <c r="M166" s="229">
        <v>14.76807</v>
      </c>
      <c r="N166" s="1"/>
      <c r="O166" s="1"/>
    </row>
    <row r="167" spans="1:15" ht="12.75" customHeight="1">
      <c r="A167" s="212">
        <v>158</v>
      </c>
      <c r="B167" s="215" t="s">
        <v>268</v>
      </c>
      <c r="C167" s="229">
        <v>13977.65</v>
      </c>
      <c r="D167" s="230">
        <v>13936.733333333332</v>
      </c>
      <c r="E167" s="230">
        <v>13833.466666666664</v>
      </c>
      <c r="F167" s="230">
        <v>13689.283333333331</v>
      </c>
      <c r="G167" s="230">
        <v>13586.016666666663</v>
      </c>
      <c r="H167" s="230">
        <v>14080.916666666664</v>
      </c>
      <c r="I167" s="230">
        <v>14184.183333333331</v>
      </c>
      <c r="J167" s="230">
        <v>14328.366666666665</v>
      </c>
      <c r="K167" s="229">
        <v>14040</v>
      </c>
      <c r="L167" s="229">
        <v>13792.55</v>
      </c>
      <c r="M167" s="229">
        <v>4.1029999999999997E-2</v>
      </c>
      <c r="N167" s="1"/>
      <c r="O167" s="1"/>
    </row>
    <row r="168" spans="1:15" ht="12.75" customHeight="1">
      <c r="A168" s="212">
        <v>159</v>
      </c>
      <c r="B168" s="215" t="s">
        <v>176</v>
      </c>
      <c r="C168" s="229">
        <v>52</v>
      </c>
      <c r="D168" s="230">
        <v>51.916666666666664</v>
      </c>
      <c r="E168" s="230">
        <v>51.633333333333326</v>
      </c>
      <c r="F168" s="230">
        <v>51.266666666666659</v>
      </c>
      <c r="G168" s="230">
        <v>50.98333333333332</v>
      </c>
      <c r="H168" s="230">
        <v>52.283333333333331</v>
      </c>
      <c r="I168" s="230">
        <v>52.566666666666677</v>
      </c>
      <c r="J168" s="230">
        <v>52.933333333333337</v>
      </c>
      <c r="K168" s="229">
        <v>52.2</v>
      </c>
      <c r="L168" s="229">
        <v>51.55</v>
      </c>
      <c r="M168" s="229">
        <v>179.63381999999999</v>
      </c>
      <c r="N168" s="1"/>
      <c r="O168" s="1"/>
    </row>
    <row r="169" spans="1:15" ht="12.75" customHeight="1">
      <c r="A169" s="212">
        <v>160</v>
      </c>
      <c r="B169" s="215" t="s">
        <v>181</v>
      </c>
      <c r="C169" s="229">
        <v>154.9</v>
      </c>
      <c r="D169" s="230">
        <v>154.30000000000001</v>
      </c>
      <c r="E169" s="230">
        <v>152.40000000000003</v>
      </c>
      <c r="F169" s="230">
        <v>149.90000000000003</v>
      </c>
      <c r="G169" s="230">
        <v>148.00000000000006</v>
      </c>
      <c r="H169" s="230">
        <v>156.80000000000001</v>
      </c>
      <c r="I169" s="230">
        <v>158.69999999999999</v>
      </c>
      <c r="J169" s="230">
        <v>161.19999999999999</v>
      </c>
      <c r="K169" s="229">
        <v>156.19999999999999</v>
      </c>
      <c r="L169" s="229">
        <v>151.80000000000001</v>
      </c>
      <c r="M169" s="229">
        <v>124.18368</v>
      </c>
      <c r="N169" s="1"/>
      <c r="O169" s="1"/>
    </row>
    <row r="170" spans="1:15" ht="12.75" customHeight="1">
      <c r="A170" s="212">
        <v>161</v>
      </c>
      <c r="B170" s="215" t="s">
        <v>182</v>
      </c>
      <c r="C170" s="229">
        <v>2520.85</v>
      </c>
      <c r="D170" s="230">
        <v>2510.1833333333329</v>
      </c>
      <c r="E170" s="230">
        <v>2496.9166666666661</v>
      </c>
      <c r="F170" s="230">
        <v>2472.9833333333331</v>
      </c>
      <c r="G170" s="230">
        <v>2459.7166666666662</v>
      </c>
      <c r="H170" s="230">
        <v>2534.1166666666659</v>
      </c>
      <c r="I170" s="230">
        <v>2547.3833333333332</v>
      </c>
      <c r="J170" s="230">
        <v>2571.3166666666657</v>
      </c>
      <c r="K170" s="229">
        <v>2523.4499999999998</v>
      </c>
      <c r="L170" s="229">
        <v>2486.25</v>
      </c>
      <c r="M170" s="229">
        <v>51.909579999999998</v>
      </c>
      <c r="N170" s="1"/>
      <c r="O170" s="1"/>
    </row>
    <row r="171" spans="1:15" ht="12.75" customHeight="1">
      <c r="A171" s="212">
        <v>162</v>
      </c>
      <c r="B171" s="215" t="s">
        <v>269</v>
      </c>
      <c r="C171" s="229">
        <v>926.25</v>
      </c>
      <c r="D171" s="230">
        <v>926.68333333333339</v>
      </c>
      <c r="E171" s="230">
        <v>920.66666666666674</v>
      </c>
      <c r="F171" s="230">
        <v>915.08333333333337</v>
      </c>
      <c r="G171" s="230">
        <v>909.06666666666672</v>
      </c>
      <c r="H171" s="230">
        <v>932.26666666666677</v>
      </c>
      <c r="I171" s="230">
        <v>938.28333333333342</v>
      </c>
      <c r="J171" s="230">
        <v>943.86666666666679</v>
      </c>
      <c r="K171" s="229">
        <v>932.7</v>
      </c>
      <c r="L171" s="229">
        <v>921.1</v>
      </c>
      <c r="M171" s="229">
        <v>17.63766</v>
      </c>
      <c r="N171" s="1"/>
      <c r="O171" s="1"/>
    </row>
    <row r="172" spans="1:15" ht="12.75" customHeight="1">
      <c r="A172" s="212">
        <v>163</v>
      </c>
      <c r="B172" s="215" t="s">
        <v>184</v>
      </c>
      <c r="C172" s="229">
        <v>1243.3</v>
      </c>
      <c r="D172" s="230">
        <v>1243.3666666666666</v>
      </c>
      <c r="E172" s="230">
        <v>1237.9333333333332</v>
      </c>
      <c r="F172" s="230">
        <v>1232.5666666666666</v>
      </c>
      <c r="G172" s="230">
        <v>1227.1333333333332</v>
      </c>
      <c r="H172" s="230">
        <v>1248.7333333333331</v>
      </c>
      <c r="I172" s="230">
        <v>1254.1666666666665</v>
      </c>
      <c r="J172" s="230">
        <v>1259.5333333333331</v>
      </c>
      <c r="K172" s="229">
        <v>1248.8</v>
      </c>
      <c r="L172" s="229">
        <v>1238</v>
      </c>
      <c r="M172" s="229">
        <v>12.531470000000001</v>
      </c>
      <c r="N172" s="1"/>
      <c r="O172" s="1"/>
    </row>
    <row r="173" spans="1:15" ht="12.75" customHeight="1">
      <c r="A173" s="212">
        <v>164</v>
      </c>
      <c r="B173" s="215" t="s">
        <v>188</v>
      </c>
      <c r="C173" s="229">
        <v>2344.85</v>
      </c>
      <c r="D173" s="230">
        <v>2351.8000000000002</v>
      </c>
      <c r="E173" s="230">
        <v>2324.1000000000004</v>
      </c>
      <c r="F173" s="230">
        <v>2303.3500000000004</v>
      </c>
      <c r="G173" s="230">
        <v>2275.6500000000005</v>
      </c>
      <c r="H173" s="230">
        <v>2372.5500000000002</v>
      </c>
      <c r="I173" s="230">
        <v>2400.25</v>
      </c>
      <c r="J173" s="230">
        <v>2421</v>
      </c>
      <c r="K173" s="229">
        <v>2379.5</v>
      </c>
      <c r="L173" s="229">
        <v>2331.0500000000002</v>
      </c>
      <c r="M173" s="229">
        <v>9.63612</v>
      </c>
      <c r="N173" s="1"/>
      <c r="O173" s="1"/>
    </row>
    <row r="174" spans="1:15" ht="12.75" customHeight="1">
      <c r="A174" s="212">
        <v>165</v>
      </c>
      <c r="B174" s="215" t="s">
        <v>799</v>
      </c>
      <c r="C174" s="229">
        <v>84.6</v>
      </c>
      <c r="D174" s="230">
        <v>84.266666666666666</v>
      </c>
      <c r="E174" s="230">
        <v>83.633333333333326</v>
      </c>
      <c r="F174" s="230">
        <v>82.666666666666657</v>
      </c>
      <c r="G174" s="230">
        <v>82.033333333333317</v>
      </c>
      <c r="H174" s="230">
        <v>85.233333333333334</v>
      </c>
      <c r="I174" s="230">
        <v>85.866666666666688</v>
      </c>
      <c r="J174" s="230">
        <v>86.833333333333343</v>
      </c>
      <c r="K174" s="229">
        <v>84.9</v>
      </c>
      <c r="L174" s="229">
        <v>83.3</v>
      </c>
      <c r="M174" s="229">
        <v>100.78023</v>
      </c>
      <c r="N174" s="1"/>
      <c r="O174" s="1"/>
    </row>
    <row r="175" spans="1:15" ht="12.75" customHeight="1">
      <c r="A175" s="212">
        <v>166</v>
      </c>
      <c r="B175" s="215" t="s">
        <v>186</v>
      </c>
      <c r="C175" s="229">
        <v>26164</v>
      </c>
      <c r="D175" s="230">
        <v>26044.783333333336</v>
      </c>
      <c r="E175" s="230">
        <v>25869.566666666673</v>
      </c>
      <c r="F175" s="230">
        <v>25575.133333333335</v>
      </c>
      <c r="G175" s="230">
        <v>25399.916666666672</v>
      </c>
      <c r="H175" s="230">
        <v>26339.216666666674</v>
      </c>
      <c r="I175" s="230">
        <v>26514.433333333342</v>
      </c>
      <c r="J175" s="230">
        <v>26808.866666666676</v>
      </c>
      <c r="K175" s="229">
        <v>26220</v>
      </c>
      <c r="L175" s="229">
        <v>25750.35</v>
      </c>
      <c r="M175" s="229">
        <v>0.34032000000000001</v>
      </c>
      <c r="N175" s="1"/>
      <c r="O175" s="1"/>
    </row>
    <row r="176" spans="1:15" ht="12.75" customHeight="1">
      <c r="A176" s="212">
        <v>167</v>
      </c>
      <c r="B176" t="s">
        <v>863</v>
      </c>
      <c r="C176" s="265">
        <v>1443.4</v>
      </c>
      <c r="D176" s="266">
        <v>1446.4666666666665</v>
      </c>
      <c r="E176" s="266">
        <v>1431.9333333333329</v>
      </c>
      <c r="F176" s="266">
        <v>1420.4666666666665</v>
      </c>
      <c r="G176" s="266">
        <v>1405.9333333333329</v>
      </c>
      <c r="H176" s="266">
        <v>1457.9333333333329</v>
      </c>
      <c r="I176" s="266">
        <v>1472.4666666666662</v>
      </c>
      <c r="J176" s="266">
        <v>1483.9333333333329</v>
      </c>
      <c r="K176" s="265">
        <v>1461</v>
      </c>
      <c r="L176" s="265">
        <v>1435</v>
      </c>
      <c r="M176" s="265">
        <v>6.6017200000000003</v>
      </c>
      <c r="N176" s="1"/>
      <c r="O176" s="1"/>
    </row>
    <row r="177" spans="1:15" ht="12.75" customHeight="1">
      <c r="A177" s="212">
        <v>168</v>
      </c>
      <c r="B177" s="215" t="s">
        <v>187</v>
      </c>
      <c r="C177" s="229">
        <v>3734.4</v>
      </c>
      <c r="D177" s="230">
        <v>3707.2166666666672</v>
      </c>
      <c r="E177" s="230">
        <v>3672.2333333333345</v>
      </c>
      <c r="F177" s="230">
        <v>3610.0666666666675</v>
      </c>
      <c r="G177" s="230">
        <v>3575.0833333333348</v>
      </c>
      <c r="H177" s="230">
        <v>3769.3833333333341</v>
      </c>
      <c r="I177" s="230">
        <v>3804.3666666666668</v>
      </c>
      <c r="J177" s="230">
        <v>3866.5333333333338</v>
      </c>
      <c r="K177" s="229">
        <v>3742.2</v>
      </c>
      <c r="L177" s="229">
        <v>3645.05</v>
      </c>
      <c r="M177" s="229">
        <v>3.0139800000000001</v>
      </c>
      <c r="N177" s="1"/>
      <c r="O177" s="1"/>
    </row>
    <row r="178" spans="1:15" ht="12.75" customHeight="1">
      <c r="A178" s="212">
        <v>169</v>
      </c>
      <c r="B178" s="215" t="s">
        <v>795</v>
      </c>
      <c r="C178" s="229">
        <v>529.65</v>
      </c>
      <c r="D178" s="230">
        <v>530.65</v>
      </c>
      <c r="E178" s="230">
        <v>527.09999999999991</v>
      </c>
      <c r="F178" s="230">
        <v>524.54999999999995</v>
      </c>
      <c r="G178" s="230">
        <v>520.99999999999989</v>
      </c>
      <c r="H178" s="230">
        <v>533.19999999999993</v>
      </c>
      <c r="I178" s="230">
        <v>536.74999999999989</v>
      </c>
      <c r="J178" s="230">
        <v>539.29999999999995</v>
      </c>
      <c r="K178" s="229">
        <v>534.20000000000005</v>
      </c>
      <c r="L178" s="229">
        <v>528.1</v>
      </c>
      <c r="M178" s="229">
        <v>10.203469999999999</v>
      </c>
      <c r="N178" s="1"/>
      <c r="O178" s="1"/>
    </row>
    <row r="179" spans="1:15" ht="12.75" customHeight="1">
      <c r="A179" s="212">
        <v>170</v>
      </c>
      <c r="B179" s="215" t="s">
        <v>185</v>
      </c>
      <c r="C179" s="229">
        <v>576.4</v>
      </c>
      <c r="D179" s="230">
        <v>577.35</v>
      </c>
      <c r="E179" s="230">
        <v>573.30000000000007</v>
      </c>
      <c r="F179" s="230">
        <v>570.20000000000005</v>
      </c>
      <c r="G179" s="230">
        <v>566.15000000000009</v>
      </c>
      <c r="H179" s="230">
        <v>580.45000000000005</v>
      </c>
      <c r="I179" s="230">
        <v>584.5</v>
      </c>
      <c r="J179" s="230">
        <v>587.6</v>
      </c>
      <c r="K179" s="229">
        <v>581.4</v>
      </c>
      <c r="L179" s="229">
        <v>574.25</v>
      </c>
      <c r="M179" s="229">
        <v>126.12098</v>
      </c>
      <c r="N179" s="1"/>
      <c r="O179" s="1"/>
    </row>
    <row r="180" spans="1:15" ht="12.75" customHeight="1">
      <c r="A180" s="212">
        <v>171</v>
      </c>
      <c r="B180" s="215" t="s">
        <v>183</v>
      </c>
      <c r="C180" s="229">
        <v>84.1</v>
      </c>
      <c r="D180" s="230">
        <v>84.266666666666666</v>
      </c>
      <c r="E180" s="230">
        <v>83.583333333333329</v>
      </c>
      <c r="F180" s="230">
        <v>83.066666666666663</v>
      </c>
      <c r="G180" s="230">
        <v>82.383333333333326</v>
      </c>
      <c r="H180" s="230">
        <v>84.783333333333331</v>
      </c>
      <c r="I180" s="230">
        <v>85.466666666666669</v>
      </c>
      <c r="J180" s="230">
        <v>85.983333333333334</v>
      </c>
      <c r="K180" s="229">
        <v>84.95</v>
      </c>
      <c r="L180" s="229">
        <v>83.75</v>
      </c>
      <c r="M180" s="229">
        <v>141.47667000000001</v>
      </c>
      <c r="N180" s="1"/>
      <c r="O180" s="1"/>
    </row>
    <row r="181" spans="1:15" ht="12.75" customHeight="1">
      <c r="A181" s="212">
        <v>172</v>
      </c>
      <c r="B181" s="215" t="s">
        <v>189</v>
      </c>
      <c r="C181" s="229">
        <v>988.1</v>
      </c>
      <c r="D181" s="230">
        <v>989.88333333333321</v>
      </c>
      <c r="E181" s="230">
        <v>983.76666666666642</v>
      </c>
      <c r="F181" s="230">
        <v>979.43333333333317</v>
      </c>
      <c r="G181" s="230">
        <v>973.31666666666638</v>
      </c>
      <c r="H181" s="230">
        <v>994.21666666666647</v>
      </c>
      <c r="I181" s="230">
        <v>1000.3333333333333</v>
      </c>
      <c r="J181" s="230">
        <v>1004.6666666666665</v>
      </c>
      <c r="K181" s="229">
        <v>996</v>
      </c>
      <c r="L181" s="229">
        <v>985.55</v>
      </c>
      <c r="M181" s="229">
        <v>24.133109999999999</v>
      </c>
      <c r="N181" s="1"/>
      <c r="O181" s="1"/>
    </row>
    <row r="182" spans="1:15" ht="12.75" customHeight="1">
      <c r="A182" s="212">
        <v>173</v>
      </c>
      <c r="B182" s="215" t="s">
        <v>190</v>
      </c>
      <c r="C182" s="229">
        <v>447.85</v>
      </c>
      <c r="D182" s="230">
        <v>447.73333333333335</v>
      </c>
      <c r="E182" s="230">
        <v>444.31666666666672</v>
      </c>
      <c r="F182" s="230">
        <v>440.78333333333336</v>
      </c>
      <c r="G182" s="230">
        <v>437.36666666666673</v>
      </c>
      <c r="H182" s="230">
        <v>451.26666666666671</v>
      </c>
      <c r="I182" s="230">
        <v>454.68333333333334</v>
      </c>
      <c r="J182" s="230">
        <v>458.2166666666667</v>
      </c>
      <c r="K182" s="229">
        <v>451.15</v>
      </c>
      <c r="L182" s="229">
        <v>444.2</v>
      </c>
      <c r="M182" s="229">
        <v>6.3658999999999999</v>
      </c>
      <c r="N182" s="1"/>
      <c r="O182" s="1"/>
    </row>
    <row r="183" spans="1:15" ht="12.75" customHeight="1">
      <c r="A183" s="212">
        <v>174</v>
      </c>
      <c r="B183" s="215" t="s">
        <v>271</v>
      </c>
      <c r="C183" s="229">
        <v>738.8</v>
      </c>
      <c r="D183" s="230">
        <v>737.98333333333323</v>
      </c>
      <c r="E183" s="230">
        <v>734.76666666666642</v>
      </c>
      <c r="F183" s="230">
        <v>730.73333333333323</v>
      </c>
      <c r="G183" s="230">
        <v>727.51666666666642</v>
      </c>
      <c r="H183" s="230">
        <v>742.01666666666642</v>
      </c>
      <c r="I183" s="230">
        <v>745.23333333333335</v>
      </c>
      <c r="J183" s="230">
        <v>749.26666666666642</v>
      </c>
      <c r="K183" s="229">
        <v>741.2</v>
      </c>
      <c r="L183" s="229">
        <v>733.95</v>
      </c>
      <c r="M183" s="229">
        <v>3.57423</v>
      </c>
      <c r="N183" s="1"/>
      <c r="O183" s="1"/>
    </row>
    <row r="184" spans="1:15" ht="12.75" customHeight="1">
      <c r="A184" s="212">
        <v>175</v>
      </c>
      <c r="B184" s="215" t="s">
        <v>202</v>
      </c>
      <c r="C184" s="229">
        <v>1346.1</v>
      </c>
      <c r="D184" s="230">
        <v>1346.4833333333333</v>
      </c>
      <c r="E184" s="230">
        <v>1339.9666666666667</v>
      </c>
      <c r="F184" s="230">
        <v>1333.8333333333333</v>
      </c>
      <c r="G184" s="230">
        <v>1327.3166666666666</v>
      </c>
      <c r="H184" s="230">
        <v>1352.6166666666668</v>
      </c>
      <c r="I184" s="230">
        <v>1359.1333333333337</v>
      </c>
      <c r="J184" s="230">
        <v>1365.2666666666669</v>
      </c>
      <c r="K184" s="229">
        <v>1353</v>
      </c>
      <c r="L184" s="229">
        <v>1340.35</v>
      </c>
      <c r="M184" s="229">
        <v>6.5191999999999997</v>
      </c>
      <c r="N184" s="1"/>
      <c r="O184" s="1"/>
    </row>
    <row r="185" spans="1:15" ht="12.75" customHeight="1">
      <c r="A185" s="212">
        <v>176</v>
      </c>
      <c r="B185" s="215" t="s">
        <v>191</v>
      </c>
      <c r="C185" s="229">
        <v>1000.05</v>
      </c>
      <c r="D185" s="230">
        <v>998.36666666666667</v>
      </c>
      <c r="E185" s="230">
        <v>990.73333333333335</v>
      </c>
      <c r="F185" s="230">
        <v>981.41666666666663</v>
      </c>
      <c r="G185" s="230">
        <v>973.7833333333333</v>
      </c>
      <c r="H185" s="230">
        <v>1007.6833333333334</v>
      </c>
      <c r="I185" s="230">
        <v>1015.3166666666668</v>
      </c>
      <c r="J185" s="230">
        <v>1024.6333333333334</v>
      </c>
      <c r="K185" s="229">
        <v>1006</v>
      </c>
      <c r="L185" s="229">
        <v>989.05</v>
      </c>
      <c r="M185" s="229">
        <v>12.36924</v>
      </c>
      <c r="N185" s="1"/>
      <c r="O185" s="1"/>
    </row>
    <row r="186" spans="1:15" ht="12.75" customHeight="1">
      <c r="A186" s="212">
        <v>177</v>
      </c>
      <c r="B186" s="215" t="s">
        <v>484</v>
      </c>
      <c r="C186" s="229">
        <v>1598.4</v>
      </c>
      <c r="D186" s="230">
        <v>1563.1833333333334</v>
      </c>
      <c r="E186" s="230">
        <v>1511.2666666666669</v>
      </c>
      <c r="F186" s="230">
        <v>1424.1333333333334</v>
      </c>
      <c r="G186" s="230">
        <v>1372.2166666666669</v>
      </c>
      <c r="H186" s="230">
        <v>1650.3166666666668</v>
      </c>
      <c r="I186" s="230">
        <v>1702.2333333333333</v>
      </c>
      <c r="J186" s="230">
        <v>1789.3666666666668</v>
      </c>
      <c r="K186" s="229">
        <v>1615.1</v>
      </c>
      <c r="L186" s="229">
        <v>1476.05</v>
      </c>
      <c r="M186" s="229">
        <v>47.28989</v>
      </c>
      <c r="N186" s="1"/>
      <c r="O186" s="1"/>
    </row>
    <row r="187" spans="1:15" ht="12.75" customHeight="1">
      <c r="A187" s="212">
        <v>178</v>
      </c>
      <c r="B187" s="215" t="s">
        <v>196</v>
      </c>
      <c r="C187" s="229">
        <v>3243.7</v>
      </c>
      <c r="D187" s="230">
        <v>3249.2333333333336</v>
      </c>
      <c r="E187" s="230">
        <v>3233.4666666666672</v>
      </c>
      <c r="F187" s="230">
        <v>3223.2333333333336</v>
      </c>
      <c r="G187" s="230">
        <v>3207.4666666666672</v>
      </c>
      <c r="H187" s="230">
        <v>3259.4666666666672</v>
      </c>
      <c r="I187" s="230">
        <v>3275.2333333333336</v>
      </c>
      <c r="J187" s="230">
        <v>3285.4666666666672</v>
      </c>
      <c r="K187" s="229">
        <v>3265</v>
      </c>
      <c r="L187" s="229">
        <v>3239</v>
      </c>
      <c r="M187" s="229">
        <v>13.719279999999999</v>
      </c>
      <c r="N187" s="1"/>
      <c r="O187" s="1"/>
    </row>
    <row r="188" spans="1:15" ht="12.75" customHeight="1">
      <c r="A188" s="212">
        <v>179</v>
      </c>
      <c r="B188" s="215" t="s">
        <v>192</v>
      </c>
      <c r="C188" s="229">
        <v>819.9</v>
      </c>
      <c r="D188" s="230">
        <v>814.44999999999993</v>
      </c>
      <c r="E188" s="230">
        <v>807.79999999999984</v>
      </c>
      <c r="F188" s="230">
        <v>795.69999999999993</v>
      </c>
      <c r="G188" s="230">
        <v>789.04999999999984</v>
      </c>
      <c r="H188" s="230">
        <v>826.54999999999984</v>
      </c>
      <c r="I188" s="230">
        <v>833.19999999999993</v>
      </c>
      <c r="J188" s="230">
        <v>845.29999999999984</v>
      </c>
      <c r="K188" s="229">
        <v>821.1</v>
      </c>
      <c r="L188" s="229">
        <v>802.35</v>
      </c>
      <c r="M188" s="229">
        <v>26.97513</v>
      </c>
      <c r="N188" s="1"/>
      <c r="O188" s="1"/>
    </row>
    <row r="189" spans="1:15" ht="12.75" customHeight="1">
      <c r="A189" s="212">
        <v>180</v>
      </c>
      <c r="B189" s="215" t="s">
        <v>272</v>
      </c>
      <c r="C189" s="229">
        <v>7852</v>
      </c>
      <c r="D189" s="230">
        <v>7872.4833333333336</v>
      </c>
      <c r="E189" s="230">
        <v>7805.0166666666673</v>
      </c>
      <c r="F189" s="230">
        <v>7758.0333333333338</v>
      </c>
      <c r="G189" s="230">
        <v>7690.5666666666675</v>
      </c>
      <c r="H189" s="230">
        <v>7919.4666666666672</v>
      </c>
      <c r="I189" s="230">
        <v>7986.9333333333343</v>
      </c>
      <c r="J189" s="230">
        <v>8033.916666666667</v>
      </c>
      <c r="K189" s="229">
        <v>7939.95</v>
      </c>
      <c r="L189" s="229">
        <v>7825.5</v>
      </c>
      <c r="M189" s="229">
        <v>1.50301</v>
      </c>
      <c r="N189" s="1"/>
      <c r="O189" s="1"/>
    </row>
    <row r="190" spans="1:15" ht="12.75" customHeight="1">
      <c r="A190" s="212">
        <v>181</v>
      </c>
      <c r="B190" s="215" t="s">
        <v>193</v>
      </c>
      <c r="C190" s="229">
        <v>562.20000000000005</v>
      </c>
      <c r="D190" s="230">
        <v>564.66666666666663</v>
      </c>
      <c r="E190" s="230">
        <v>558.2833333333333</v>
      </c>
      <c r="F190" s="230">
        <v>554.36666666666667</v>
      </c>
      <c r="G190" s="230">
        <v>547.98333333333335</v>
      </c>
      <c r="H190" s="230">
        <v>568.58333333333326</v>
      </c>
      <c r="I190" s="230">
        <v>574.9666666666667</v>
      </c>
      <c r="J190" s="230">
        <v>578.88333333333321</v>
      </c>
      <c r="K190" s="229">
        <v>571.04999999999995</v>
      </c>
      <c r="L190" s="229">
        <v>560.75</v>
      </c>
      <c r="M190" s="229">
        <v>128.45896999999999</v>
      </c>
      <c r="N190" s="1"/>
      <c r="O190" s="1"/>
    </row>
    <row r="191" spans="1:15" ht="12.75" customHeight="1">
      <c r="A191" s="212">
        <v>182</v>
      </c>
      <c r="B191" s="215" t="s">
        <v>194</v>
      </c>
      <c r="C191" s="229">
        <v>221.8</v>
      </c>
      <c r="D191" s="230">
        <v>221.81666666666669</v>
      </c>
      <c r="E191" s="230">
        <v>220.83333333333337</v>
      </c>
      <c r="F191" s="230">
        <v>219.86666666666667</v>
      </c>
      <c r="G191" s="230">
        <v>218.88333333333335</v>
      </c>
      <c r="H191" s="230">
        <v>222.78333333333339</v>
      </c>
      <c r="I191" s="230">
        <v>223.76666666666668</v>
      </c>
      <c r="J191" s="230">
        <v>224.73333333333341</v>
      </c>
      <c r="K191" s="229">
        <v>222.8</v>
      </c>
      <c r="L191" s="229">
        <v>220.85</v>
      </c>
      <c r="M191" s="229">
        <v>62.499470000000002</v>
      </c>
      <c r="N191" s="1"/>
      <c r="O191" s="1"/>
    </row>
    <row r="192" spans="1:15" ht="12.75" customHeight="1">
      <c r="A192" s="212">
        <v>183</v>
      </c>
      <c r="B192" s="215" t="s">
        <v>195</v>
      </c>
      <c r="C192" s="229">
        <v>111.15</v>
      </c>
      <c r="D192" s="230">
        <v>110.88333333333333</v>
      </c>
      <c r="E192" s="230">
        <v>109.91666666666666</v>
      </c>
      <c r="F192" s="230">
        <v>108.68333333333334</v>
      </c>
      <c r="G192" s="230">
        <v>107.71666666666667</v>
      </c>
      <c r="H192" s="230">
        <v>112.11666666666665</v>
      </c>
      <c r="I192" s="230">
        <v>113.08333333333331</v>
      </c>
      <c r="J192" s="230">
        <v>114.31666666666663</v>
      </c>
      <c r="K192" s="229">
        <v>111.85</v>
      </c>
      <c r="L192" s="229">
        <v>109.65</v>
      </c>
      <c r="M192" s="229">
        <v>300.18212</v>
      </c>
      <c r="N192" s="1"/>
      <c r="O192" s="1"/>
    </row>
    <row r="193" spans="1:15" ht="12.75" customHeight="1">
      <c r="A193" s="212">
        <v>184</v>
      </c>
      <c r="B193" s="215" t="s">
        <v>784</v>
      </c>
      <c r="C193" s="229">
        <v>80.2</v>
      </c>
      <c r="D193" s="230">
        <v>80.75</v>
      </c>
      <c r="E193" s="230">
        <v>78.900000000000006</v>
      </c>
      <c r="F193" s="230">
        <v>77.600000000000009</v>
      </c>
      <c r="G193" s="230">
        <v>75.750000000000014</v>
      </c>
      <c r="H193" s="230">
        <v>82.05</v>
      </c>
      <c r="I193" s="230">
        <v>83.899999999999991</v>
      </c>
      <c r="J193" s="230">
        <v>85.199999999999989</v>
      </c>
      <c r="K193" s="229">
        <v>82.6</v>
      </c>
      <c r="L193" s="229">
        <v>79.45</v>
      </c>
      <c r="M193" s="229">
        <v>68.723879999999994</v>
      </c>
      <c r="N193" s="1"/>
      <c r="O193" s="1"/>
    </row>
    <row r="194" spans="1:15" ht="12.75" customHeight="1">
      <c r="A194" s="212">
        <v>185</v>
      </c>
      <c r="B194" s="215" t="s">
        <v>197</v>
      </c>
      <c r="C194" s="229">
        <v>1079.4000000000001</v>
      </c>
      <c r="D194" s="230">
        <v>1080.9000000000001</v>
      </c>
      <c r="E194" s="230">
        <v>1073.9000000000001</v>
      </c>
      <c r="F194" s="230">
        <v>1068.4000000000001</v>
      </c>
      <c r="G194" s="230">
        <v>1061.4000000000001</v>
      </c>
      <c r="H194" s="230">
        <v>1086.4000000000001</v>
      </c>
      <c r="I194" s="230">
        <v>1093.4000000000001</v>
      </c>
      <c r="J194" s="230">
        <v>1098.9000000000001</v>
      </c>
      <c r="K194" s="229">
        <v>1087.9000000000001</v>
      </c>
      <c r="L194" s="229">
        <v>1075.4000000000001</v>
      </c>
      <c r="M194" s="229">
        <v>18.465340000000001</v>
      </c>
      <c r="N194" s="1"/>
      <c r="O194" s="1"/>
    </row>
    <row r="195" spans="1:15" ht="12.75" customHeight="1">
      <c r="A195" s="212">
        <v>186</v>
      </c>
      <c r="B195" s="215" t="s">
        <v>179</v>
      </c>
      <c r="C195" s="229">
        <v>933.85</v>
      </c>
      <c r="D195" s="230">
        <v>937.0333333333333</v>
      </c>
      <c r="E195" s="230">
        <v>928.06666666666661</v>
      </c>
      <c r="F195" s="230">
        <v>922.2833333333333</v>
      </c>
      <c r="G195" s="230">
        <v>913.31666666666661</v>
      </c>
      <c r="H195" s="230">
        <v>942.81666666666661</v>
      </c>
      <c r="I195" s="230">
        <v>951.7833333333333</v>
      </c>
      <c r="J195" s="230">
        <v>957.56666666666661</v>
      </c>
      <c r="K195" s="229">
        <v>946</v>
      </c>
      <c r="L195" s="229">
        <v>931.25</v>
      </c>
      <c r="M195" s="229">
        <v>3.9307599999999998</v>
      </c>
      <c r="N195" s="1"/>
      <c r="O195" s="1"/>
    </row>
    <row r="196" spans="1:15" ht="12.75" customHeight="1">
      <c r="A196" s="212">
        <v>187</v>
      </c>
      <c r="B196" s="215" t="s">
        <v>198</v>
      </c>
      <c r="C196" s="229">
        <v>2912.5</v>
      </c>
      <c r="D196" s="230">
        <v>2895.2000000000003</v>
      </c>
      <c r="E196" s="230">
        <v>2872.4000000000005</v>
      </c>
      <c r="F196" s="230">
        <v>2832.3</v>
      </c>
      <c r="G196" s="230">
        <v>2809.5000000000005</v>
      </c>
      <c r="H196" s="230">
        <v>2935.3000000000006</v>
      </c>
      <c r="I196" s="230">
        <v>2958.1000000000008</v>
      </c>
      <c r="J196" s="230">
        <v>2998.2000000000007</v>
      </c>
      <c r="K196" s="229">
        <v>2918</v>
      </c>
      <c r="L196" s="229">
        <v>2855.1</v>
      </c>
      <c r="M196" s="229">
        <v>7.7631300000000003</v>
      </c>
      <c r="N196" s="1"/>
      <c r="O196" s="1"/>
    </row>
    <row r="197" spans="1:15" ht="12.75" customHeight="1">
      <c r="A197" s="212">
        <v>188</v>
      </c>
      <c r="B197" s="215" t="s">
        <v>199</v>
      </c>
      <c r="C197" s="229">
        <v>1816.15</v>
      </c>
      <c r="D197" s="230">
        <v>1814.3333333333333</v>
      </c>
      <c r="E197" s="230">
        <v>1808.6666666666665</v>
      </c>
      <c r="F197" s="230">
        <v>1801.1833333333332</v>
      </c>
      <c r="G197" s="230">
        <v>1795.5166666666664</v>
      </c>
      <c r="H197" s="230">
        <v>1821.8166666666666</v>
      </c>
      <c r="I197" s="230">
        <v>1827.4833333333331</v>
      </c>
      <c r="J197" s="230">
        <v>1834.9666666666667</v>
      </c>
      <c r="K197" s="229">
        <v>1820</v>
      </c>
      <c r="L197" s="229">
        <v>1806.85</v>
      </c>
      <c r="M197" s="229">
        <v>6.6250200000000001</v>
      </c>
      <c r="N197" s="1"/>
      <c r="O197" s="1"/>
    </row>
    <row r="198" spans="1:15" ht="12.75" customHeight="1">
      <c r="A198" s="212">
        <v>189</v>
      </c>
      <c r="B198" s="215" t="s">
        <v>200</v>
      </c>
      <c r="C198" s="229">
        <v>670.25</v>
      </c>
      <c r="D198" s="230">
        <v>673.61666666666667</v>
      </c>
      <c r="E198" s="230">
        <v>661.63333333333333</v>
      </c>
      <c r="F198" s="230">
        <v>653.01666666666665</v>
      </c>
      <c r="G198" s="230">
        <v>641.0333333333333</v>
      </c>
      <c r="H198" s="230">
        <v>682.23333333333335</v>
      </c>
      <c r="I198" s="230">
        <v>694.2166666666667</v>
      </c>
      <c r="J198" s="230">
        <v>702.83333333333337</v>
      </c>
      <c r="K198" s="229">
        <v>685.6</v>
      </c>
      <c r="L198" s="229">
        <v>665</v>
      </c>
      <c r="M198" s="229">
        <v>5.8049799999999996</v>
      </c>
      <c r="N198" s="1"/>
      <c r="O198" s="1"/>
    </row>
    <row r="199" spans="1:15" ht="12.75" customHeight="1">
      <c r="A199" s="212">
        <v>190</v>
      </c>
      <c r="B199" s="215" t="s">
        <v>201</v>
      </c>
      <c r="C199" s="229">
        <v>1685.65</v>
      </c>
      <c r="D199" s="230">
        <v>1659.5666666666666</v>
      </c>
      <c r="E199" s="230">
        <v>1624.3833333333332</v>
      </c>
      <c r="F199" s="230">
        <v>1563.1166666666666</v>
      </c>
      <c r="G199" s="230">
        <v>1527.9333333333332</v>
      </c>
      <c r="H199" s="230">
        <v>1720.8333333333333</v>
      </c>
      <c r="I199" s="230">
        <v>1756.0166666666667</v>
      </c>
      <c r="J199" s="230">
        <v>1817.2833333333333</v>
      </c>
      <c r="K199" s="229">
        <v>1694.75</v>
      </c>
      <c r="L199" s="229">
        <v>1598.3</v>
      </c>
      <c r="M199" s="229">
        <v>16.343060000000001</v>
      </c>
      <c r="N199" s="1"/>
      <c r="O199" s="1"/>
    </row>
    <row r="200" spans="1:15" ht="12.75" customHeight="1">
      <c r="A200" s="212">
        <v>191</v>
      </c>
      <c r="B200" s="215" t="s">
        <v>491</v>
      </c>
      <c r="C200" s="229">
        <v>33.5</v>
      </c>
      <c r="D200" s="230">
        <v>33.550000000000004</v>
      </c>
      <c r="E200" s="230">
        <v>33.300000000000011</v>
      </c>
      <c r="F200" s="230">
        <v>33.100000000000009</v>
      </c>
      <c r="G200" s="230">
        <v>32.850000000000016</v>
      </c>
      <c r="H200" s="230">
        <v>33.750000000000007</v>
      </c>
      <c r="I200" s="230">
        <v>33.999999999999993</v>
      </c>
      <c r="J200" s="230">
        <v>34.200000000000003</v>
      </c>
      <c r="K200" s="229">
        <v>33.799999999999997</v>
      </c>
      <c r="L200" s="229">
        <v>33.35</v>
      </c>
      <c r="M200" s="229">
        <v>44.87388</v>
      </c>
      <c r="N200" s="1"/>
      <c r="O200" s="1"/>
    </row>
    <row r="201" spans="1:15" ht="12.75" customHeight="1">
      <c r="A201" s="212">
        <v>192</v>
      </c>
      <c r="B201" s="215" t="s">
        <v>493</v>
      </c>
      <c r="C201" s="229">
        <v>2797.2</v>
      </c>
      <c r="D201" s="230">
        <v>2809.8333333333335</v>
      </c>
      <c r="E201" s="230">
        <v>2770.6166666666668</v>
      </c>
      <c r="F201" s="230">
        <v>2744.0333333333333</v>
      </c>
      <c r="G201" s="230">
        <v>2704.8166666666666</v>
      </c>
      <c r="H201" s="230">
        <v>2836.416666666667</v>
      </c>
      <c r="I201" s="230">
        <v>2875.6333333333332</v>
      </c>
      <c r="J201" s="230">
        <v>2902.2166666666672</v>
      </c>
      <c r="K201" s="229">
        <v>2849.05</v>
      </c>
      <c r="L201" s="229">
        <v>2783.25</v>
      </c>
      <c r="M201" s="229">
        <v>1.8682700000000001</v>
      </c>
      <c r="N201" s="1"/>
      <c r="O201" s="1"/>
    </row>
    <row r="202" spans="1:15" ht="12.75" customHeight="1">
      <c r="A202" s="212">
        <v>193</v>
      </c>
      <c r="B202" s="215" t="s">
        <v>205</v>
      </c>
      <c r="C202" s="229">
        <v>682.25</v>
      </c>
      <c r="D202" s="230">
        <v>680.7833333333333</v>
      </c>
      <c r="E202" s="230">
        <v>677.56666666666661</v>
      </c>
      <c r="F202" s="230">
        <v>672.88333333333333</v>
      </c>
      <c r="G202" s="230">
        <v>669.66666666666663</v>
      </c>
      <c r="H202" s="230">
        <v>685.46666666666658</v>
      </c>
      <c r="I202" s="230">
        <v>688.68333333333328</v>
      </c>
      <c r="J202" s="230">
        <v>693.36666666666656</v>
      </c>
      <c r="K202" s="229">
        <v>684</v>
      </c>
      <c r="L202" s="229">
        <v>676.1</v>
      </c>
      <c r="M202" s="229">
        <v>21.753430000000002</v>
      </c>
      <c r="N202" s="1"/>
      <c r="O202" s="1"/>
    </row>
    <row r="203" spans="1:15" ht="12.75" customHeight="1">
      <c r="A203" s="212">
        <v>194</v>
      </c>
      <c r="B203" s="215" t="s">
        <v>204</v>
      </c>
      <c r="C203" s="229">
        <v>8276.2999999999993</v>
      </c>
      <c r="D203" s="230">
        <v>8268.7833333333328</v>
      </c>
      <c r="E203" s="230">
        <v>8219.2666666666664</v>
      </c>
      <c r="F203" s="230">
        <v>8162.2333333333336</v>
      </c>
      <c r="G203" s="230">
        <v>8112.7166666666672</v>
      </c>
      <c r="H203" s="230">
        <v>8325.8166666666657</v>
      </c>
      <c r="I203" s="230">
        <v>8375.3333333333321</v>
      </c>
      <c r="J203" s="230">
        <v>8432.366666666665</v>
      </c>
      <c r="K203" s="229">
        <v>8318.2999999999993</v>
      </c>
      <c r="L203" s="229">
        <v>8211.75</v>
      </c>
      <c r="M203" s="229">
        <v>2.4919899999999999</v>
      </c>
      <c r="N203" s="1"/>
      <c r="O203" s="1"/>
    </row>
    <row r="204" spans="1:15" ht="12.75" customHeight="1">
      <c r="A204" s="212">
        <v>195</v>
      </c>
      <c r="B204" s="215" t="s">
        <v>273</v>
      </c>
      <c r="C204" s="229">
        <v>72.25</v>
      </c>
      <c r="D204" s="230">
        <v>72.083333333333329</v>
      </c>
      <c r="E204" s="230">
        <v>71.766666666666652</v>
      </c>
      <c r="F204" s="230">
        <v>71.283333333333317</v>
      </c>
      <c r="G204" s="230">
        <v>70.96666666666664</v>
      </c>
      <c r="H204" s="230">
        <v>72.566666666666663</v>
      </c>
      <c r="I204" s="230">
        <v>72.883333333333354</v>
      </c>
      <c r="J204" s="230">
        <v>73.366666666666674</v>
      </c>
      <c r="K204" s="229">
        <v>72.400000000000006</v>
      </c>
      <c r="L204" s="229">
        <v>71.599999999999994</v>
      </c>
      <c r="M204" s="229">
        <v>41.63026</v>
      </c>
      <c r="N204" s="1"/>
      <c r="O204" s="1"/>
    </row>
    <row r="205" spans="1:15" ht="12.75" customHeight="1">
      <c r="A205" s="212">
        <v>196</v>
      </c>
      <c r="B205" s="215" t="s">
        <v>203</v>
      </c>
      <c r="C205" s="229">
        <v>1465.85</v>
      </c>
      <c r="D205" s="230">
        <v>1474.8</v>
      </c>
      <c r="E205" s="230">
        <v>1454.6</v>
      </c>
      <c r="F205" s="230">
        <v>1443.35</v>
      </c>
      <c r="G205" s="230">
        <v>1423.1499999999999</v>
      </c>
      <c r="H205" s="230">
        <v>1486.05</v>
      </c>
      <c r="I205" s="230">
        <v>1506.2500000000002</v>
      </c>
      <c r="J205" s="230">
        <v>1517.5</v>
      </c>
      <c r="K205" s="229">
        <v>1495</v>
      </c>
      <c r="L205" s="229">
        <v>1463.55</v>
      </c>
      <c r="M205" s="229">
        <v>2.2618999999999998</v>
      </c>
      <c r="N205" s="1"/>
      <c r="O205" s="1"/>
    </row>
    <row r="206" spans="1:15" ht="12.75" customHeight="1">
      <c r="A206" s="212">
        <v>197</v>
      </c>
      <c r="B206" s="215" t="s">
        <v>153</v>
      </c>
      <c r="C206" s="229">
        <v>893.5</v>
      </c>
      <c r="D206" s="230">
        <v>890.16666666666663</v>
      </c>
      <c r="E206" s="230">
        <v>884.23333333333323</v>
      </c>
      <c r="F206" s="230">
        <v>874.96666666666658</v>
      </c>
      <c r="G206" s="230">
        <v>869.03333333333319</v>
      </c>
      <c r="H206" s="230">
        <v>899.43333333333328</v>
      </c>
      <c r="I206" s="230">
        <v>905.36666666666667</v>
      </c>
      <c r="J206" s="230">
        <v>914.63333333333333</v>
      </c>
      <c r="K206" s="229">
        <v>896.1</v>
      </c>
      <c r="L206" s="229">
        <v>880.9</v>
      </c>
      <c r="M206" s="229">
        <v>5.6885500000000002</v>
      </c>
      <c r="N206" s="1"/>
      <c r="O206" s="1"/>
    </row>
    <row r="207" spans="1:15" ht="12.75" customHeight="1">
      <c r="A207" s="212">
        <v>198</v>
      </c>
      <c r="B207" s="215" t="s">
        <v>275</v>
      </c>
      <c r="C207" s="229">
        <v>1615</v>
      </c>
      <c r="D207" s="230">
        <v>1616.3500000000001</v>
      </c>
      <c r="E207" s="230">
        <v>1596.6500000000003</v>
      </c>
      <c r="F207" s="230">
        <v>1578.3000000000002</v>
      </c>
      <c r="G207" s="230">
        <v>1558.6000000000004</v>
      </c>
      <c r="H207" s="230">
        <v>1634.7000000000003</v>
      </c>
      <c r="I207" s="230">
        <v>1654.4</v>
      </c>
      <c r="J207" s="230">
        <v>1672.7500000000002</v>
      </c>
      <c r="K207" s="229">
        <v>1636.05</v>
      </c>
      <c r="L207" s="229">
        <v>1598</v>
      </c>
      <c r="M207" s="229">
        <v>15.63048</v>
      </c>
      <c r="N207" s="1"/>
      <c r="O207" s="1"/>
    </row>
    <row r="208" spans="1:15" ht="12.75" customHeight="1">
      <c r="A208" s="212">
        <v>199</v>
      </c>
      <c r="B208" s="215" t="s">
        <v>206</v>
      </c>
      <c r="C208" s="229">
        <v>278</v>
      </c>
      <c r="D208" s="230">
        <v>278.14999999999998</v>
      </c>
      <c r="E208" s="230">
        <v>276.99999999999994</v>
      </c>
      <c r="F208" s="230">
        <v>275.99999999999994</v>
      </c>
      <c r="G208" s="230">
        <v>274.84999999999991</v>
      </c>
      <c r="H208" s="230">
        <v>279.14999999999998</v>
      </c>
      <c r="I208" s="230">
        <v>280.30000000000007</v>
      </c>
      <c r="J208" s="230">
        <v>281.3</v>
      </c>
      <c r="K208" s="229">
        <v>279.3</v>
      </c>
      <c r="L208" s="229">
        <v>277.14999999999998</v>
      </c>
      <c r="M208" s="229">
        <v>44.233260000000001</v>
      </c>
      <c r="N208" s="1"/>
      <c r="O208" s="1"/>
    </row>
    <row r="209" spans="1:15" ht="12.75" customHeight="1">
      <c r="A209" s="212">
        <v>200</v>
      </c>
      <c r="B209" s="215" t="s">
        <v>127</v>
      </c>
      <c r="C209" s="229">
        <v>7.7</v>
      </c>
      <c r="D209" s="230">
        <v>7.7</v>
      </c>
      <c r="E209" s="230">
        <v>7.5</v>
      </c>
      <c r="F209" s="230">
        <v>7.3</v>
      </c>
      <c r="G209" s="230">
        <v>7.1</v>
      </c>
      <c r="H209" s="230">
        <v>7.9</v>
      </c>
      <c r="I209" s="230">
        <v>8.1000000000000014</v>
      </c>
      <c r="J209" s="230">
        <v>8.3000000000000007</v>
      </c>
      <c r="K209" s="229">
        <v>7.9</v>
      </c>
      <c r="L209" s="229">
        <v>7.5</v>
      </c>
      <c r="M209" s="229">
        <v>1684.3607500000001</v>
      </c>
      <c r="N209" s="1"/>
      <c r="O209" s="1"/>
    </row>
    <row r="210" spans="1:15" ht="12.75" customHeight="1">
      <c r="A210" s="212">
        <v>201</v>
      </c>
      <c r="B210" s="215" t="s">
        <v>207</v>
      </c>
      <c r="C210" s="229">
        <v>806.4</v>
      </c>
      <c r="D210" s="230">
        <v>801.4666666666667</v>
      </c>
      <c r="E210" s="230">
        <v>794.93333333333339</v>
      </c>
      <c r="F210" s="230">
        <v>783.4666666666667</v>
      </c>
      <c r="G210" s="230">
        <v>776.93333333333339</v>
      </c>
      <c r="H210" s="230">
        <v>812.93333333333339</v>
      </c>
      <c r="I210" s="230">
        <v>819.4666666666667</v>
      </c>
      <c r="J210" s="230">
        <v>830.93333333333339</v>
      </c>
      <c r="K210" s="229">
        <v>808</v>
      </c>
      <c r="L210" s="229">
        <v>790</v>
      </c>
      <c r="M210" s="229">
        <v>11.169930000000001</v>
      </c>
      <c r="N210" s="1"/>
      <c r="O210" s="1"/>
    </row>
    <row r="211" spans="1:15" ht="12.75" customHeight="1">
      <c r="A211" s="212">
        <v>202</v>
      </c>
      <c r="B211" s="215" t="s">
        <v>276</v>
      </c>
      <c r="C211" s="229">
        <v>1461.4</v>
      </c>
      <c r="D211" s="230">
        <v>1462.4833333333333</v>
      </c>
      <c r="E211" s="230">
        <v>1445.9666666666667</v>
      </c>
      <c r="F211" s="230">
        <v>1430.5333333333333</v>
      </c>
      <c r="G211" s="230">
        <v>1414.0166666666667</v>
      </c>
      <c r="H211" s="230">
        <v>1477.9166666666667</v>
      </c>
      <c r="I211" s="230">
        <v>1494.4333333333336</v>
      </c>
      <c r="J211" s="230">
        <v>1509.8666666666668</v>
      </c>
      <c r="K211" s="229">
        <v>1479</v>
      </c>
      <c r="L211" s="229">
        <v>1447.05</v>
      </c>
      <c r="M211" s="229">
        <v>0.86495999999999995</v>
      </c>
      <c r="N211" s="1"/>
      <c r="O211" s="1"/>
    </row>
    <row r="212" spans="1:15" ht="12.75" customHeight="1">
      <c r="A212" s="212">
        <v>203</v>
      </c>
      <c r="B212" s="215" t="s">
        <v>208</v>
      </c>
      <c r="C212" s="229">
        <v>395.55</v>
      </c>
      <c r="D212" s="230">
        <v>396.18333333333334</v>
      </c>
      <c r="E212" s="230">
        <v>393.86666666666667</v>
      </c>
      <c r="F212" s="230">
        <v>392.18333333333334</v>
      </c>
      <c r="G212" s="230">
        <v>389.86666666666667</v>
      </c>
      <c r="H212" s="230">
        <v>397.86666666666667</v>
      </c>
      <c r="I212" s="230">
        <v>400.18333333333339</v>
      </c>
      <c r="J212" s="230">
        <v>401.86666666666667</v>
      </c>
      <c r="K212" s="229">
        <v>398.5</v>
      </c>
      <c r="L212" s="229">
        <v>394.5</v>
      </c>
      <c r="M212" s="229">
        <v>65.080929999999995</v>
      </c>
      <c r="N212" s="1"/>
      <c r="O212" s="1"/>
    </row>
    <row r="213" spans="1:15" ht="12.75" customHeight="1">
      <c r="A213" s="212">
        <v>204</v>
      </c>
      <c r="B213" s="215" t="s">
        <v>277</v>
      </c>
      <c r="C213" s="229">
        <v>16.399999999999999</v>
      </c>
      <c r="D213" s="230">
        <v>16.483333333333331</v>
      </c>
      <c r="E213" s="230">
        <v>16.266666666666662</v>
      </c>
      <c r="F213" s="230">
        <v>16.133333333333333</v>
      </c>
      <c r="G213" s="230">
        <v>15.916666666666664</v>
      </c>
      <c r="H213" s="230">
        <v>16.61666666666666</v>
      </c>
      <c r="I213" s="230">
        <v>16.833333333333329</v>
      </c>
      <c r="J213" s="230">
        <v>16.966666666666658</v>
      </c>
      <c r="K213" s="229">
        <v>16.7</v>
      </c>
      <c r="L213" s="229">
        <v>16.350000000000001</v>
      </c>
      <c r="M213" s="229">
        <v>613.21328000000005</v>
      </c>
      <c r="N213" s="1"/>
      <c r="O213" s="1"/>
    </row>
    <row r="214" spans="1:15" ht="12.75" customHeight="1">
      <c r="A214" s="212">
        <v>205</v>
      </c>
      <c r="B214" s="215" t="s">
        <v>209</v>
      </c>
      <c r="C214" s="229">
        <v>193.95</v>
      </c>
      <c r="D214" s="230">
        <v>190.21666666666667</v>
      </c>
      <c r="E214" s="230">
        <v>185.73333333333335</v>
      </c>
      <c r="F214" s="230">
        <v>177.51666666666668</v>
      </c>
      <c r="G214" s="230">
        <v>173.03333333333336</v>
      </c>
      <c r="H214" s="230">
        <v>198.43333333333334</v>
      </c>
      <c r="I214" s="230">
        <v>202.91666666666663</v>
      </c>
      <c r="J214" s="230">
        <v>211.13333333333333</v>
      </c>
      <c r="K214" s="229">
        <v>194.7</v>
      </c>
      <c r="L214" s="229">
        <v>182</v>
      </c>
      <c r="M214" s="229">
        <v>470.47273000000001</v>
      </c>
      <c r="N214" s="1"/>
      <c r="O214" s="1"/>
    </row>
    <row r="215" spans="1:15" ht="12.75" customHeight="1">
      <c r="A215" s="212">
        <v>206</v>
      </c>
      <c r="B215" s="215" t="s">
        <v>804</v>
      </c>
      <c r="C215" s="229">
        <v>78.3</v>
      </c>
      <c r="D215" s="230">
        <v>77.933333333333337</v>
      </c>
      <c r="E215" s="230">
        <v>77.066666666666677</v>
      </c>
      <c r="F215" s="230">
        <v>75.833333333333343</v>
      </c>
      <c r="G215" s="230">
        <v>74.966666666666683</v>
      </c>
      <c r="H215" s="230">
        <v>79.166666666666671</v>
      </c>
      <c r="I215" s="230">
        <v>80.033333333333346</v>
      </c>
      <c r="J215" s="230">
        <v>81.266666666666666</v>
      </c>
      <c r="K215" s="229">
        <v>78.8</v>
      </c>
      <c r="L215" s="229">
        <v>76.7</v>
      </c>
      <c r="M215" s="229">
        <v>818.57154000000003</v>
      </c>
      <c r="N215" s="1"/>
      <c r="O215" s="1"/>
    </row>
    <row r="216" spans="1:15" ht="12.75" customHeight="1">
      <c r="A216" s="212">
        <v>207</v>
      </c>
      <c r="B216" s="215" t="s">
        <v>796</v>
      </c>
      <c r="C216" s="229">
        <v>517.65</v>
      </c>
      <c r="D216" s="230">
        <v>515.08333333333337</v>
      </c>
      <c r="E216" s="230">
        <v>511.06666666666672</v>
      </c>
      <c r="F216" s="230">
        <v>504.48333333333335</v>
      </c>
      <c r="G216" s="230">
        <v>500.4666666666667</v>
      </c>
      <c r="H216" s="230">
        <v>521.66666666666674</v>
      </c>
      <c r="I216" s="230">
        <v>525.68333333333339</v>
      </c>
      <c r="J216" s="230">
        <v>532.26666666666677</v>
      </c>
      <c r="K216" s="229">
        <v>519.1</v>
      </c>
      <c r="L216" s="229">
        <v>508.5</v>
      </c>
      <c r="M216" s="229">
        <v>14.71514</v>
      </c>
      <c r="N216" s="1"/>
      <c r="O216" s="1"/>
    </row>
    <row r="217" spans="1:15" ht="12.75" customHeight="1">
      <c r="A217" s="252"/>
      <c r="B217" s="253"/>
      <c r="C217" s="254"/>
      <c r="D217" s="254"/>
      <c r="E217" s="254"/>
      <c r="F217" s="254"/>
      <c r="G217" s="254"/>
      <c r="H217" s="254"/>
      <c r="I217" s="254"/>
      <c r="J217" s="254"/>
      <c r="K217" s="254"/>
      <c r="L217" s="254"/>
      <c r="M217" s="254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:M5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2"/>
      <c r="B1" s="393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7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45091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5" t="s">
        <v>16</v>
      </c>
      <c r="B9" s="387" t="s">
        <v>18</v>
      </c>
      <c r="C9" s="391" t="s">
        <v>20</v>
      </c>
      <c r="D9" s="391" t="s">
        <v>21</v>
      </c>
      <c r="E9" s="382" t="s">
        <v>22</v>
      </c>
      <c r="F9" s="383"/>
      <c r="G9" s="384"/>
      <c r="H9" s="382" t="s">
        <v>23</v>
      </c>
      <c r="I9" s="383"/>
      <c r="J9" s="384"/>
      <c r="K9" s="23"/>
      <c r="L9" s="24"/>
      <c r="M9" s="50"/>
      <c r="N9" s="1"/>
      <c r="O9" s="1"/>
    </row>
    <row r="10" spans="1:15" ht="42.75" customHeight="1">
      <c r="A10" s="389"/>
      <c r="B10" s="390"/>
      <c r="C10" s="390"/>
      <c r="D10" s="39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3" t="s">
        <v>865</v>
      </c>
      <c r="C11" s="229">
        <v>433.7</v>
      </c>
      <c r="D11" s="230">
        <v>430.13333333333338</v>
      </c>
      <c r="E11" s="230">
        <v>425.26666666666677</v>
      </c>
      <c r="F11" s="230">
        <v>416.83333333333337</v>
      </c>
      <c r="G11" s="230">
        <v>411.96666666666675</v>
      </c>
      <c r="H11" s="230">
        <v>438.56666666666678</v>
      </c>
      <c r="I11" s="230">
        <v>443.43333333333345</v>
      </c>
      <c r="J11" s="230">
        <v>451.86666666666679</v>
      </c>
      <c r="K11" s="229">
        <v>435</v>
      </c>
      <c r="L11" s="229">
        <v>421.7</v>
      </c>
      <c r="M11" s="229">
        <v>15.05776</v>
      </c>
      <c r="N11" s="1"/>
      <c r="O11" s="1"/>
    </row>
    <row r="12" spans="1:15" ht="12" customHeight="1">
      <c r="A12" s="30">
        <v>2</v>
      </c>
      <c r="B12" s="215" t="s">
        <v>283</v>
      </c>
      <c r="C12" s="229">
        <v>26947</v>
      </c>
      <c r="D12" s="230">
        <v>26861.616666666669</v>
      </c>
      <c r="E12" s="230">
        <v>26633.333333333336</v>
      </c>
      <c r="F12" s="230">
        <v>26319.666666666668</v>
      </c>
      <c r="G12" s="230">
        <v>26091.383333333335</v>
      </c>
      <c r="H12" s="230">
        <v>27175.283333333336</v>
      </c>
      <c r="I12" s="230">
        <v>27403.566666666669</v>
      </c>
      <c r="J12" s="230">
        <v>27717.233333333337</v>
      </c>
      <c r="K12" s="229">
        <v>27089.9</v>
      </c>
      <c r="L12" s="229">
        <v>26547.95</v>
      </c>
      <c r="M12" s="229">
        <v>1.6490000000000001E-2</v>
      </c>
      <c r="N12" s="1"/>
      <c r="O12" s="1"/>
    </row>
    <row r="13" spans="1:15" ht="12" customHeight="1">
      <c r="A13" s="30">
        <v>3</v>
      </c>
      <c r="B13" s="215" t="s">
        <v>284</v>
      </c>
      <c r="C13" s="229">
        <v>4319.8</v>
      </c>
      <c r="D13" s="230">
        <v>4263.4833333333336</v>
      </c>
      <c r="E13" s="230">
        <v>4197.1166666666668</v>
      </c>
      <c r="F13" s="230">
        <v>4074.4333333333334</v>
      </c>
      <c r="G13" s="230">
        <v>4008.0666666666666</v>
      </c>
      <c r="H13" s="230">
        <v>4386.166666666667</v>
      </c>
      <c r="I13" s="230">
        <v>4452.5333333333338</v>
      </c>
      <c r="J13" s="230">
        <v>4575.2166666666672</v>
      </c>
      <c r="K13" s="229">
        <v>4329.8500000000004</v>
      </c>
      <c r="L13" s="229">
        <v>4140.8</v>
      </c>
      <c r="M13" s="229">
        <v>4.8421200000000004</v>
      </c>
      <c r="N13" s="1"/>
      <c r="O13" s="1"/>
    </row>
    <row r="14" spans="1:15" ht="12" customHeight="1">
      <c r="A14" s="30">
        <v>4</v>
      </c>
      <c r="B14" s="215" t="s">
        <v>43</v>
      </c>
      <c r="C14" s="229">
        <v>1846.95</v>
      </c>
      <c r="D14" s="230">
        <v>1847.4166666666667</v>
      </c>
      <c r="E14" s="230">
        <v>1835.3333333333335</v>
      </c>
      <c r="F14" s="230">
        <v>1823.7166666666667</v>
      </c>
      <c r="G14" s="230">
        <v>1811.6333333333334</v>
      </c>
      <c r="H14" s="230">
        <v>1859.0333333333335</v>
      </c>
      <c r="I14" s="230">
        <v>1871.116666666667</v>
      </c>
      <c r="J14" s="230">
        <v>1882.7333333333336</v>
      </c>
      <c r="K14" s="229">
        <v>1859.5</v>
      </c>
      <c r="L14" s="229">
        <v>1835.8</v>
      </c>
      <c r="M14" s="229">
        <v>3.7585000000000002</v>
      </c>
      <c r="N14" s="1"/>
      <c r="O14" s="1"/>
    </row>
    <row r="15" spans="1:15" ht="12" customHeight="1">
      <c r="A15" s="30">
        <v>5</v>
      </c>
      <c r="B15" s="215" t="s">
        <v>286</v>
      </c>
      <c r="C15" s="229">
        <v>3258.3</v>
      </c>
      <c r="D15" s="230">
        <v>3267.7999999999997</v>
      </c>
      <c r="E15" s="230">
        <v>3232.7499999999995</v>
      </c>
      <c r="F15" s="230">
        <v>3207.2</v>
      </c>
      <c r="G15" s="230">
        <v>3172.1499999999996</v>
      </c>
      <c r="H15" s="230">
        <v>3293.3499999999995</v>
      </c>
      <c r="I15" s="230">
        <v>3328.3999999999996</v>
      </c>
      <c r="J15" s="230">
        <v>3353.9499999999994</v>
      </c>
      <c r="K15" s="229">
        <v>3302.85</v>
      </c>
      <c r="L15" s="229">
        <v>3242.25</v>
      </c>
      <c r="M15" s="229">
        <v>0.45490999999999998</v>
      </c>
      <c r="N15" s="1"/>
      <c r="O15" s="1"/>
    </row>
    <row r="16" spans="1:15" ht="12" customHeight="1">
      <c r="A16" s="30">
        <v>6</v>
      </c>
      <c r="B16" s="215" t="s">
        <v>287</v>
      </c>
      <c r="C16" s="229">
        <v>1293.75</v>
      </c>
      <c r="D16" s="230">
        <v>1286.5666666666666</v>
      </c>
      <c r="E16" s="230">
        <v>1275.1333333333332</v>
      </c>
      <c r="F16" s="230">
        <v>1256.5166666666667</v>
      </c>
      <c r="G16" s="230">
        <v>1245.0833333333333</v>
      </c>
      <c r="H16" s="230">
        <v>1305.1833333333332</v>
      </c>
      <c r="I16" s="230">
        <v>1316.6166666666666</v>
      </c>
      <c r="J16" s="230">
        <v>1335.2333333333331</v>
      </c>
      <c r="K16" s="229">
        <v>1298</v>
      </c>
      <c r="L16" s="229">
        <v>1267.95</v>
      </c>
      <c r="M16" s="229">
        <v>8.9081399999999995</v>
      </c>
      <c r="N16" s="1"/>
      <c r="O16" s="1"/>
    </row>
    <row r="17" spans="1:15" ht="12" customHeight="1">
      <c r="A17" s="30">
        <v>7</v>
      </c>
      <c r="B17" s="215" t="s">
        <v>59</v>
      </c>
      <c r="C17" s="229">
        <v>763.8</v>
      </c>
      <c r="D17" s="230">
        <v>762.5333333333333</v>
      </c>
      <c r="E17" s="230">
        <v>759.41666666666663</v>
      </c>
      <c r="F17" s="230">
        <v>755.0333333333333</v>
      </c>
      <c r="G17" s="230">
        <v>751.91666666666663</v>
      </c>
      <c r="H17" s="230">
        <v>766.91666666666663</v>
      </c>
      <c r="I17" s="230">
        <v>770.03333333333342</v>
      </c>
      <c r="J17" s="230">
        <v>774.41666666666663</v>
      </c>
      <c r="K17" s="229">
        <v>765.65</v>
      </c>
      <c r="L17" s="229">
        <v>758.15</v>
      </c>
      <c r="M17" s="229">
        <v>12.700950000000001</v>
      </c>
      <c r="N17" s="1"/>
      <c r="O17" s="1"/>
    </row>
    <row r="18" spans="1:15" ht="12" customHeight="1">
      <c r="A18" s="30">
        <v>8</v>
      </c>
      <c r="B18" s="215" t="s">
        <v>288</v>
      </c>
      <c r="C18" s="229">
        <v>461.25</v>
      </c>
      <c r="D18" s="230">
        <v>463.2166666666667</v>
      </c>
      <c r="E18" s="230">
        <v>455.38333333333338</v>
      </c>
      <c r="F18" s="230">
        <v>449.51666666666671</v>
      </c>
      <c r="G18" s="230">
        <v>441.68333333333339</v>
      </c>
      <c r="H18" s="230">
        <v>469.08333333333337</v>
      </c>
      <c r="I18" s="230">
        <v>476.91666666666663</v>
      </c>
      <c r="J18" s="230">
        <v>482.78333333333336</v>
      </c>
      <c r="K18" s="229">
        <v>471.05</v>
      </c>
      <c r="L18" s="229">
        <v>457.35</v>
      </c>
      <c r="M18" s="229">
        <v>3.8338199999999998</v>
      </c>
      <c r="N18" s="1"/>
      <c r="O18" s="1"/>
    </row>
    <row r="19" spans="1:15" ht="12" customHeight="1">
      <c r="A19" s="30">
        <v>9</v>
      </c>
      <c r="B19" s="215" t="s">
        <v>289</v>
      </c>
      <c r="C19" s="229">
        <v>1349.9</v>
      </c>
      <c r="D19" s="230">
        <v>1347.2</v>
      </c>
      <c r="E19" s="230">
        <v>1341.4</v>
      </c>
      <c r="F19" s="230">
        <v>1332.9</v>
      </c>
      <c r="G19" s="230">
        <v>1327.1000000000001</v>
      </c>
      <c r="H19" s="230">
        <v>1355.7</v>
      </c>
      <c r="I19" s="230">
        <v>1361.4999999999998</v>
      </c>
      <c r="J19" s="230">
        <v>1370</v>
      </c>
      <c r="K19" s="229">
        <v>1353</v>
      </c>
      <c r="L19" s="229">
        <v>1338.7</v>
      </c>
      <c r="M19" s="229">
        <v>1.27769</v>
      </c>
      <c r="N19" s="1"/>
      <c r="O19" s="1"/>
    </row>
    <row r="20" spans="1:15" ht="12" customHeight="1">
      <c r="A20" s="30">
        <v>10</v>
      </c>
      <c r="B20" s="215" t="s">
        <v>233</v>
      </c>
      <c r="C20" s="229">
        <v>22155.7</v>
      </c>
      <c r="D20" s="230">
        <v>22114.566666666666</v>
      </c>
      <c r="E20" s="230">
        <v>21981.183333333331</v>
      </c>
      <c r="F20" s="230">
        <v>21806.666666666664</v>
      </c>
      <c r="G20" s="230">
        <v>21673.283333333329</v>
      </c>
      <c r="H20" s="230">
        <v>22289.083333333332</v>
      </c>
      <c r="I20" s="230">
        <v>22422.466666666664</v>
      </c>
      <c r="J20" s="230">
        <v>22596.983333333334</v>
      </c>
      <c r="K20" s="229">
        <v>22247.95</v>
      </c>
      <c r="L20" s="229">
        <v>21940.05</v>
      </c>
      <c r="M20" s="229">
        <v>0.10928</v>
      </c>
      <c r="N20" s="1"/>
      <c r="O20" s="1"/>
    </row>
    <row r="21" spans="1:15" ht="12" customHeight="1">
      <c r="A21" s="30">
        <v>11</v>
      </c>
      <c r="B21" s="215" t="s">
        <v>45</v>
      </c>
      <c r="C21" s="229">
        <v>2462.5500000000002</v>
      </c>
      <c r="D21" s="230">
        <v>2469.9166666666665</v>
      </c>
      <c r="E21" s="230">
        <v>2434.833333333333</v>
      </c>
      <c r="F21" s="230">
        <v>2407.1166666666663</v>
      </c>
      <c r="G21" s="230">
        <v>2372.0333333333328</v>
      </c>
      <c r="H21" s="230">
        <v>2497.6333333333332</v>
      </c>
      <c r="I21" s="230">
        <v>2532.7166666666662</v>
      </c>
      <c r="J21" s="230">
        <v>2560.4333333333334</v>
      </c>
      <c r="K21" s="229">
        <v>2505</v>
      </c>
      <c r="L21" s="229">
        <v>2442.1999999999998</v>
      </c>
      <c r="M21" s="229">
        <v>22.1099</v>
      </c>
      <c r="N21" s="1"/>
      <c r="O21" s="1"/>
    </row>
    <row r="22" spans="1:15" ht="12" customHeight="1">
      <c r="A22" s="30">
        <v>12</v>
      </c>
      <c r="B22" s="215" t="s">
        <v>234</v>
      </c>
      <c r="C22" s="229">
        <v>955.3</v>
      </c>
      <c r="D22" s="230">
        <v>955.08333333333337</v>
      </c>
      <c r="E22" s="230">
        <v>946.26666666666677</v>
      </c>
      <c r="F22" s="230">
        <v>937.23333333333335</v>
      </c>
      <c r="G22" s="230">
        <v>928.41666666666674</v>
      </c>
      <c r="H22" s="230">
        <v>964.11666666666679</v>
      </c>
      <c r="I22" s="230">
        <v>972.93333333333339</v>
      </c>
      <c r="J22" s="230">
        <v>981.96666666666681</v>
      </c>
      <c r="K22" s="229">
        <v>963.9</v>
      </c>
      <c r="L22" s="229">
        <v>946.05</v>
      </c>
      <c r="M22" s="229">
        <v>4.76248</v>
      </c>
      <c r="N22" s="1"/>
      <c r="O22" s="1"/>
    </row>
    <row r="23" spans="1:15" ht="12.75" customHeight="1">
      <c r="A23" s="30">
        <v>13</v>
      </c>
      <c r="B23" s="215" t="s">
        <v>46</v>
      </c>
      <c r="C23" s="229">
        <v>737.85</v>
      </c>
      <c r="D23" s="230">
        <v>738.43333333333339</v>
      </c>
      <c r="E23" s="230">
        <v>734.46666666666681</v>
      </c>
      <c r="F23" s="230">
        <v>731.08333333333337</v>
      </c>
      <c r="G23" s="230">
        <v>727.11666666666679</v>
      </c>
      <c r="H23" s="230">
        <v>741.81666666666683</v>
      </c>
      <c r="I23" s="230">
        <v>745.78333333333353</v>
      </c>
      <c r="J23" s="230">
        <v>749.16666666666686</v>
      </c>
      <c r="K23" s="229">
        <v>742.4</v>
      </c>
      <c r="L23" s="229">
        <v>735.05</v>
      </c>
      <c r="M23" s="229">
        <v>36.363590000000002</v>
      </c>
      <c r="N23" s="1"/>
      <c r="O23" s="1"/>
    </row>
    <row r="24" spans="1:15" ht="12.75" customHeight="1">
      <c r="A24" s="30">
        <v>14</v>
      </c>
      <c r="B24" s="215" t="s">
        <v>235</v>
      </c>
      <c r="C24" s="229">
        <v>663.15</v>
      </c>
      <c r="D24" s="230">
        <v>666.05000000000007</v>
      </c>
      <c r="E24" s="230">
        <v>659.10000000000014</v>
      </c>
      <c r="F24" s="230">
        <v>655.05000000000007</v>
      </c>
      <c r="G24" s="230">
        <v>648.10000000000014</v>
      </c>
      <c r="H24" s="230">
        <v>670.10000000000014</v>
      </c>
      <c r="I24" s="230">
        <v>677.05000000000018</v>
      </c>
      <c r="J24" s="230">
        <v>681.10000000000014</v>
      </c>
      <c r="K24" s="229">
        <v>673</v>
      </c>
      <c r="L24" s="229">
        <v>662</v>
      </c>
      <c r="M24" s="229">
        <v>9.4485200000000003</v>
      </c>
      <c r="N24" s="1"/>
      <c r="O24" s="1"/>
    </row>
    <row r="25" spans="1:15" ht="12.75" customHeight="1">
      <c r="A25" s="30">
        <v>15</v>
      </c>
      <c r="B25" s="215" t="s">
        <v>236</v>
      </c>
      <c r="C25" s="229">
        <v>823</v>
      </c>
      <c r="D25" s="230">
        <v>826.08333333333337</v>
      </c>
      <c r="E25" s="230">
        <v>817.11666666666679</v>
      </c>
      <c r="F25" s="230">
        <v>811.23333333333346</v>
      </c>
      <c r="G25" s="230">
        <v>802.26666666666688</v>
      </c>
      <c r="H25" s="230">
        <v>831.9666666666667</v>
      </c>
      <c r="I25" s="230">
        <v>840.93333333333317</v>
      </c>
      <c r="J25" s="230">
        <v>846.81666666666661</v>
      </c>
      <c r="K25" s="229">
        <v>835.05</v>
      </c>
      <c r="L25" s="229">
        <v>820.2</v>
      </c>
      <c r="M25" s="229">
        <v>5.1112000000000002</v>
      </c>
      <c r="N25" s="1"/>
      <c r="O25" s="1"/>
    </row>
    <row r="26" spans="1:15" ht="12.75" customHeight="1">
      <c r="A26" s="30">
        <v>16</v>
      </c>
      <c r="B26" s="215" t="s">
        <v>840</v>
      </c>
      <c r="C26" s="229">
        <v>419.1</v>
      </c>
      <c r="D26" s="230">
        <v>420.84999999999997</v>
      </c>
      <c r="E26" s="230">
        <v>416.29999999999995</v>
      </c>
      <c r="F26" s="230">
        <v>413.5</v>
      </c>
      <c r="G26" s="230">
        <v>408.95</v>
      </c>
      <c r="H26" s="230">
        <v>423.64999999999992</v>
      </c>
      <c r="I26" s="230">
        <v>428.2</v>
      </c>
      <c r="J26" s="230">
        <v>430.99999999999989</v>
      </c>
      <c r="K26" s="229">
        <v>425.4</v>
      </c>
      <c r="L26" s="229">
        <v>418.05</v>
      </c>
      <c r="M26" s="229">
        <v>9.2778299999999998</v>
      </c>
      <c r="N26" s="1"/>
      <c r="O26" s="1"/>
    </row>
    <row r="27" spans="1:15" ht="12.75" customHeight="1">
      <c r="A27" s="30">
        <v>17</v>
      </c>
      <c r="B27" s="215" t="s">
        <v>237</v>
      </c>
      <c r="C27" s="229">
        <v>177.65</v>
      </c>
      <c r="D27" s="230">
        <v>178.66666666666666</v>
      </c>
      <c r="E27" s="230">
        <v>175.33333333333331</v>
      </c>
      <c r="F27" s="230">
        <v>173.01666666666665</v>
      </c>
      <c r="G27" s="230">
        <v>169.68333333333331</v>
      </c>
      <c r="H27" s="230">
        <v>180.98333333333332</v>
      </c>
      <c r="I27" s="230">
        <v>184.31666666666663</v>
      </c>
      <c r="J27" s="230">
        <v>186.63333333333333</v>
      </c>
      <c r="K27" s="229">
        <v>182</v>
      </c>
      <c r="L27" s="229">
        <v>176.35</v>
      </c>
      <c r="M27" s="229">
        <v>77.036580000000001</v>
      </c>
      <c r="N27" s="1"/>
      <c r="O27" s="1"/>
    </row>
    <row r="28" spans="1:15" ht="12.75" customHeight="1">
      <c r="A28" s="30">
        <v>18</v>
      </c>
      <c r="B28" s="215" t="s">
        <v>41</v>
      </c>
      <c r="C28" s="229">
        <v>210.35</v>
      </c>
      <c r="D28" s="230">
        <v>207.55000000000004</v>
      </c>
      <c r="E28" s="230">
        <v>203.10000000000008</v>
      </c>
      <c r="F28" s="230">
        <v>195.85000000000005</v>
      </c>
      <c r="G28" s="230">
        <v>191.40000000000009</v>
      </c>
      <c r="H28" s="230">
        <v>214.80000000000007</v>
      </c>
      <c r="I28" s="230">
        <v>219.25000000000006</v>
      </c>
      <c r="J28" s="230">
        <v>226.50000000000006</v>
      </c>
      <c r="K28" s="229">
        <v>212</v>
      </c>
      <c r="L28" s="229">
        <v>200.3</v>
      </c>
      <c r="M28" s="229">
        <v>61.929110000000001</v>
      </c>
      <c r="N28" s="1"/>
      <c r="O28" s="1"/>
    </row>
    <row r="29" spans="1:15" ht="12.75" customHeight="1">
      <c r="A29" s="30">
        <v>19</v>
      </c>
      <c r="B29" s="215" t="s">
        <v>805</v>
      </c>
      <c r="C29" s="229">
        <v>376.5</v>
      </c>
      <c r="D29" s="230">
        <v>375.84999999999997</v>
      </c>
      <c r="E29" s="230">
        <v>373.29999999999995</v>
      </c>
      <c r="F29" s="230">
        <v>370.09999999999997</v>
      </c>
      <c r="G29" s="230">
        <v>367.54999999999995</v>
      </c>
      <c r="H29" s="230">
        <v>379.04999999999995</v>
      </c>
      <c r="I29" s="230">
        <v>381.6</v>
      </c>
      <c r="J29" s="230">
        <v>384.79999999999995</v>
      </c>
      <c r="K29" s="229">
        <v>378.4</v>
      </c>
      <c r="L29" s="229">
        <v>372.65</v>
      </c>
      <c r="M29" s="229">
        <v>0.48704999999999998</v>
      </c>
      <c r="N29" s="1"/>
      <c r="O29" s="1"/>
    </row>
    <row r="30" spans="1:15" ht="12.75" customHeight="1">
      <c r="A30" s="30">
        <v>20</v>
      </c>
      <c r="B30" s="215" t="s">
        <v>290</v>
      </c>
      <c r="C30" s="229">
        <v>347.1</v>
      </c>
      <c r="D30" s="230">
        <v>348.38333333333338</v>
      </c>
      <c r="E30" s="230">
        <v>344.31666666666678</v>
      </c>
      <c r="F30" s="230">
        <v>341.53333333333342</v>
      </c>
      <c r="G30" s="230">
        <v>337.46666666666681</v>
      </c>
      <c r="H30" s="230">
        <v>351.16666666666674</v>
      </c>
      <c r="I30" s="230">
        <v>355.23333333333335</v>
      </c>
      <c r="J30" s="230">
        <v>358.01666666666671</v>
      </c>
      <c r="K30" s="229">
        <v>352.45</v>
      </c>
      <c r="L30" s="229">
        <v>345.6</v>
      </c>
      <c r="M30" s="229">
        <v>3.9340600000000001</v>
      </c>
      <c r="N30" s="1"/>
      <c r="O30" s="1"/>
    </row>
    <row r="31" spans="1:15" ht="12.75" customHeight="1">
      <c r="A31" s="30">
        <v>21</v>
      </c>
      <c r="B31" s="215" t="s">
        <v>845</v>
      </c>
      <c r="C31" s="229">
        <v>1014.7</v>
      </c>
      <c r="D31" s="230">
        <v>1014.9</v>
      </c>
      <c r="E31" s="230">
        <v>994.8</v>
      </c>
      <c r="F31" s="230">
        <v>974.9</v>
      </c>
      <c r="G31" s="230">
        <v>954.8</v>
      </c>
      <c r="H31" s="230">
        <v>1034.8</v>
      </c>
      <c r="I31" s="230">
        <v>1054.9000000000001</v>
      </c>
      <c r="J31" s="230">
        <v>1074.8</v>
      </c>
      <c r="K31" s="229">
        <v>1035</v>
      </c>
      <c r="L31" s="229">
        <v>995</v>
      </c>
      <c r="M31" s="229">
        <v>1.21136</v>
      </c>
      <c r="N31" s="1"/>
      <c r="O31" s="1"/>
    </row>
    <row r="32" spans="1:15" ht="12.75" customHeight="1">
      <c r="A32" s="30">
        <v>22</v>
      </c>
      <c r="B32" s="215" t="s">
        <v>291</v>
      </c>
      <c r="C32" s="229">
        <v>988.8</v>
      </c>
      <c r="D32" s="230">
        <v>998.48333333333323</v>
      </c>
      <c r="E32" s="230">
        <v>975.31666666666649</v>
      </c>
      <c r="F32" s="230">
        <v>961.83333333333326</v>
      </c>
      <c r="G32" s="230">
        <v>938.66666666666652</v>
      </c>
      <c r="H32" s="230">
        <v>1011.9666666666665</v>
      </c>
      <c r="I32" s="230">
        <v>1035.1333333333332</v>
      </c>
      <c r="J32" s="230">
        <v>1048.6166666666663</v>
      </c>
      <c r="K32" s="229">
        <v>1021.65</v>
      </c>
      <c r="L32" s="229">
        <v>985</v>
      </c>
      <c r="M32" s="229">
        <v>3.3786900000000002</v>
      </c>
      <c r="N32" s="1"/>
      <c r="O32" s="1"/>
    </row>
    <row r="33" spans="1:15" ht="12.75" customHeight="1">
      <c r="A33" s="30">
        <v>23</v>
      </c>
      <c r="B33" s="215" t="s">
        <v>238</v>
      </c>
      <c r="C33" s="229">
        <v>1468.6</v>
      </c>
      <c r="D33" s="230">
        <v>1466.5833333333333</v>
      </c>
      <c r="E33" s="230">
        <v>1443.1666666666665</v>
      </c>
      <c r="F33" s="230">
        <v>1417.7333333333333</v>
      </c>
      <c r="G33" s="230">
        <v>1394.3166666666666</v>
      </c>
      <c r="H33" s="230">
        <v>1492.0166666666664</v>
      </c>
      <c r="I33" s="230">
        <v>1515.4333333333329</v>
      </c>
      <c r="J33" s="230">
        <v>1540.8666666666663</v>
      </c>
      <c r="K33" s="229">
        <v>1490</v>
      </c>
      <c r="L33" s="229">
        <v>1441.15</v>
      </c>
      <c r="M33" s="229">
        <v>1.1308199999999999</v>
      </c>
      <c r="N33" s="1"/>
      <c r="O33" s="1"/>
    </row>
    <row r="34" spans="1:15" ht="12.75" customHeight="1">
      <c r="A34" s="30">
        <v>24</v>
      </c>
      <c r="B34" s="215" t="s">
        <v>52</v>
      </c>
      <c r="C34" s="229">
        <v>586.95000000000005</v>
      </c>
      <c r="D34" s="230">
        <v>584.33333333333337</v>
      </c>
      <c r="E34" s="230">
        <v>579.86666666666679</v>
      </c>
      <c r="F34" s="230">
        <v>572.78333333333342</v>
      </c>
      <c r="G34" s="230">
        <v>568.31666666666683</v>
      </c>
      <c r="H34" s="230">
        <v>591.41666666666674</v>
      </c>
      <c r="I34" s="230">
        <v>595.88333333333321</v>
      </c>
      <c r="J34" s="230">
        <v>602.9666666666667</v>
      </c>
      <c r="K34" s="229">
        <v>588.79999999999995</v>
      </c>
      <c r="L34" s="229">
        <v>577.25</v>
      </c>
      <c r="M34" s="229">
        <v>0.86351</v>
      </c>
      <c r="N34" s="1"/>
      <c r="O34" s="1"/>
    </row>
    <row r="35" spans="1:15" ht="12.75" customHeight="1">
      <c r="A35" s="30">
        <v>25</v>
      </c>
      <c r="B35" s="215" t="s">
        <v>48</v>
      </c>
      <c r="C35" s="229">
        <v>3389.45</v>
      </c>
      <c r="D35" s="230">
        <v>3396.7999999999997</v>
      </c>
      <c r="E35" s="230">
        <v>3342.6499999999996</v>
      </c>
      <c r="F35" s="230">
        <v>3295.85</v>
      </c>
      <c r="G35" s="230">
        <v>3241.7</v>
      </c>
      <c r="H35" s="230">
        <v>3443.5999999999995</v>
      </c>
      <c r="I35" s="230">
        <v>3497.75</v>
      </c>
      <c r="J35" s="230">
        <v>3544.5499999999993</v>
      </c>
      <c r="K35" s="229">
        <v>3450.95</v>
      </c>
      <c r="L35" s="229">
        <v>3350</v>
      </c>
      <c r="M35" s="229">
        <v>2.3170700000000002</v>
      </c>
      <c r="N35" s="1"/>
      <c r="O35" s="1"/>
    </row>
    <row r="36" spans="1:15" ht="12.75" customHeight="1">
      <c r="A36" s="30">
        <v>26</v>
      </c>
      <c r="B36" s="215" t="s">
        <v>292</v>
      </c>
      <c r="C36" s="229">
        <v>2664.5</v>
      </c>
      <c r="D36" s="230">
        <v>2641.2999999999997</v>
      </c>
      <c r="E36" s="230">
        <v>2598.5999999999995</v>
      </c>
      <c r="F36" s="230">
        <v>2532.6999999999998</v>
      </c>
      <c r="G36" s="230">
        <v>2489.9999999999995</v>
      </c>
      <c r="H36" s="230">
        <v>2707.1999999999994</v>
      </c>
      <c r="I36" s="230">
        <v>2749.8999999999992</v>
      </c>
      <c r="J36" s="230">
        <v>2815.7999999999993</v>
      </c>
      <c r="K36" s="229">
        <v>2684</v>
      </c>
      <c r="L36" s="229">
        <v>2575.4</v>
      </c>
      <c r="M36" s="229">
        <v>1.34772</v>
      </c>
      <c r="N36" s="1"/>
      <c r="O36" s="1"/>
    </row>
    <row r="37" spans="1:15" ht="12.75" customHeight="1">
      <c r="A37" s="30">
        <v>27</v>
      </c>
      <c r="B37" s="215" t="s">
        <v>832</v>
      </c>
      <c r="C37" s="229">
        <v>14.05</v>
      </c>
      <c r="D37" s="230">
        <v>14.116666666666665</v>
      </c>
      <c r="E37" s="230">
        <v>13.883333333333331</v>
      </c>
      <c r="F37" s="230">
        <v>13.716666666666665</v>
      </c>
      <c r="G37" s="230">
        <v>13.483333333333331</v>
      </c>
      <c r="H37" s="230">
        <v>14.283333333333331</v>
      </c>
      <c r="I37" s="230">
        <v>14.516666666666666</v>
      </c>
      <c r="J37" s="230">
        <v>14.683333333333332</v>
      </c>
      <c r="K37" s="229">
        <v>14.35</v>
      </c>
      <c r="L37" s="229">
        <v>13.95</v>
      </c>
      <c r="M37" s="229">
        <v>75.267949999999999</v>
      </c>
      <c r="N37" s="1"/>
      <c r="O37" s="1"/>
    </row>
    <row r="38" spans="1:15" ht="12.75" customHeight="1">
      <c r="A38" s="30">
        <v>28</v>
      </c>
      <c r="B38" s="215" t="s">
        <v>50</v>
      </c>
      <c r="C38" s="229">
        <v>624.4</v>
      </c>
      <c r="D38" s="230">
        <v>624.16666666666663</v>
      </c>
      <c r="E38" s="230">
        <v>621.23333333333323</v>
      </c>
      <c r="F38" s="230">
        <v>618.06666666666661</v>
      </c>
      <c r="G38" s="230">
        <v>615.13333333333321</v>
      </c>
      <c r="H38" s="230">
        <v>627.33333333333326</v>
      </c>
      <c r="I38" s="230">
        <v>630.26666666666665</v>
      </c>
      <c r="J38" s="230">
        <v>633.43333333333328</v>
      </c>
      <c r="K38" s="229">
        <v>627.1</v>
      </c>
      <c r="L38" s="229">
        <v>621</v>
      </c>
      <c r="M38" s="229">
        <v>2.1805500000000002</v>
      </c>
      <c r="N38" s="1"/>
      <c r="O38" s="1"/>
    </row>
    <row r="39" spans="1:15" ht="12.75" customHeight="1">
      <c r="A39" s="30">
        <v>29</v>
      </c>
      <c r="B39" s="215" t="s">
        <v>293</v>
      </c>
      <c r="C39" s="229">
        <v>2102.1999999999998</v>
      </c>
      <c r="D39" s="230">
        <v>2104.0833333333335</v>
      </c>
      <c r="E39" s="230">
        <v>2086.166666666667</v>
      </c>
      <c r="F39" s="230">
        <v>2070.1333333333337</v>
      </c>
      <c r="G39" s="230">
        <v>2052.2166666666672</v>
      </c>
      <c r="H39" s="230">
        <v>2120.1166666666668</v>
      </c>
      <c r="I39" s="230">
        <v>2138.0333333333338</v>
      </c>
      <c r="J39" s="230">
        <v>2154.0666666666666</v>
      </c>
      <c r="K39" s="229">
        <v>2122</v>
      </c>
      <c r="L39" s="229">
        <v>2088.0500000000002</v>
      </c>
      <c r="M39" s="229">
        <v>0.99299000000000004</v>
      </c>
      <c r="N39" s="1"/>
      <c r="O39" s="1"/>
    </row>
    <row r="40" spans="1:15" ht="12.75" customHeight="1">
      <c r="A40" s="30">
        <v>30</v>
      </c>
      <c r="B40" s="215" t="s">
        <v>51</v>
      </c>
      <c r="C40" s="229">
        <v>458.95</v>
      </c>
      <c r="D40" s="230">
        <v>459.43333333333334</v>
      </c>
      <c r="E40" s="230">
        <v>455.06666666666666</v>
      </c>
      <c r="F40" s="230">
        <v>451.18333333333334</v>
      </c>
      <c r="G40" s="230">
        <v>446.81666666666666</v>
      </c>
      <c r="H40" s="230">
        <v>463.31666666666666</v>
      </c>
      <c r="I40" s="230">
        <v>467.68333333333334</v>
      </c>
      <c r="J40" s="230">
        <v>471.56666666666666</v>
      </c>
      <c r="K40" s="229">
        <v>463.8</v>
      </c>
      <c r="L40" s="229">
        <v>455.55</v>
      </c>
      <c r="M40" s="229">
        <v>23.13541</v>
      </c>
      <c r="N40" s="1"/>
      <c r="O40" s="1"/>
    </row>
    <row r="41" spans="1:15" ht="12.75" customHeight="1">
      <c r="A41" s="30">
        <v>31</v>
      </c>
      <c r="B41" s="215" t="s">
        <v>786</v>
      </c>
      <c r="C41" s="229">
        <v>1528.35</v>
      </c>
      <c r="D41" s="230">
        <v>1514.4833333333333</v>
      </c>
      <c r="E41" s="230">
        <v>1497.8666666666668</v>
      </c>
      <c r="F41" s="230">
        <v>1467.3833333333334</v>
      </c>
      <c r="G41" s="230">
        <v>1450.7666666666669</v>
      </c>
      <c r="H41" s="230">
        <v>1544.9666666666667</v>
      </c>
      <c r="I41" s="230">
        <v>1561.583333333333</v>
      </c>
      <c r="J41" s="230">
        <v>1592.0666666666666</v>
      </c>
      <c r="K41" s="229">
        <v>1531.1</v>
      </c>
      <c r="L41" s="229">
        <v>1484</v>
      </c>
      <c r="M41" s="229">
        <v>4.6022499999999997</v>
      </c>
      <c r="N41" s="1"/>
      <c r="O41" s="1"/>
    </row>
    <row r="42" spans="1:15" ht="12.75" customHeight="1">
      <c r="A42" s="30">
        <v>32</v>
      </c>
      <c r="B42" s="215" t="s">
        <v>755</v>
      </c>
      <c r="C42" s="229">
        <v>1085.5</v>
      </c>
      <c r="D42" s="230">
        <v>1085.5</v>
      </c>
      <c r="E42" s="230">
        <v>1072</v>
      </c>
      <c r="F42" s="230">
        <v>1058.5</v>
      </c>
      <c r="G42" s="230">
        <v>1045</v>
      </c>
      <c r="H42" s="230">
        <v>1099</v>
      </c>
      <c r="I42" s="230">
        <v>1112.5</v>
      </c>
      <c r="J42" s="230">
        <v>1126</v>
      </c>
      <c r="K42" s="229">
        <v>1099</v>
      </c>
      <c r="L42" s="229">
        <v>1072</v>
      </c>
      <c r="M42" s="229">
        <v>0.91093000000000002</v>
      </c>
      <c r="N42" s="1"/>
      <c r="O42" s="1"/>
    </row>
    <row r="43" spans="1:15" ht="12.75" customHeight="1">
      <c r="A43" s="30">
        <v>33</v>
      </c>
      <c r="B43" s="215" t="s">
        <v>53</v>
      </c>
      <c r="C43" s="229">
        <v>4951.05</v>
      </c>
      <c r="D43" s="230">
        <v>4952.5999999999995</v>
      </c>
      <c r="E43" s="230">
        <v>4915.1999999999989</v>
      </c>
      <c r="F43" s="230">
        <v>4879.3499999999995</v>
      </c>
      <c r="G43" s="230">
        <v>4841.9499999999989</v>
      </c>
      <c r="H43" s="230">
        <v>4988.4499999999989</v>
      </c>
      <c r="I43" s="230">
        <v>5025.8499999999985</v>
      </c>
      <c r="J43" s="230">
        <v>5061.6999999999989</v>
      </c>
      <c r="K43" s="229">
        <v>4990</v>
      </c>
      <c r="L43" s="229">
        <v>4916.75</v>
      </c>
      <c r="M43" s="229">
        <v>3.08751</v>
      </c>
      <c r="N43" s="1"/>
      <c r="O43" s="1"/>
    </row>
    <row r="44" spans="1:15" ht="12.75" customHeight="1">
      <c r="A44" s="30">
        <v>34</v>
      </c>
      <c r="B44" s="215" t="s">
        <v>54</v>
      </c>
      <c r="C44" s="229">
        <v>408.55</v>
      </c>
      <c r="D44" s="230">
        <v>407.8</v>
      </c>
      <c r="E44" s="230">
        <v>405</v>
      </c>
      <c r="F44" s="230">
        <v>401.45</v>
      </c>
      <c r="G44" s="230">
        <v>398.65</v>
      </c>
      <c r="H44" s="230">
        <v>411.35</v>
      </c>
      <c r="I44" s="230">
        <v>414.15000000000009</v>
      </c>
      <c r="J44" s="230">
        <v>417.70000000000005</v>
      </c>
      <c r="K44" s="229">
        <v>410.6</v>
      </c>
      <c r="L44" s="229">
        <v>404.25</v>
      </c>
      <c r="M44" s="229">
        <v>17.13166</v>
      </c>
      <c r="N44" s="1"/>
      <c r="O44" s="1"/>
    </row>
    <row r="45" spans="1:15" ht="12.75" customHeight="1">
      <c r="A45" s="30">
        <v>35</v>
      </c>
      <c r="B45" s="215" t="s">
        <v>806</v>
      </c>
      <c r="C45" s="229">
        <v>274.25</v>
      </c>
      <c r="D45" s="230">
        <v>274.88333333333338</v>
      </c>
      <c r="E45" s="230">
        <v>272.56666666666678</v>
      </c>
      <c r="F45" s="230">
        <v>270.88333333333338</v>
      </c>
      <c r="G45" s="230">
        <v>268.56666666666678</v>
      </c>
      <c r="H45" s="230">
        <v>276.56666666666678</v>
      </c>
      <c r="I45" s="230">
        <v>278.88333333333338</v>
      </c>
      <c r="J45" s="230">
        <v>280.56666666666678</v>
      </c>
      <c r="K45" s="229">
        <v>277.2</v>
      </c>
      <c r="L45" s="229">
        <v>273.2</v>
      </c>
      <c r="M45" s="229">
        <v>1.4609700000000001</v>
      </c>
      <c r="N45" s="1"/>
      <c r="O45" s="1"/>
    </row>
    <row r="46" spans="1:15" ht="12.75" customHeight="1">
      <c r="A46" s="30">
        <v>36</v>
      </c>
      <c r="B46" s="215" t="s">
        <v>294</v>
      </c>
      <c r="C46" s="229">
        <v>467.45</v>
      </c>
      <c r="D46" s="230">
        <v>468.5333333333333</v>
      </c>
      <c r="E46" s="230">
        <v>463.71666666666658</v>
      </c>
      <c r="F46" s="230">
        <v>459.98333333333329</v>
      </c>
      <c r="G46" s="230">
        <v>455.16666666666657</v>
      </c>
      <c r="H46" s="230">
        <v>472.26666666666659</v>
      </c>
      <c r="I46" s="230">
        <v>477.08333333333331</v>
      </c>
      <c r="J46" s="230">
        <v>480.81666666666661</v>
      </c>
      <c r="K46" s="229">
        <v>473.35</v>
      </c>
      <c r="L46" s="229">
        <v>464.8</v>
      </c>
      <c r="M46" s="229">
        <v>0.37075000000000002</v>
      </c>
      <c r="N46" s="1"/>
      <c r="O46" s="1"/>
    </row>
    <row r="47" spans="1:15" ht="12.75" customHeight="1">
      <c r="A47" s="30">
        <v>37</v>
      </c>
      <c r="B47" s="215" t="s">
        <v>55</v>
      </c>
      <c r="C47" s="229">
        <v>154.05000000000001</v>
      </c>
      <c r="D47" s="230">
        <v>153.93333333333334</v>
      </c>
      <c r="E47" s="230">
        <v>153.11666666666667</v>
      </c>
      <c r="F47" s="230">
        <v>152.18333333333334</v>
      </c>
      <c r="G47" s="230">
        <v>151.36666666666667</v>
      </c>
      <c r="H47" s="230">
        <v>154.86666666666667</v>
      </c>
      <c r="I47" s="230">
        <v>155.68333333333334</v>
      </c>
      <c r="J47" s="230">
        <v>156.61666666666667</v>
      </c>
      <c r="K47" s="229">
        <v>154.75</v>
      </c>
      <c r="L47" s="229">
        <v>153</v>
      </c>
      <c r="M47" s="229">
        <v>63.471429999999998</v>
      </c>
      <c r="N47" s="1"/>
      <c r="O47" s="1"/>
    </row>
    <row r="48" spans="1:15" ht="12.75" customHeight="1">
      <c r="A48" s="30">
        <v>38</v>
      </c>
      <c r="B48" s="215" t="s">
        <v>57</v>
      </c>
      <c r="C48" s="229">
        <v>3262.85</v>
      </c>
      <c r="D48" s="230">
        <v>3246.6666666666665</v>
      </c>
      <c r="E48" s="230">
        <v>3221.333333333333</v>
      </c>
      <c r="F48" s="230">
        <v>3179.8166666666666</v>
      </c>
      <c r="G48" s="230">
        <v>3154.4833333333331</v>
      </c>
      <c r="H48" s="230">
        <v>3288.1833333333329</v>
      </c>
      <c r="I48" s="230">
        <v>3313.516666666666</v>
      </c>
      <c r="J48" s="230">
        <v>3355.0333333333328</v>
      </c>
      <c r="K48" s="229">
        <v>3272</v>
      </c>
      <c r="L48" s="229">
        <v>3205.15</v>
      </c>
      <c r="M48" s="229">
        <v>15.98821</v>
      </c>
      <c r="N48" s="1"/>
      <c r="O48" s="1"/>
    </row>
    <row r="49" spans="1:15" ht="12.75" customHeight="1">
      <c r="A49" s="30">
        <v>39</v>
      </c>
      <c r="B49" s="215" t="s">
        <v>295</v>
      </c>
      <c r="C49" s="229">
        <v>277.85000000000002</v>
      </c>
      <c r="D49" s="230">
        <v>278.09999999999997</v>
      </c>
      <c r="E49" s="230">
        <v>274.74999999999994</v>
      </c>
      <c r="F49" s="230">
        <v>271.64999999999998</v>
      </c>
      <c r="G49" s="230">
        <v>268.29999999999995</v>
      </c>
      <c r="H49" s="230">
        <v>281.19999999999993</v>
      </c>
      <c r="I49" s="230">
        <v>284.54999999999995</v>
      </c>
      <c r="J49" s="230">
        <v>287.64999999999992</v>
      </c>
      <c r="K49" s="229">
        <v>281.45</v>
      </c>
      <c r="L49" s="229">
        <v>275</v>
      </c>
      <c r="M49" s="229">
        <v>1.4037900000000001</v>
      </c>
      <c r="N49" s="1"/>
      <c r="O49" s="1"/>
    </row>
    <row r="50" spans="1:15" ht="12.75" customHeight="1">
      <c r="A50" s="30">
        <v>40</v>
      </c>
      <c r="B50" s="215" t="s">
        <v>296</v>
      </c>
      <c r="C50" s="229">
        <v>3552.05</v>
      </c>
      <c r="D50" s="230">
        <v>3554.0166666666664</v>
      </c>
      <c r="E50" s="230">
        <v>3529.0333333333328</v>
      </c>
      <c r="F50" s="230">
        <v>3506.0166666666664</v>
      </c>
      <c r="G50" s="230">
        <v>3481.0333333333328</v>
      </c>
      <c r="H50" s="230">
        <v>3577.0333333333328</v>
      </c>
      <c r="I50" s="230">
        <v>3602.0166666666664</v>
      </c>
      <c r="J50" s="230">
        <v>3625.0333333333328</v>
      </c>
      <c r="K50" s="229">
        <v>3579</v>
      </c>
      <c r="L50" s="229">
        <v>3531</v>
      </c>
      <c r="M50" s="229">
        <v>7.5370000000000006E-2</v>
      </c>
      <c r="N50" s="1"/>
      <c r="O50" s="1"/>
    </row>
    <row r="51" spans="1:15" ht="12.75" customHeight="1">
      <c r="A51" s="30">
        <v>41</v>
      </c>
      <c r="B51" s="215" t="s">
        <v>297</v>
      </c>
      <c r="C51" s="229">
        <v>2006.95</v>
      </c>
      <c r="D51" s="230">
        <v>1991.2166666666665</v>
      </c>
      <c r="E51" s="230">
        <v>1971.4333333333329</v>
      </c>
      <c r="F51" s="230">
        <v>1935.9166666666665</v>
      </c>
      <c r="G51" s="230">
        <v>1916.133333333333</v>
      </c>
      <c r="H51" s="230">
        <v>2026.7333333333329</v>
      </c>
      <c r="I51" s="230">
        <v>2046.5166666666662</v>
      </c>
      <c r="J51" s="230">
        <v>2082.0333333333328</v>
      </c>
      <c r="K51" s="229">
        <v>2011</v>
      </c>
      <c r="L51" s="229">
        <v>1955.7</v>
      </c>
      <c r="M51" s="229">
        <v>7.4338699999999998</v>
      </c>
      <c r="N51" s="1"/>
      <c r="O51" s="1"/>
    </row>
    <row r="52" spans="1:15" ht="12.75" customHeight="1">
      <c r="A52" s="30">
        <v>42</v>
      </c>
      <c r="B52" s="215" t="s">
        <v>298</v>
      </c>
      <c r="C52" s="229">
        <v>6914.35</v>
      </c>
      <c r="D52" s="230">
        <v>6849.7666666666664</v>
      </c>
      <c r="E52" s="230">
        <v>6759.583333333333</v>
      </c>
      <c r="F52" s="230">
        <v>6604.8166666666666</v>
      </c>
      <c r="G52" s="230">
        <v>6514.6333333333332</v>
      </c>
      <c r="H52" s="230">
        <v>7004.5333333333328</v>
      </c>
      <c r="I52" s="230">
        <v>7094.7166666666672</v>
      </c>
      <c r="J52" s="230">
        <v>7249.4833333333327</v>
      </c>
      <c r="K52" s="229">
        <v>6939.95</v>
      </c>
      <c r="L52" s="229">
        <v>6695</v>
      </c>
      <c r="M52" s="229">
        <v>0.96789000000000003</v>
      </c>
      <c r="N52" s="1"/>
      <c r="O52" s="1"/>
    </row>
    <row r="53" spans="1:15" ht="12.75" customHeight="1">
      <c r="A53" s="30">
        <v>43</v>
      </c>
      <c r="B53" s="215" t="s">
        <v>60</v>
      </c>
      <c r="C53" s="229">
        <v>681.6</v>
      </c>
      <c r="D53" s="230">
        <v>675.4</v>
      </c>
      <c r="E53" s="230">
        <v>667.3</v>
      </c>
      <c r="F53" s="230">
        <v>653</v>
      </c>
      <c r="G53" s="230">
        <v>644.9</v>
      </c>
      <c r="H53" s="230">
        <v>689.69999999999993</v>
      </c>
      <c r="I53" s="230">
        <v>697.80000000000007</v>
      </c>
      <c r="J53" s="230">
        <v>712.09999999999991</v>
      </c>
      <c r="K53" s="229">
        <v>683.5</v>
      </c>
      <c r="L53" s="229">
        <v>661.1</v>
      </c>
      <c r="M53" s="229">
        <v>11.945639999999999</v>
      </c>
      <c r="N53" s="1"/>
      <c r="O53" s="1"/>
    </row>
    <row r="54" spans="1:15" ht="12.75" customHeight="1">
      <c r="A54" s="30">
        <v>44</v>
      </c>
      <c r="B54" s="215" t="s">
        <v>299</v>
      </c>
      <c r="C54" s="229">
        <v>387.2</v>
      </c>
      <c r="D54" s="230">
        <v>388.40000000000003</v>
      </c>
      <c r="E54" s="230">
        <v>383.10000000000008</v>
      </c>
      <c r="F54" s="230">
        <v>379.00000000000006</v>
      </c>
      <c r="G54" s="230">
        <v>373.7000000000001</v>
      </c>
      <c r="H54" s="230">
        <v>392.50000000000006</v>
      </c>
      <c r="I54" s="230">
        <v>397.8</v>
      </c>
      <c r="J54" s="230">
        <v>401.90000000000003</v>
      </c>
      <c r="K54" s="229">
        <v>393.7</v>
      </c>
      <c r="L54" s="229">
        <v>384.3</v>
      </c>
      <c r="M54" s="229">
        <v>1.3575699999999999</v>
      </c>
      <c r="N54" s="1"/>
      <c r="O54" s="1"/>
    </row>
    <row r="55" spans="1:15" ht="12.75" customHeight="1">
      <c r="A55" s="30">
        <v>45</v>
      </c>
      <c r="B55" s="215" t="s">
        <v>239</v>
      </c>
      <c r="C55" s="229">
        <v>3677.9</v>
      </c>
      <c r="D55" s="230">
        <v>3670.4500000000003</v>
      </c>
      <c r="E55" s="230">
        <v>3637.4500000000007</v>
      </c>
      <c r="F55" s="230">
        <v>3597.0000000000005</v>
      </c>
      <c r="G55" s="230">
        <v>3564.0000000000009</v>
      </c>
      <c r="H55" s="230">
        <v>3710.9000000000005</v>
      </c>
      <c r="I55" s="230">
        <v>3743.8999999999996</v>
      </c>
      <c r="J55" s="230">
        <v>3784.3500000000004</v>
      </c>
      <c r="K55" s="229">
        <v>3703.45</v>
      </c>
      <c r="L55" s="229">
        <v>3630</v>
      </c>
      <c r="M55" s="229">
        <v>3.5363099999999998</v>
      </c>
      <c r="N55" s="1"/>
      <c r="O55" s="1"/>
    </row>
    <row r="56" spans="1:15" ht="12.75" customHeight="1">
      <c r="A56" s="30">
        <v>46</v>
      </c>
      <c r="B56" s="215" t="s">
        <v>61</v>
      </c>
      <c r="C56" s="229">
        <v>985.85</v>
      </c>
      <c r="D56" s="230">
        <v>983.28333333333342</v>
      </c>
      <c r="E56" s="230">
        <v>976.86666666666679</v>
      </c>
      <c r="F56" s="230">
        <v>967.88333333333333</v>
      </c>
      <c r="G56" s="230">
        <v>961.4666666666667</v>
      </c>
      <c r="H56" s="230">
        <v>992.26666666666688</v>
      </c>
      <c r="I56" s="230">
        <v>998.68333333333362</v>
      </c>
      <c r="J56" s="230">
        <v>1007.666666666667</v>
      </c>
      <c r="K56" s="229">
        <v>989.7</v>
      </c>
      <c r="L56" s="229">
        <v>974.3</v>
      </c>
      <c r="M56" s="229">
        <v>152.33785</v>
      </c>
      <c r="N56" s="1"/>
      <c r="O56" s="1"/>
    </row>
    <row r="57" spans="1:15" ht="12" customHeight="1">
      <c r="A57" s="30">
        <v>47</v>
      </c>
      <c r="B57" s="215" t="s">
        <v>300</v>
      </c>
      <c r="C57" s="229">
        <v>2584.0500000000002</v>
      </c>
      <c r="D57" s="230">
        <v>2590.7000000000003</v>
      </c>
      <c r="E57" s="230">
        <v>2563.4000000000005</v>
      </c>
      <c r="F57" s="230">
        <v>2542.7500000000005</v>
      </c>
      <c r="G57" s="230">
        <v>2515.4500000000007</v>
      </c>
      <c r="H57" s="230">
        <v>2611.3500000000004</v>
      </c>
      <c r="I57" s="230">
        <v>2638.6500000000005</v>
      </c>
      <c r="J57" s="230">
        <v>2659.3</v>
      </c>
      <c r="K57" s="229">
        <v>2618</v>
      </c>
      <c r="L57" s="229">
        <v>2570.0500000000002</v>
      </c>
      <c r="M57" s="229">
        <v>9.4469999999999998E-2</v>
      </c>
      <c r="N57" s="1"/>
      <c r="O57" s="1"/>
    </row>
    <row r="58" spans="1:15" ht="12.75" customHeight="1">
      <c r="A58" s="30">
        <v>48</v>
      </c>
      <c r="B58" s="215" t="s">
        <v>867</v>
      </c>
      <c r="C58" s="229">
        <v>1499.05</v>
      </c>
      <c r="D58" s="230">
        <v>1505.8166666666666</v>
      </c>
      <c r="E58" s="230">
        <v>1484.3333333333333</v>
      </c>
      <c r="F58" s="230">
        <v>1469.6166666666666</v>
      </c>
      <c r="G58" s="230">
        <v>1448.1333333333332</v>
      </c>
      <c r="H58" s="230">
        <v>1520.5333333333333</v>
      </c>
      <c r="I58" s="230">
        <v>1542.0166666666669</v>
      </c>
      <c r="J58" s="230">
        <v>1556.7333333333333</v>
      </c>
      <c r="K58" s="229">
        <v>1527.3</v>
      </c>
      <c r="L58" s="229">
        <v>1491.1</v>
      </c>
      <c r="M58" s="229">
        <v>0.83779999999999999</v>
      </c>
      <c r="N58" s="1"/>
      <c r="O58" s="1"/>
    </row>
    <row r="59" spans="1:15" ht="12.75" customHeight="1">
      <c r="A59" s="30">
        <v>49</v>
      </c>
      <c r="B59" s="215" t="s">
        <v>301</v>
      </c>
      <c r="C59" s="229">
        <v>562.95000000000005</v>
      </c>
      <c r="D59" s="230">
        <v>565.63333333333333</v>
      </c>
      <c r="E59" s="230">
        <v>556.31666666666661</v>
      </c>
      <c r="F59" s="230">
        <v>549.68333333333328</v>
      </c>
      <c r="G59" s="230">
        <v>540.36666666666656</v>
      </c>
      <c r="H59" s="230">
        <v>572.26666666666665</v>
      </c>
      <c r="I59" s="230">
        <v>581.58333333333348</v>
      </c>
      <c r="J59" s="230">
        <v>588.2166666666667</v>
      </c>
      <c r="K59" s="229">
        <v>574.95000000000005</v>
      </c>
      <c r="L59" s="229">
        <v>559</v>
      </c>
      <c r="M59" s="229">
        <v>8.6990800000000004</v>
      </c>
      <c r="N59" s="1"/>
      <c r="O59" s="1"/>
    </row>
    <row r="60" spans="1:15" ht="12.75" customHeight="1">
      <c r="A60" s="30">
        <v>50</v>
      </c>
      <c r="B60" s="215" t="s">
        <v>62</v>
      </c>
      <c r="C60" s="229">
        <v>4755.95</v>
      </c>
      <c r="D60" s="230">
        <v>4765.8</v>
      </c>
      <c r="E60" s="230">
        <v>4736.6000000000004</v>
      </c>
      <c r="F60" s="230">
        <v>4717.25</v>
      </c>
      <c r="G60" s="230">
        <v>4688.05</v>
      </c>
      <c r="H60" s="230">
        <v>4785.1500000000005</v>
      </c>
      <c r="I60" s="230">
        <v>4814.3499999999995</v>
      </c>
      <c r="J60" s="230">
        <v>4833.7000000000007</v>
      </c>
      <c r="K60" s="229">
        <v>4795</v>
      </c>
      <c r="L60" s="229">
        <v>4746.45</v>
      </c>
      <c r="M60" s="229">
        <v>2.47078</v>
      </c>
      <c r="N60" s="1"/>
      <c r="O60" s="1"/>
    </row>
    <row r="61" spans="1:15" ht="12.75" customHeight="1">
      <c r="A61" s="30">
        <v>51</v>
      </c>
      <c r="B61" s="215" t="s">
        <v>302</v>
      </c>
      <c r="C61" s="229">
        <v>1186.4000000000001</v>
      </c>
      <c r="D61" s="230">
        <v>1193.5</v>
      </c>
      <c r="E61" s="230">
        <v>1165.0999999999999</v>
      </c>
      <c r="F61" s="230">
        <v>1143.8</v>
      </c>
      <c r="G61" s="230">
        <v>1115.3999999999999</v>
      </c>
      <c r="H61" s="230">
        <v>1214.8</v>
      </c>
      <c r="I61" s="230">
        <v>1243.2</v>
      </c>
      <c r="J61" s="230">
        <v>1264.5</v>
      </c>
      <c r="K61" s="229">
        <v>1221.9000000000001</v>
      </c>
      <c r="L61" s="229">
        <v>1172.2</v>
      </c>
      <c r="M61" s="229">
        <v>3.1126399999999999</v>
      </c>
      <c r="N61" s="1"/>
      <c r="O61" s="1"/>
    </row>
    <row r="62" spans="1:15" ht="12.75" customHeight="1">
      <c r="A62" s="30">
        <v>52</v>
      </c>
      <c r="B62" s="215" t="s">
        <v>65</v>
      </c>
      <c r="C62" s="229">
        <v>7166.75</v>
      </c>
      <c r="D62" s="230">
        <v>7155.583333333333</v>
      </c>
      <c r="E62" s="230">
        <v>7111.1666666666661</v>
      </c>
      <c r="F62" s="230">
        <v>7055.583333333333</v>
      </c>
      <c r="G62" s="230">
        <v>7011.1666666666661</v>
      </c>
      <c r="H62" s="230">
        <v>7211.1666666666661</v>
      </c>
      <c r="I62" s="230">
        <v>7255.5833333333321</v>
      </c>
      <c r="J62" s="230">
        <v>7311.1666666666661</v>
      </c>
      <c r="K62" s="229">
        <v>7200</v>
      </c>
      <c r="L62" s="229">
        <v>7100</v>
      </c>
      <c r="M62" s="229">
        <v>8.0013400000000008</v>
      </c>
      <c r="N62" s="1"/>
      <c r="O62" s="1"/>
    </row>
    <row r="63" spans="1:15" ht="12.75" customHeight="1">
      <c r="A63" s="30">
        <v>53</v>
      </c>
      <c r="B63" s="215" t="s">
        <v>64</v>
      </c>
      <c r="C63" s="229">
        <v>1486.2</v>
      </c>
      <c r="D63" s="230">
        <v>1482.7333333333333</v>
      </c>
      <c r="E63" s="230">
        <v>1473.4666666666667</v>
      </c>
      <c r="F63" s="230">
        <v>1460.7333333333333</v>
      </c>
      <c r="G63" s="230">
        <v>1451.4666666666667</v>
      </c>
      <c r="H63" s="230">
        <v>1495.4666666666667</v>
      </c>
      <c r="I63" s="230">
        <v>1504.7333333333336</v>
      </c>
      <c r="J63" s="230">
        <v>1517.4666666666667</v>
      </c>
      <c r="K63" s="229">
        <v>1492</v>
      </c>
      <c r="L63" s="229">
        <v>1470</v>
      </c>
      <c r="M63" s="229">
        <v>12.05104</v>
      </c>
      <c r="N63" s="1"/>
      <c r="O63" s="1"/>
    </row>
    <row r="64" spans="1:15" ht="12.75" customHeight="1">
      <c r="A64" s="30">
        <v>54</v>
      </c>
      <c r="B64" s="215" t="s">
        <v>240</v>
      </c>
      <c r="C64" s="229">
        <v>6934.85</v>
      </c>
      <c r="D64" s="230">
        <v>6892.0999999999995</v>
      </c>
      <c r="E64" s="230">
        <v>6814.2999999999993</v>
      </c>
      <c r="F64" s="230">
        <v>6693.75</v>
      </c>
      <c r="G64" s="230">
        <v>6615.95</v>
      </c>
      <c r="H64" s="230">
        <v>7012.6499999999987</v>
      </c>
      <c r="I64" s="230">
        <v>7090.45</v>
      </c>
      <c r="J64" s="230">
        <v>7210.9999999999982</v>
      </c>
      <c r="K64" s="229">
        <v>6969.9</v>
      </c>
      <c r="L64" s="229">
        <v>6771.55</v>
      </c>
      <c r="M64" s="229">
        <v>0.22553000000000001</v>
      </c>
      <c r="N64" s="1"/>
      <c r="O64" s="1"/>
    </row>
    <row r="65" spans="1:15" ht="12.75" customHeight="1">
      <c r="A65" s="30">
        <v>55</v>
      </c>
      <c r="B65" s="215" t="s">
        <v>303</v>
      </c>
      <c r="C65" s="229">
        <v>2196.85</v>
      </c>
      <c r="D65" s="230">
        <v>2194.5</v>
      </c>
      <c r="E65" s="230">
        <v>2166.1</v>
      </c>
      <c r="F65" s="230">
        <v>2135.35</v>
      </c>
      <c r="G65" s="230">
        <v>2106.9499999999998</v>
      </c>
      <c r="H65" s="230">
        <v>2225.25</v>
      </c>
      <c r="I65" s="230">
        <v>2253.6499999999996</v>
      </c>
      <c r="J65" s="230">
        <v>2284.4</v>
      </c>
      <c r="K65" s="229">
        <v>2222.9</v>
      </c>
      <c r="L65" s="229">
        <v>2163.75</v>
      </c>
      <c r="M65" s="229">
        <v>0.76087000000000005</v>
      </c>
      <c r="N65" s="1"/>
      <c r="O65" s="1"/>
    </row>
    <row r="66" spans="1:15" ht="12.75" customHeight="1">
      <c r="A66" s="30">
        <v>56</v>
      </c>
      <c r="B66" s="215" t="s">
        <v>66</v>
      </c>
      <c r="C66" s="229">
        <v>2322.6</v>
      </c>
      <c r="D66" s="230">
        <v>2312.9</v>
      </c>
      <c r="E66" s="230">
        <v>2297.8000000000002</v>
      </c>
      <c r="F66" s="230">
        <v>2273</v>
      </c>
      <c r="G66" s="230">
        <v>2257.9</v>
      </c>
      <c r="H66" s="230">
        <v>2337.7000000000003</v>
      </c>
      <c r="I66" s="230">
        <v>2352.7999999999997</v>
      </c>
      <c r="J66" s="230">
        <v>2377.6000000000004</v>
      </c>
      <c r="K66" s="229">
        <v>2328</v>
      </c>
      <c r="L66" s="229">
        <v>2288.1</v>
      </c>
      <c r="M66" s="229">
        <v>2.6313900000000001</v>
      </c>
      <c r="N66" s="1"/>
      <c r="O66" s="1"/>
    </row>
    <row r="67" spans="1:15" ht="12.75" customHeight="1">
      <c r="A67" s="30">
        <v>57</v>
      </c>
      <c r="B67" s="215" t="s">
        <v>304</v>
      </c>
      <c r="C67" s="229">
        <v>401.35</v>
      </c>
      <c r="D67" s="230">
        <v>403.73333333333335</v>
      </c>
      <c r="E67" s="230">
        <v>397.66666666666669</v>
      </c>
      <c r="F67" s="230">
        <v>393.98333333333335</v>
      </c>
      <c r="G67" s="230">
        <v>387.91666666666669</v>
      </c>
      <c r="H67" s="230">
        <v>407.41666666666669</v>
      </c>
      <c r="I67" s="230">
        <v>413.48333333333329</v>
      </c>
      <c r="J67" s="230">
        <v>417.16666666666669</v>
      </c>
      <c r="K67" s="229">
        <v>409.8</v>
      </c>
      <c r="L67" s="229">
        <v>400.05</v>
      </c>
      <c r="M67" s="229">
        <v>16.105440000000002</v>
      </c>
      <c r="N67" s="1"/>
      <c r="O67" s="1"/>
    </row>
    <row r="68" spans="1:15" ht="12.75" customHeight="1">
      <c r="A68" s="30">
        <v>58</v>
      </c>
      <c r="B68" s="215" t="s">
        <v>67</v>
      </c>
      <c r="C68" s="229">
        <v>261.64999999999998</v>
      </c>
      <c r="D68" s="230">
        <v>261.81666666666666</v>
      </c>
      <c r="E68" s="230">
        <v>256.83333333333331</v>
      </c>
      <c r="F68" s="230">
        <v>252.01666666666665</v>
      </c>
      <c r="G68" s="230">
        <v>247.0333333333333</v>
      </c>
      <c r="H68" s="230">
        <v>266.63333333333333</v>
      </c>
      <c r="I68" s="230">
        <v>271.61666666666667</v>
      </c>
      <c r="J68" s="230">
        <v>276.43333333333334</v>
      </c>
      <c r="K68" s="229">
        <v>266.8</v>
      </c>
      <c r="L68" s="229">
        <v>257</v>
      </c>
      <c r="M68" s="229">
        <v>66.471959999999996</v>
      </c>
      <c r="N68" s="1"/>
      <c r="O68" s="1"/>
    </row>
    <row r="69" spans="1:15" ht="12.75" customHeight="1">
      <c r="A69" s="30">
        <v>59</v>
      </c>
      <c r="B69" s="215" t="s">
        <v>68</v>
      </c>
      <c r="C69" s="229">
        <v>187.25</v>
      </c>
      <c r="D69" s="230">
        <v>187.58333333333334</v>
      </c>
      <c r="E69" s="230">
        <v>186.4666666666667</v>
      </c>
      <c r="F69" s="230">
        <v>185.68333333333337</v>
      </c>
      <c r="G69" s="230">
        <v>184.56666666666672</v>
      </c>
      <c r="H69" s="230">
        <v>188.36666666666667</v>
      </c>
      <c r="I69" s="230">
        <v>189.48333333333329</v>
      </c>
      <c r="J69" s="230">
        <v>190.26666666666665</v>
      </c>
      <c r="K69" s="229">
        <v>188.7</v>
      </c>
      <c r="L69" s="229">
        <v>186.8</v>
      </c>
      <c r="M69" s="229">
        <v>72.741870000000006</v>
      </c>
      <c r="N69" s="1"/>
      <c r="O69" s="1"/>
    </row>
    <row r="70" spans="1:15" ht="12.75" customHeight="1">
      <c r="A70" s="30">
        <v>60</v>
      </c>
      <c r="B70" s="215" t="s">
        <v>241</v>
      </c>
      <c r="C70" s="229">
        <v>73.7</v>
      </c>
      <c r="D70" s="230">
        <v>73.666666666666671</v>
      </c>
      <c r="E70" s="230">
        <v>73.333333333333343</v>
      </c>
      <c r="F70" s="230">
        <v>72.966666666666669</v>
      </c>
      <c r="G70" s="230">
        <v>72.63333333333334</v>
      </c>
      <c r="H70" s="230">
        <v>74.033333333333346</v>
      </c>
      <c r="I70" s="230">
        <v>74.366666666666688</v>
      </c>
      <c r="J70" s="230">
        <v>74.733333333333348</v>
      </c>
      <c r="K70" s="229">
        <v>74</v>
      </c>
      <c r="L70" s="229">
        <v>73.3</v>
      </c>
      <c r="M70" s="229">
        <v>35.433410000000002</v>
      </c>
      <c r="N70" s="1"/>
      <c r="O70" s="1"/>
    </row>
    <row r="71" spans="1:15" ht="12.75" customHeight="1">
      <c r="A71" s="30">
        <v>61</v>
      </c>
      <c r="B71" s="215" t="s">
        <v>305</v>
      </c>
      <c r="C71" s="229">
        <v>28.5</v>
      </c>
      <c r="D71" s="230">
        <v>28.55</v>
      </c>
      <c r="E71" s="230">
        <v>28.35</v>
      </c>
      <c r="F71" s="230">
        <v>28.2</v>
      </c>
      <c r="G71" s="230">
        <v>28</v>
      </c>
      <c r="H71" s="230">
        <v>28.700000000000003</v>
      </c>
      <c r="I71" s="230">
        <v>28.9</v>
      </c>
      <c r="J71" s="230">
        <v>29.050000000000004</v>
      </c>
      <c r="K71" s="229">
        <v>28.75</v>
      </c>
      <c r="L71" s="229">
        <v>28.4</v>
      </c>
      <c r="M71" s="229">
        <v>99.849860000000007</v>
      </c>
      <c r="N71" s="1"/>
      <c r="O71" s="1"/>
    </row>
    <row r="72" spans="1:15" ht="12.75" customHeight="1">
      <c r="A72" s="30">
        <v>62</v>
      </c>
      <c r="B72" s="215" t="s">
        <v>69</v>
      </c>
      <c r="C72" s="229">
        <v>1599.4</v>
      </c>
      <c r="D72" s="230">
        <v>1594.1333333333332</v>
      </c>
      <c r="E72" s="230">
        <v>1583.2666666666664</v>
      </c>
      <c r="F72" s="230">
        <v>1567.1333333333332</v>
      </c>
      <c r="G72" s="230">
        <v>1556.2666666666664</v>
      </c>
      <c r="H72" s="230">
        <v>1610.2666666666664</v>
      </c>
      <c r="I72" s="230">
        <v>1621.1333333333332</v>
      </c>
      <c r="J72" s="230">
        <v>1637.2666666666664</v>
      </c>
      <c r="K72" s="229">
        <v>1605</v>
      </c>
      <c r="L72" s="229">
        <v>1578</v>
      </c>
      <c r="M72" s="229">
        <v>2.63679</v>
      </c>
      <c r="N72" s="1"/>
      <c r="O72" s="1"/>
    </row>
    <row r="73" spans="1:15" ht="12.75" customHeight="1">
      <c r="A73" s="30">
        <v>63</v>
      </c>
      <c r="B73" s="215" t="s">
        <v>306</v>
      </c>
      <c r="C73" s="229">
        <v>4236.6499999999996</v>
      </c>
      <c r="D73" s="230">
        <v>4234.4833333333327</v>
      </c>
      <c r="E73" s="230">
        <v>4186.0166666666655</v>
      </c>
      <c r="F73" s="230">
        <v>4135.3833333333332</v>
      </c>
      <c r="G73" s="230">
        <v>4086.9166666666661</v>
      </c>
      <c r="H73" s="230">
        <v>4285.116666666665</v>
      </c>
      <c r="I73" s="230">
        <v>4333.5833333333321</v>
      </c>
      <c r="J73" s="230">
        <v>4384.2166666666644</v>
      </c>
      <c r="K73" s="229">
        <v>4282.95</v>
      </c>
      <c r="L73" s="229">
        <v>4183.8500000000004</v>
      </c>
      <c r="M73" s="229">
        <v>1.31107</v>
      </c>
      <c r="N73" s="1"/>
      <c r="O73" s="1"/>
    </row>
    <row r="74" spans="1:15" ht="12.75" customHeight="1">
      <c r="A74" s="30">
        <v>64</v>
      </c>
      <c r="B74" s="215" t="s">
        <v>72</v>
      </c>
      <c r="C74" s="229">
        <v>669.15</v>
      </c>
      <c r="D74" s="230">
        <v>664.56666666666672</v>
      </c>
      <c r="E74" s="230">
        <v>656.13333333333344</v>
      </c>
      <c r="F74" s="230">
        <v>643.11666666666667</v>
      </c>
      <c r="G74" s="230">
        <v>634.68333333333339</v>
      </c>
      <c r="H74" s="230">
        <v>677.58333333333348</v>
      </c>
      <c r="I74" s="230">
        <v>686.01666666666665</v>
      </c>
      <c r="J74" s="230">
        <v>699.03333333333353</v>
      </c>
      <c r="K74" s="229">
        <v>673</v>
      </c>
      <c r="L74" s="229">
        <v>651.54999999999995</v>
      </c>
      <c r="M74" s="229">
        <v>20.836110000000001</v>
      </c>
      <c r="N74" s="1"/>
      <c r="O74" s="1"/>
    </row>
    <row r="75" spans="1:15" ht="12.75" customHeight="1">
      <c r="A75" s="30">
        <v>65</v>
      </c>
      <c r="B75" s="215" t="s">
        <v>307</v>
      </c>
      <c r="C75" s="229">
        <v>1117.8</v>
      </c>
      <c r="D75" s="230">
        <v>1126.8166666666666</v>
      </c>
      <c r="E75" s="230">
        <v>1104.9833333333331</v>
      </c>
      <c r="F75" s="230">
        <v>1092.1666666666665</v>
      </c>
      <c r="G75" s="230">
        <v>1070.333333333333</v>
      </c>
      <c r="H75" s="230">
        <v>1139.6333333333332</v>
      </c>
      <c r="I75" s="230">
        <v>1161.4666666666667</v>
      </c>
      <c r="J75" s="230">
        <v>1174.2833333333333</v>
      </c>
      <c r="K75" s="229">
        <v>1148.6500000000001</v>
      </c>
      <c r="L75" s="229">
        <v>1114</v>
      </c>
      <c r="M75" s="229">
        <v>4.23719</v>
      </c>
      <c r="N75" s="1"/>
      <c r="O75" s="1"/>
    </row>
    <row r="76" spans="1:15" ht="12.75" customHeight="1">
      <c r="A76" s="30">
        <v>66</v>
      </c>
      <c r="B76" s="215" t="s">
        <v>71</v>
      </c>
      <c r="C76" s="229">
        <v>122.1</v>
      </c>
      <c r="D76" s="230">
        <v>121.15000000000002</v>
      </c>
      <c r="E76" s="230">
        <v>119.85000000000004</v>
      </c>
      <c r="F76" s="230">
        <v>117.60000000000002</v>
      </c>
      <c r="G76" s="230">
        <v>116.30000000000004</v>
      </c>
      <c r="H76" s="230">
        <v>123.40000000000003</v>
      </c>
      <c r="I76" s="230">
        <v>124.70000000000002</v>
      </c>
      <c r="J76" s="230">
        <v>126.95000000000003</v>
      </c>
      <c r="K76" s="229">
        <v>122.45</v>
      </c>
      <c r="L76" s="229">
        <v>118.9</v>
      </c>
      <c r="M76" s="229">
        <v>165.52079000000001</v>
      </c>
      <c r="N76" s="1"/>
      <c r="O76" s="1"/>
    </row>
    <row r="77" spans="1:15" ht="12.75" customHeight="1">
      <c r="A77" s="30">
        <v>67</v>
      </c>
      <c r="B77" s="215" t="s">
        <v>73</v>
      </c>
      <c r="C77" s="229">
        <v>829.6</v>
      </c>
      <c r="D77" s="230">
        <v>828.01666666666677</v>
      </c>
      <c r="E77" s="230">
        <v>824.18333333333351</v>
      </c>
      <c r="F77" s="230">
        <v>818.76666666666677</v>
      </c>
      <c r="G77" s="230">
        <v>814.93333333333351</v>
      </c>
      <c r="H77" s="230">
        <v>833.43333333333351</v>
      </c>
      <c r="I77" s="230">
        <v>837.26666666666677</v>
      </c>
      <c r="J77" s="230">
        <v>842.68333333333351</v>
      </c>
      <c r="K77" s="229">
        <v>831.85</v>
      </c>
      <c r="L77" s="229">
        <v>822.6</v>
      </c>
      <c r="M77" s="229">
        <v>7.2539800000000003</v>
      </c>
      <c r="N77" s="1"/>
      <c r="O77" s="1"/>
    </row>
    <row r="78" spans="1:15" ht="12.75" customHeight="1">
      <c r="A78" s="30">
        <v>68</v>
      </c>
      <c r="B78" s="215" t="s">
        <v>76</v>
      </c>
      <c r="C78" s="229">
        <v>85.1</v>
      </c>
      <c r="D78" s="230">
        <v>85.55</v>
      </c>
      <c r="E78" s="230">
        <v>84.35</v>
      </c>
      <c r="F78" s="230">
        <v>83.6</v>
      </c>
      <c r="G78" s="230">
        <v>82.399999999999991</v>
      </c>
      <c r="H78" s="230">
        <v>86.3</v>
      </c>
      <c r="I78" s="230">
        <v>87.500000000000014</v>
      </c>
      <c r="J78" s="230">
        <v>88.25</v>
      </c>
      <c r="K78" s="229">
        <v>86.75</v>
      </c>
      <c r="L78" s="229">
        <v>84.8</v>
      </c>
      <c r="M78" s="229">
        <v>157.66317000000001</v>
      </c>
      <c r="N78" s="1"/>
      <c r="O78" s="1"/>
    </row>
    <row r="79" spans="1:15" ht="12.75" customHeight="1">
      <c r="A79" s="30">
        <v>69</v>
      </c>
      <c r="B79" s="215" t="s">
        <v>80</v>
      </c>
      <c r="C79" s="229">
        <v>373.6</v>
      </c>
      <c r="D79" s="230">
        <v>374.3</v>
      </c>
      <c r="E79" s="230">
        <v>371.70000000000005</v>
      </c>
      <c r="F79" s="230">
        <v>369.8</v>
      </c>
      <c r="G79" s="230">
        <v>367.20000000000005</v>
      </c>
      <c r="H79" s="230">
        <v>376.20000000000005</v>
      </c>
      <c r="I79" s="230">
        <v>378.80000000000007</v>
      </c>
      <c r="J79" s="230">
        <v>380.70000000000005</v>
      </c>
      <c r="K79" s="229">
        <v>376.9</v>
      </c>
      <c r="L79" s="229">
        <v>372.4</v>
      </c>
      <c r="M79" s="229">
        <v>39.873170000000002</v>
      </c>
      <c r="N79" s="1"/>
      <c r="O79" s="1"/>
    </row>
    <row r="80" spans="1:15" ht="12.75" customHeight="1">
      <c r="A80" s="30">
        <v>70</v>
      </c>
      <c r="B80" s="215" t="s">
        <v>846</v>
      </c>
      <c r="C80" s="229">
        <v>9875.15</v>
      </c>
      <c r="D80" s="230">
        <v>9896.3333333333339</v>
      </c>
      <c r="E80" s="230">
        <v>9827.8166666666675</v>
      </c>
      <c r="F80" s="230">
        <v>9780.4833333333336</v>
      </c>
      <c r="G80" s="230">
        <v>9711.9666666666672</v>
      </c>
      <c r="H80" s="230">
        <v>9943.6666666666679</v>
      </c>
      <c r="I80" s="230">
        <v>10012.183333333334</v>
      </c>
      <c r="J80" s="230">
        <v>10059.516666666668</v>
      </c>
      <c r="K80" s="229">
        <v>9964.85</v>
      </c>
      <c r="L80" s="229">
        <v>9849</v>
      </c>
      <c r="M80" s="229">
        <v>1.244E-2</v>
      </c>
      <c r="N80" s="1"/>
      <c r="O80" s="1"/>
    </row>
    <row r="81" spans="1:15" ht="12.75" customHeight="1">
      <c r="A81" s="30">
        <v>71</v>
      </c>
      <c r="B81" s="215" t="s">
        <v>75</v>
      </c>
      <c r="C81" s="229">
        <v>834.35</v>
      </c>
      <c r="D81" s="230">
        <v>837.0333333333333</v>
      </c>
      <c r="E81" s="230">
        <v>830.06666666666661</v>
      </c>
      <c r="F81" s="230">
        <v>825.7833333333333</v>
      </c>
      <c r="G81" s="230">
        <v>818.81666666666661</v>
      </c>
      <c r="H81" s="230">
        <v>841.31666666666661</v>
      </c>
      <c r="I81" s="230">
        <v>848.2833333333333</v>
      </c>
      <c r="J81" s="230">
        <v>852.56666666666661</v>
      </c>
      <c r="K81" s="229">
        <v>844</v>
      </c>
      <c r="L81" s="229">
        <v>832.75</v>
      </c>
      <c r="M81" s="229">
        <v>32.243450000000003</v>
      </c>
      <c r="N81" s="1"/>
      <c r="O81" s="1"/>
    </row>
    <row r="82" spans="1:15" ht="12.75" customHeight="1">
      <c r="A82" s="30">
        <v>72</v>
      </c>
      <c r="B82" s="215" t="s">
        <v>77</v>
      </c>
      <c r="C82" s="229">
        <v>239.15</v>
      </c>
      <c r="D82" s="230">
        <v>239.08333333333334</v>
      </c>
      <c r="E82" s="230">
        <v>237.7166666666667</v>
      </c>
      <c r="F82" s="230">
        <v>236.28333333333336</v>
      </c>
      <c r="G82" s="230">
        <v>234.91666666666671</v>
      </c>
      <c r="H82" s="230">
        <v>240.51666666666668</v>
      </c>
      <c r="I82" s="230">
        <v>241.8833333333333</v>
      </c>
      <c r="J82" s="230">
        <v>243.31666666666666</v>
      </c>
      <c r="K82" s="229">
        <v>240.45</v>
      </c>
      <c r="L82" s="229">
        <v>237.65</v>
      </c>
      <c r="M82" s="229">
        <v>34.05151</v>
      </c>
      <c r="N82" s="1"/>
      <c r="O82" s="1"/>
    </row>
    <row r="83" spans="1:15" ht="12.75" customHeight="1">
      <c r="A83" s="30">
        <v>73</v>
      </c>
      <c r="B83" s="215" t="s">
        <v>308</v>
      </c>
      <c r="C83" s="229">
        <v>1197.4000000000001</v>
      </c>
      <c r="D83" s="230">
        <v>1193</v>
      </c>
      <c r="E83" s="230">
        <v>1171</v>
      </c>
      <c r="F83" s="230">
        <v>1144.5999999999999</v>
      </c>
      <c r="G83" s="230">
        <v>1122.5999999999999</v>
      </c>
      <c r="H83" s="230">
        <v>1219.4000000000001</v>
      </c>
      <c r="I83" s="230">
        <v>1241.4000000000001</v>
      </c>
      <c r="J83" s="230">
        <v>1267.8000000000002</v>
      </c>
      <c r="K83" s="229">
        <v>1215</v>
      </c>
      <c r="L83" s="229">
        <v>1166.5999999999999</v>
      </c>
      <c r="M83" s="229">
        <v>2.32822</v>
      </c>
      <c r="N83" s="1"/>
      <c r="O83" s="1"/>
    </row>
    <row r="84" spans="1:15" ht="12.75" customHeight="1">
      <c r="A84" s="30">
        <v>74</v>
      </c>
      <c r="B84" s="215" t="s">
        <v>309</v>
      </c>
      <c r="C84" s="229">
        <v>335.9</v>
      </c>
      <c r="D84" s="230">
        <v>337.8</v>
      </c>
      <c r="E84" s="230">
        <v>333.1</v>
      </c>
      <c r="F84" s="230">
        <v>330.3</v>
      </c>
      <c r="G84" s="230">
        <v>325.60000000000002</v>
      </c>
      <c r="H84" s="230">
        <v>340.6</v>
      </c>
      <c r="I84" s="230">
        <v>345.29999999999995</v>
      </c>
      <c r="J84" s="230">
        <v>348.1</v>
      </c>
      <c r="K84" s="229">
        <v>342.5</v>
      </c>
      <c r="L84" s="229">
        <v>335</v>
      </c>
      <c r="M84" s="229">
        <v>15.40537</v>
      </c>
      <c r="N84" s="1"/>
      <c r="O84" s="1"/>
    </row>
    <row r="85" spans="1:15" ht="12.75" customHeight="1">
      <c r="A85" s="30">
        <v>75</v>
      </c>
      <c r="B85" s="215" t="s">
        <v>310</v>
      </c>
      <c r="C85" s="229">
        <v>6655.1</v>
      </c>
      <c r="D85" s="230">
        <v>6643.3166666666666</v>
      </c>
      <c r="E85" s="230">
        <v>6612.833333333333</v>
      </c>
      <c r="F85" s="230">
        <v>6570.5666666666666</v>
      </c>
      <c r="G85" s="230">
        <v>6540.083333333333</v>
      </c>
      <c r="H85" s="230">
        <v>6685.583333333333</v>
      </c>
      <c r="I85" s="230">
        <v>6716.0666666666666</v>
      </c>
      <c r="J85" s="230">
        <v>6758.333333333333</v>
      </c>
      <c r="K85" s="229">
        <v>6673.8</v>
      </c>
      <c r="L85" s="229">
        <v>6601.05</v>
      </c>
      <c r="M85" s="229">
        <v>0.11142000000000001</v>
      </c>
      <c r="N85" s="1"/>
      <c r="O85" s="1"/>
    </row>
    <row r="86" spans="1:15" ht="12.75" customHeight="1">
      <c r="A86" s="30">
        <v>76</v>
      </c>
      <c r="B86" s="215" t="s">
        <v>311</v>
      </c>
      <c r="C86" s="229">
        <v>1518.4</v>
      </c>
      <c r="D86" s="230">
        <v>1508.3166666666666</v>
      </c>
      <c r="E86" s="230">
        <v>1496.0833333333333</v>
      </c>
      <c r="F86" s="230">
        <v>1473.7666666666667</v>
      </c>
      <c r="G86" s="230">
        <v>1461.5333333333333</v>
      </c>
      <c r="H86" s="230">
        <v>1530.6333333333332</v>
      </c>
      <c r="I86" s="230">
        <v>1542.8666666666668</v>
      </c>
      <c r="J86" s="230">
        <v>1565.1833333333332</v>
      </c>
      <c r="K86" s="229">
        <v>1520.55</v>
      </c>
      <c r="L86" s="229">
        <v>1486</v>
      </c>
      <c r="M86" s="229">
        <v>2.0966900000000002</v>
      </c>
      <c r="N86" s="1"/>
      <c r="O86" s="1"/>
    </row>
    <row r="87" spans="1:15" ht="12.75" customHeight="1">
      <c r="A87" s="30">
        <v>77</v>
      </c>
      <c r="B87" s="215" t="s">
        <v>242</v>
      </c>
      <c r="C87" s="229">
        <v>1055.0999999999999</v>
      </c>
      <c r="D87" s="230">
        <v>1028.3666666666666</v>
      </c>
      <c r="E87" s="230">
        <v>976.73333333333312</v>
      </c>
      <c r="F87" s="230">
        <v>898.36666666666656</v>
      </c>
      <c r="G87" s="230">
        <v>846.73333333333312</v>
      </c>
      <c r="H87" s="230">
        <v>1106.7333333333331</v>
      </c>
      <c r="I87" s="230">
        <v>1158.3666666666668</v>
      </c>
      <c r="J87" s="230">
        <v>1236.7333333333331</v>
      </c>
      <c r="K87" s="229">
        <v>1080</v>
      </c>
      <c r="L87" s="229">
        <v>950</v>
      </c>
      <c r="M87" s="229">
        <v>22.511880000000001</v>
      </c>
      <c r="N87" s="1"/>
      <c r="O87" s="1"/>
    </row>
    <row r="88" spans="1:15" ht="12.75" customHeight="1">
      <c r="A88" s="30">
        <v>78</v>
      </c>
      <c r="B88" s="215" t="s">
        <v>807</v>
      </c>
      <c r="C88" s="229">
        <v>530.35</v>
      </c>
      <c r="D88" s="230">
        <v>533.4666666666667</v>
      </c>
      <c r="E88" s="230">
        <v>524.98333333333335</v>
      </c>
      <c r="F88" s="230">
        <v>519.61666666666667</v>
      </c>
      <c r="G88" s="230">
        <v>511.13333333333333</v>
      </c>
      <c r="H88" s="230">
        <v>538.83333333333337</v>
      </c>
      <c r="I88" s="230">
        <v>547.31666666666672</v>
      </c>
      <c r="J88" s="230">
        <v>552.68333333333339</v>
      </c>
      <c r="K88" s="229">
        <v>541.95000000000005</v>
      </c>
      <c r="L88" s="229">
        <v>528.1</v>
      </c>
      <c r="M88" s="229">
        <v>1.4261299999999999</v>
      </c>
      <c r="N88" s="1"/>
      <c r="O88" s="1"/>
    </row>
    <row r="89" spans="1:15" ht="12.75" customHeight="1">
      <c r="A89" s="30">
        <v>79</v>
      </c>
      <c r="B89" s="215" t="s">
        <v>78</v>
      </c>
      <c r="C89" s="229">
        <v>19060.099999999999</v>
      </c>
      <c r="D89" s="230">
        <v>19104.966666666664</v>
      </c>
      <c r="E89" s="230">
        <v>18925.133333333328</v>
      </c>
      <c r="F89" s="230">
        <v>18790.166666666664</v>
      </c>
      <c r="G89" s="230">
        <v>18610.333333333328</v>
      </c>
      <c r="H89" s="230">
        <v>19239.933333333327</v>
      </c>
      <c r="I89" s="230">
        <v>19419.766666666663</v>
      </c>
      <c r="J89" s="230">
        <v>19554.733333333326</v>
      </c>
      <c r="K89" s="229">
        <v>19284.8</v>
      </c>
      <c r="L89" s="229">
        <v>18970</v>
      </c>
      <c r="M89" s="229">
        <v>0.27246999999999999</v>
      </c>
      <c r="N89" s="1"/>
      <c r="O89" s="1"/>
    </row>
    <row r="90" spans="1:15" ht="12.75" customHeight="1">
      <c r="A90" s="30">
        <v>80</v>
      </c>
      <c r="B90" s="215" t="s">
        <v>312</v>
      </c>
      <c r="C90" s="229">
        <v>579.04999999999995</v>
      </c>
      <c r="D90" s="230">
        <v>576.98333333333335</v>
      </c>
      <c r="E90" s="230">
        <v>567.26666666666665</v>
      </c>
      <c r="F90" s="230">
        <v>555.48333333333335</v>
      </c>
      <c r="G90" s="230">
        <v>545.76666666666665</v>
      </c>
      <c r="H90" s="230">
        <v>588.76666666666665</v>
      </c>
      <c r="I90" s="230">
        <v>598.48333333333335</v>
      </c>
      <c r="J90" s="230">
        <v>610.26666666666665</v>
      </c>
      <c r="K90" s="229">
        <v>586.70000000000005</v>
      </c>
      <c r="L90" s="229">
        <v>565.20000000000005</v>
      </c>
      <c r="M90" s="229">
        <v>5.7757899999999998</v>
      </c>
      <c r="N90" s="1"/>
      <c r="O90" s="1"/>
    </row>
    <row r="91" spans="1:15" ht="12.75" customHeight="1">
      <c r="A91" s="30">
        <v>81</v>
      </c>
      <c r="B91" s="215" t="s">
        <v>808</v>
      </c>
      <c r="C91" s="229">
        <v>26</v>
      </c>
      <c r="D91" s="230">
        <v>26</v>
      </c>
      <c r="E91" s="230">
        <v>26</v>
      </c>
      <c r="F91" s="230">
        <v>26</v>
      </c>
      <c r="G91" s="230">
        <v>26</v>
      </c>
      <c r="H91" s="230">
        <v>26</v>
      </c>
      <c r="I91" s="230">
        <v>26</v>
      </c>
      <c r="J91" s="230">
        <v>26</v>
      </c>
      <c r="K91" s="229">
        <v>26</v>
      </c>
      <c r="L91" s="229">
        <v>26</v>
      </c>
      <c r="M91" s="229">
        <v>14.29659</v>
      </c>
      <c r="N91" s="1"/>
      <c r="O91" s="1"/>
    </row>
    <row r="92" spans="1:15" ht="12.75" customHeight="1">
      <c r="A92" s="30">
        <v>82</v>
      </c>
      <c r="B92" s="215" t="s">
        <v>81</v>
      </c>
      <c r="C92" s="229">
        <v>4940.1000000000004</v>
      </c>
      <c r="D92" s="230">
        <v>4928.0166666666664</v>
      </c>
      <c r="E92" s="230">
        <v>4904.3833333333332</v>
      </c>
      <c r="F92" s="230">
        <v>4868.666666666667</v>
      </c>
      <c r="G92" s="230">
        <v>4845.0333333333338</v>
      </c>
      <c r="H92" s="230">
        <v>4963.7333333333327</v>
      </c>
      <c r="I92" s="230">
        <v>4987.3666666666659</v>
      </c>
      <c r="J92" s="230">
        <v>5023.0833333333321</v>
      </c>
      <c r="K92" s="229">
        <v>4951.6499999999996</v>
      </c>
      <c r="L92" s="229">
        <v>4892.3</v>
      </c>
      <c r="M92" s="229">
        <v>3.2681399999999998</v>
      </c>
      <c r="N92" s="1"/>
      <c r="O92" s="1"/>
    </row>
    <row r="93" spans="1:15" ht="12.75" customHeight="1">
      <c r="A93" s="30">
        <v>83</v>
      </c>
      <c r="B93" s="215" t="s">
        <v>809</v>
      </c>
      <c r="C93" s="229">
        <v>1191.55</v>
      </c>
      <c r="D93" s="230">
        <v>1193.2833333333335</v>
      </c>
      <c r="E93" s="230">
        <v>1178.3166666666671</v>
      </c>
      <c r="F93" s="230">
        <v>1165.0833333333335</v>
      </c>
      <c r="G93" s="230">
        <v>1150.116666666667</v>
      </c>
      <c r="H93" s="230">
        <v>1206.5166666666671</v>
      </c>
      <c r="I93" s="230">
        <v>1221.4833333333338</v>
      </c>
      <c r="J93" s="230">
        <v>1234.7166666666672</v>
      </c>
      <c r="K93" s="229">
        <v>1208.25</v>
      </c>
      <c r="L93" s="229">
        <v>1180.05</v>
      </c>
      <c r="M93" s="229">
        <v>2.1927300000000001</v>
      </c>
      <c r="N93" s="1"/>
      <c r="O93" s="1"/>
    </row>
    <row r="94" spans="1:15" ht="12.75" customHeight="1">
      <c r="A94" s="30">
        <v>84</v>
      </c>
      <c r="B94" s="215" t="s">
        <v>313</v>
      </c>
      <c r="C94" s="229">
        <v>640.35</v>
      </c>
      <c r="D94" s="230">
        <v>639.79999999999995</v>
      </c>
      <c r="E94" s="230">
        <v>634.59999999999991</v>
      </c>
      <c r="F94" s="230">
        <v>628.84999999999991</v>
      </c>
      <c r="G94" s="230">
        <v>623.64999999999986</v>
      </c>
      <c r="H94" s="230">
        <v>645.54999999999995</v>
      </c>
      <c r="I94" s="230">
        <v>650.75</v>
      </c>
      <c r="J94" s="230">
        <v>656.5</v>
      </c>
      <c r="K94" s="229">
        <v>645</v>
      </c>
      <c r="L94" s="229">
        <v>634.04999999999995</v>
      </c>
      <c r="M94" s="229">
        <v>0.70908000000000004</v>
      </c>
      <c r="N94" s="1"/>
      <c r="O94" s="1"/>
    </row>
    <row r="95" spans="1:15" ht="12.75" customHeight="1">
      <c r="A95" s="30">
        <v>85</v>
      </c>
      <c r="B95" s="215" t="s">
        <v>243</v>
      </c>
      <c r="C95" s="229">
        <v>72.05</v>
      </c>
      <c r="D95" s="230">
        <v>71.833333333333329</v>
      </c>
      <c r="E95" s="230">
        <v>71.416666666666657</v>
      </c>
      <c r="F95" s="230">
        <v>70.783333333333331</v>
      </c>
      <c r="G95" s="230">
        <v>70.36666666666666</v>
      </c>
      <c r="H95" s="230">
        <v>72.466666666666654</v>
      </c>
      <c r="I95" s="230">
        <v>72.883333333333312</v>
      </c>
      <c r="J95" s="230">
        <v>73.516666666666652</v>
      </c>
      <c r="K95" s="229">
        <v>72.25</v>
      </c>
      <c r="L95" s="229">
        <v>71.2</v>
      </c>
      <c r="M95" s="229">
        <v>26.164370000000002</v>
      </c>
      <c r="N95" s="1"/>
      <c r="O95" s="1"/>
    </row>
    <row r="96" spans="1:15" ht="12.75" customHeight="1">
      <c r="A96" s="30">
        <v>86</v>
      </c>
      <c r="B96" s="215" t="s">
        <v>768</v>
      </c>
      <c r="C96" s="229">
        <v>382.4</v>
      </c>
      <c r="D96" s="230">
        <v>380.7166666666667</v>
      </c>
      <c r="E96" s="230">
        <v>377.53333333333342</v>
      </c>
      <c r="F96" s="230">
        <v>372.66666666666674</v>
      </c>
      <c r="G96" s="230">
        <v>369.48333333333346</v>
      </c>
      <c r="H96" s="230">
        <v>385.58333333333337</v>
      </c>
      <c r="I96" s="230">
        <v>388.76666666666665</v>
      </c>
      <c r="J96" s="230">
        <v>393.63333333333333</v>
      </c>
      <c r="K96" s="229">
        <v>383.9</v>
      </c>
      <c r="L96" s="229">
        <v>375.85</v>
      </c>
      <c r="M96" s="229">
        <v>10.74668</v>
      </c>
      <c r="N96" s="1"/>
      <c r="O96" s="1"/>
    </row>
    <row r="97" spans="1:15" ht="12.75" customHeight="1">
      <c r="A97" s="30">
        <v>87</v>
      </c>
      <c r="B97" s="215" t="s">
        <v>314</v>
      </c>
      <c r="C97" s="229">
        <v>3933.65</v>
      </c>
      <c r="D97" s="230">
        <v>3954.8333333333335</v>
      </c>
      <c r="E97" s="230">
        <v>3899.8666666666668</v>
      </c>
      <c r="F97" s="230">
        <v>3866.0833333333335</v>
      </c>
      <c r="G97" s="230">
        <v>3811.1166666666668</v>
      </c>
      <c r="H97" s="230">
        <v>3988.6166666666668</v>
      </c>
      <c r="I97" s="230">
        <v>4043.583333333333</v>
      </c>
      <c r="J97" s="230">
        <v>4077.3666666666668</v>
      </c>
      <c r="K97" s="229">
        <v>4009.8</v>
      </c>
      <c r="L97" s="229">
        <v>3921.05</v>
      </c>
      <c r="M97" s="229">
        <v>0.25661</v>
      </c>
      <c r="N97" s="1"/>
      <c r="O97" s="1"/>
    </row>
    <row r="98" spans="1:15" ht="12.75" customHeight="1">
      <c r="A98" s="30">
        <v>88</v>
      </c>
      <c r="B98" s="215" t="s">
        <v>315</v>
      </c>
      <c r="C98" s="229">
        <v>273.05</v>
      </c>
      <c r="D98" s="230">
        <v>273.66666666666669</v>
      </c>
      <c r="E98" s="230">
        <v>271.63333333333338</v>
      </c>
      <c r="F98" s="230">
        <v>270.2166666666667</v>
      </c>
      <c r="G98" s="230">
        <v>268.18333333333339</v>
      </c>
      <c r="H98" s="230">
        <v>275.08333333333337</v>
      </c>
      <c r="I98" s="230">
        <v>277.11666666666667</v>
      </c>
      <c r="J98" s="230">
        <v>278.53333333333336</v>
      </c>
      <c r="K98" s="229">
        <v>275.7</v>
      </c>
      <c r="L98" s="229">
        <v>272.25</v>
      </c>
      <c r="M98" s="229">
        <v>1.2504900000000001</v>
      </c>
      <c r="N98" s="1"/>
      <c r="O98" s="1"/>
    </row>
    <row r="99" spans="1:15" ht="12.75" customHeight="1">
      <c r="A99" s="30">
        <v>89</v>
      </c>
      <c r="B99" s="215" t="s">
        <v>847</v>
      </c>
      <c r="C99" s="229">
        <v>323.75</v>
      </c>
      <c r="D99" s="230">
        <v>322.43333333333334</v>
      </c>
      <c r="E99" s="230">
        <v>319.36666666666667</v>
      </c>
      <c r="F99" s="230">
        <v>314.98333333333335</v>
      </c>
      <c r="G99" s="230">
        <v>311.91666666666669</v>
      </c>
      <c r="H99" s="230">
        <v>326.81666666666666</v>
      </c>
      <c r="I99" s="230">
        <v>329.88333333333338</v>
      </c>
      <c r="J99" s="230">
        <v>334.26666666666665</v>
      </c>
      <c r="K99" s="229">
        <v>325.5</v>
      </c>
      <c r="L99" s="229">
        <v>318.05</v>
      </c>
      <c r="M99" s="229">
        <v>6.81698</v>
      </c>
      <c r="N99" s="1"/>
      <c r="O99" s="1"/>
    </row>
    <row r="100" spans="1:15" ht="12.75" customHeight="1">
      <c r="A100" s="30">
        <v>90</v>
      </c>
      <c r="B100" s="215" t="s">
        <v>316</v>
      </c>
      <c r="C100" s="229">
        <v>746.3</v>
      </c>
      <c r="D100" s="230">
        <v>747.18333333333339</v>
      </c>
      <c r="E100" s="230">
        <v>739.91666666666674</v>
      </c>
      <c r="F100" s="230">
        <v>733.5333333333333</v>
      </c>
      <c r="G100" s="230">
        <v>726.26666666666665</v>
      </c>
      <c r="H100" s="230">
        <v>753.56666666666683</v>
      </c>
      <c r="I100" s="230">
        <v>760.83333333333348</v>
      </c>
      <c r="J100" s="230">
        <v>767.21666666666692</v>
      </c>
      <c r="K100" s="229">
        <v>754.45</v>
      </c>
      <c r="L100" s="229">
        <v>740.8</v>
      </c>
      <c r="M100" s="229">
        <v>5.2902800000000001</v>
      </c>
      <c r="N100" s="1"/>
      <c r="O100" s="1"/>
    </row>
    <row r="101" spans="1:15" ht="12.75" customHeight="1">
      <c r="A101" s="30">
        <v>91</v>
      </c>
      <c r="B101" s="215" t="s">
        <v>82</v>
      </c>
      <c r="C101" s="229">
        <v>314.89999999999998</v>
      </c>
      <c r="D101" s="230">
        <v>314.84999999999997</v>
      </c>
      <c r="E101" s="230">
        <v>313.29999999999995</v>
      </c>
      <c r="F101" s="230">
        <v>311.7</v>
      </c>
      <c r="G101" s="230">
        <v>310.14999999999998</v>
      </c>
      <c r="H101" s="230">
        <v>316.44999999999993</v>
      </c>
      <c r="I101" s="230">
        <v>318</v>
      </c>
      <c r="J101" s="230">
        <v>319.59999999999991</v>
      </c>
      <c r="K101" s="229">
        <v>316.39999999999998</v>
      </c>
      <c r="L101" s="229">
        <v>313.25</v>
      </c>
      <c r="M101" s="229">
        <v>36.15916</v>
      </c>
      <c r="N101" s="1"/>
      <c r="O101" s="1"/>
    </row>
    <row r="102" spans="1:15" ht="12.75" customHeight="1">
      <c r="A102" s="30">
        <v>92</v>
      </c>
      <c r="B102" s="215" t="s">
        <v>317</v>
      </c>
      <c r="C102" s="229">
        <v>817.35</v>
      </c>
      <c r="D102" s="230">
        <v>818.44999999999993</v>
      </c>
      <c r="E102" s="230">
        <v>809.89999999999986</v>
      </c>
      <c r="F102" s="230">
        <v>802.44999999999993</v>
      </c>
      <c r="G102" s="230">
        <v>793.89999999999986</v>
      </c>
      <c r="H102" s="230">
        <v>825.89999999999986</v>
      </c>
      <c r="I102" s="230">
        <v>834.44999999999982</v>
      </c>
      <c r="J102" s="230">
        <v>841.89999999999986</v>
      </c>
      <c r="K102" s="229">
        <v>827</v>
      </c>
      <c r="L102" s="229">
        <v>811</v>
      </c>
      <c r="M102" s="229">
        <v>1.16106</v>
      </c>
      <c r="N102" s="1"/>
      <c r="O102" s="1"/>
    </row>
    <row r="103" spans="1:15" ht="12.75" customHeight="1">
      <c r="A103" s="30">
        <v>93</v>
      </c>
      <c r="B103" s="215" t="s">
        <v>318</v>
      </c>
      <c r="C103" s="229">
        <v>757.65</v>
      </c>
      <c r="D103" s="230">
        <v>762.0333333333333</v>
      </c>
      <c r="E103" s="230">
        <v>749.91666666666663</v>
      </c>
      <c r="F103" s="230">
        <v>742.18333333333328</v>
      </c>
      <c r="G103" s="230">
        <v>730.06666666666661</v>
      </c>
      <c r="H103" s="230">
        <v>769.76666666666665</v>
      </c>
      <c r="I103" s="230">
        <v>781.88333333333344</v>
      </c>
      <c r="J103" s="230">
        <v>789.61666666666667</v>
      </c>
      <c r="K103" s="229">
        <v>774.15</v>
      </c>
      <c r="L103" s="229">
        <v>754.3</v>
      </c>
      <c r="M103" s="229">
        <v>1.9571000000000001</v>
      </c>
      <c r="N103" s="1"/>
      <c r="O103" s="1"/>
    </row>
    <row r="104" spans="1:15" ht="12.75" customHeight="1">
      <c r="A104" s="30">
        <v>94</v>
      </c>
      <c r="B104" s="215" t="s">
        <v>319</v>
      </c>
      <c r="C104" s="229">
        <v>1194.95</v>
      </c>
      <c r="D104" s="230">
        <v>1193.6499999999999</v>
      </c>
      <c r="E104" s="230">
        <v>1181.2999999999997</v>
      </c>
      <c r="F104" s="230">
        <v>1167.6499999999999</v>
      </c>
      <c r="G104" s="230">
        <v>1155.2999999999997</v>
      </c>
      <c r="H104" s="230">
        <v>1207.2999999999997</v>
      </c>
      <c r="I104" s="230">
        <v>1219.6499999999996</v>
      </c>
      <c r="J104" s="230">
        <v>1233.2999999999997</v>
      </c>
      <c r="K104" s="229">
        <v>1206</v>
      </c>
      <c r="L104" s="229">
        <v>1180</v>
      </c>
      <c r="M104" s="229">
        <v>0.78027999999999997</v>
      </c>
      <c r="N104" s="1"/>
      <c r="O104" s="1"/>
    </row>
    <row r="105" spans="1:15" ht="12.75" customHeight="1">
      <c r="A105" s="30">
        <v>95</v>
      </c>
      <c r="B105" s="215" t="s">
        <v>244</v>
      </c>
      <c r="C105" s="229">
        <v>118.45</v>
      </c>
      <c r="D105" s="230">
        <v>118.39999999999999</v>
      </c>
      <c r="E105" s="230">
        <v>117.04999999999998</v>
      </c>
      <c r="F105" s="230">
        <v>115.64999999999999</v>
      </c>
      <c r="G105" s="230">
        <v>114.29999999999998</v>
      </c>
      <c r="H105" s="230">
        <v>119.79999999999998</v>
      </c>
      <c r="I105" s="230">
        <v>121.14999999999998</v>
      </c>
      <c r="J105" s="230">
        <v>122.54999999999998</v>
      </c>
      <c r="K105" s="229">
        <v>119.75</v>
      </c>
      <c r="L105" s="229">
        <v>117</v>
      </c>
      <c r="M105" s="229">
        <v>36.662399999999998</v>
      </c>
      <c r="N105" s="1"/>
      <c r="O105" s="1"/>
    </row>
    <row r="106" spans="1:15" ht="12.75" customHeight="1">
      <c r="A106" s="30">
        <v>96</v>
      </c>
      <c r="B106" s="215" t="s">
        <v>320</v>
      </c>
      <c r="C106" s="229">
        <v>2067.5</v>
      </c>
      <c r="D106" s="230">
        <v>2044.55</v>
      </c>
      <c r="E106" s="230">
        <v>2014.1</v>
      </c>
      <c r="F106" s="230">
        <v>1960.7</v>
      </c>
      <c r="G106" s="230">
        <v>1930.25</v>
      </c>
      <c r="H106" s="230">
        <v>2097.9499999999998</v>
      </c>
      <c r="I106" s="230">
        <v>2128.4</v>
      </c>
      <c r="J106" s="230">
        <v>2181.7999999999997</v>
      </c>
      <c r="K106" s="229">
        <v>2075</v>
      </c>
      <c r="L106" s="229">
        <v>1991.15</v>
      </c>
      <c r="M106" s="229">
        <v>5.10494</v>
      </c>
      <c r="N106" s="1"/>
      <c r="O106" s="1"/>
    </row>
    <row r="107" spans="1:15" ht="12.75" customHeight="1">
      <c r="A107" s="30">
        <v>97</v>
      </c>
      <c r="B107" s="215" t="s">
        <v>321</v>
      </c>
      <c r="C107" s="229">
        <v>27.05</v>
      </c>
      <c r="D107" s="230">
        <v>27.066666666666666</v>
      </c>
      <c r="E107" s="230">
        <v>26.933333333333334</v>
      </c>
      <c r="F107" s="230">
        <v>26.816666666666666</v>
      </c>
      <c r="G107" s="230">
        <v>26.683333333333334</v>
      </c>
      <c r="H107" s="230">
        <v>27.183333333333334</v>
      </c>
      <c r="I107" s="230">
        <v>27.316666666666666</v>
      </c>
      <c r="J107" s="230">
        <v>27.433333333333334</v>
      </c>
      <c r="K107" s="229">
        <v>27.2</v>
      </c>
      <c r="L107" s="229">
        <v>26.95</v>
      </c>
      <c r="M107" s="229">
        <v>27.62604</v>
      </c>
      <c r="N107" s="1"/>
      <c r="O107" s="1"/>
    </row>
    <row r="108" spans="1:15" ht="12.75" customHeight="1">
      <c r="A108" s="30">
        <v>98</v>
      </c>
      <c r="B108" s="215" t="s">
        <v>322</v>
      </c>
      <c r="C108" s="229">
        <v>1047.8</v>
      </c>
      <c r="D108" s="230">
        <v>1045.0166666666667</v>
      </c>
      <c r="E108" s="230">
        <v>1038.7833333333333</v>
      </c>
      <c r="F108" s="230">
        <v>1029.7666666666667</v>
      </c>
      <c r="G108" s="230">
        <v>1023.5333333333333</v>
      </c>
      <c r="H108" s="230">
        <v>1054.0333333333333</v>
      </c>
      <c r="I108" s="230">
        <v>1060.2666666666664</v>
      </c>
      <c r="J108" s="230">
        <v>1069.2833333333333</v>
      </c>
      <c r="K108" s="229">
        <v>1051.25</v>
      </c>
      <c r="L108" s="229">
        <v>1036</v>
      </c>
      <c r="M108" s="229">
        <v>2.4643799999999998</v>
      </c>
      <c r="N108" s="1"/>
      <c r="O108" s="1"/>
    </row>
    <row r="109" spans="1:15" ht="12.75" customHeight="1">
      <c r="A109" s="30">
        <v>99</v>
      </c>
      <c r="B109" s="215" t="s">
        <v>323</v>
      </c>
      <c r="C109" s="229">
        <v>611.35</v>
      </c>
      <c r="D109" s="230">
        <v>613.08333333333337</v>
      </c>
      <c r="E109" s="230">
        <v>607.2166666666667</v>
      </c>
      <c r="F109" s="230">
        <v>603.08333333333337</v>
      </c>
      <c r="G109" s="230">
        <v>597.2166666666667</v>
      </c>
      <c r="H109" s="230">
        <v>617.2166666666667</v>
      </c>
      <c r="I109" s="230">
        <v>623.08333333333326</v>
      </c>
      <c r="J109" s="230">
        <v>627.2166666666667</v>
      </c>
      <c r="K109" s="229">
        <v>618.95000000000005</v>
      </c>
      <c r="L109" s="229">
        <v>608.95000000000005</v>
      </c>
      <c r="M109" s="229">
        <v>1.86144</v>
      </c>
      <c r="N109" s="1"/>
      <c r="O109" s="1"/>
    </row>
    <row r="110" spans="1:15" ht="12.75" customHeight="1">
      <c r="A110" s="30">
        <v>100</v>
      </c>
      <c r="B110" s="215" t="s">
        <v>324</v>
      </c>
      <c r="C110" s="229">
        <v>802.85</v>
      </c>
      <c r="D110" s="230">
        <v>806</v>
      </c>
      <c r="E110" s="230">
        <v>796.95</v>
      </c>
      <c r="F110" s="230">
        <v>791.05000000000007</v>
      </c>
      <c r="G110" s="230">
        <v>782.00000000000011</v>
      </c>
      <c r="H110" s="230">
        <v>811.9</v>
      </c>
      <c r="I110" s="230">
        <v>820.94999999999993</v>
      </c>
      <c r="J110" s="230">
        <v>826.84999999999991</v>
      </c>
      <c r="K110" s="229">
        <v>815.05</v>
      </c>
      <c r="L110" s="229">
        <v>800.1</v>
      </c>
      <c r="M110" s="229">
        <v>1.3442099999999999</v>
      </c>
      <c r="N110" s="1"/>
      <c r="O110" s="1"/>
    </row>
    <row r="111" spans="1:15" ht="12.75" customHeight="1">
      <c r="A111" s="30">
        <v>101</v>
      </c>
      <c r="B111" s="215" t="s">
        <v>325</v>
      </c>
      <c r="C111" s="229">
        <v>7834.35</v>
      </c>
      <c r="D111" s="230">
        <v>7856.7166666666672</v>
      </c>
      <c r="E111" s="230">
        <v>7774.4833333333345</v>
      </c>
      <c r="F111" s="230">
        <v>7714.6166666666677</v>
      </c>
      <c r="G111" s="230">
        <v>7632.383333333335</v>
      </c>
      <c r="H111" s="230">
        <v>7916.5833333333339</v>
      </c>
      <c r="I111" s="230">
        <v>7998.8166666666675</v>
      </c>
      <c r="J111" s="230">
        <v>8058.6833333333334</v>
      </c>
      <c r="K111" s="229">
        <v>7938.95</v>
      </c>
      <c r="L111" s="229">
        <v>7796.85</v>
      </c>
      <c r="M111" s="229">
        <v>0.11108</v>
      </c>
      <c r="N111" s="1"/>
      <c r="O111" s="1"/>
    </row>
    <row r="112" spans="1:15" ht="12.75" customHeight="1">
      <c r="A112" s="30">
        <v>102</v>
      </c>
      <c r="B112" s="215" t="s">
        <v>326</v>
      </c>
      <c r="C112" s="229">
        <v>430.95</v>
      </c>
      <c r="D112" s="230">
        <v>429.58333333333331</v>
      </c>
      <c r="E112" s="230">
        <v>426.16666666666663</v>
      </c>
      <c r="F112" s="230">
        <v>421.38333333333333</v>
      </c>
      <c r="G112" s="230">
        <v>417.96666666666664</v>
      </c>
      <c r="H112" s="230">
        <v>434.36666666666662</v>
      </c>
      <c r="I112" s="230">
        <v>437.78333333333325</v>
      </c>
      <c r="J112" s="230">
        <v>442.56666666666661</v>
      </c>
      <c r="K112" s="229">
        <v>433</v>
      </c>
      <c r="L112" s="229">
        <v>424.8</v>
      </c>
      <c r="M112" s="229">
        <v>0.41992000000000002</v>
      </c>
      <c r="N112" s="1"/>
      <c r="O112" s="1"/>
    </row>
    <row r="113" spans="1:15" ht="12.75" customHeight="1">
      <c r="A113" s="30">
        <v>103</v>
      </c>
      <c r="B113" s="215" t="s">
        <v>327</v>
      </c>
      <c r="C113" s="229">
        <v>279.95</v>
      </c>
      <c r="D113" s="230">
        <v>279.21666666666664</v>
      </c>
      <c r="E113" s="230">
        <v>277.2833333333333</v>
      </c>
      <c r="F113" s="230">
        <v>274.61666666666667</v>
      </c>
      <c r="G113" s="230">
        <v>272.68333333333334</v>
      </c>
      <c r="H113" s="230">
        <v>281.88333333333327</v>
      </c>
      <c r="I113" s="230">
        <v>283.81666666666655</v>
      </c>
      <c r="J113" s="230">
        <v>286.48333333333323</v>
      </c>
      <c r="K113" s="229">
        <v>281.14999999999998</v>
      </c>
      <c r="L113" s="229">
        <v>276.55</v>
      </c>
      <c r="M113" s="229">
        <v>7.51553</v>
      </c>
      <c r="N113" s="1"/>
      <c r="O113" s="1"/>
    </row>
    <row r="114" spans="1:15" ht="12.75" customHeight="1">
      <c r="A114" s="30">
        <v>104</v>
      </c>
      <c r="B114" s="215" t="s">
        <v>810</v>
      </c>
      <c r="C114" s="229">
        <v>469.8</v>
      </c>
      <c r="D114" s="230">
        <v>470.58333333333331</v>
      </c>
      <c r="E114" s="230">
        <v>464.21666666666664</v>
      </c>
      <c r="F114" s="230">
        <v>458.63333333333333</v>
      </c>
      <c r="G114" s="230">
        <v>452.26666666666665</v>
      </c>
      <c r="H114" s="230">
        <v>476.16666666666663</v>
      </c>
      <c r="I114" s="230">
        <v>482.5333333333333</v>
      </c>
      <c r="J114" s="230">
        <v>488.11666666666662</v>
      </c>
      <c r="K114" s="229">
        <v>476.95</v>
      </c>
      <c r="L114" s="229">
        <v>465</v>
      </c>
      <c r="M114" s="229">
        <v>3.7105700000000001</v>
      </c>
      <c r="N114" s="1"/>
      <c r="O114" s="1"/>
    </row>
    <row r="115" spans="1:15" ht="12.75" customHeight="1">
      <c r="A115" s="30">
        <v>105</v>
      </c>
      <c r="B115" s="215" t="s">
        <v>328</v>
      </c>
      <c r="C115" s="229">
        <v>871.6</v>
      </c>
      <c r="D115" s="230">
        <v>870.40000000000009</v>
      </c>
      <c r="E115" s="230">
        <v>857.85000000000014</v>
      </c>
      <c r="F115" s="230">
        <v>844.1</v>
      </c>
      <c r="G115" s="230">
        <v>831.55000000000007</v>
      </c>
      <c r="H115" s="230">
        <v>884.1500000000002</v>
      </c>
      <c r="I115" s="230">
        <v>896.70000000000016</v>
      </c>
      <c r="J115" s="230">
        <v>910.45000000000027</v>
      </c>
      <c r="K115" s="229">
        <v>882.95</v>
      </c>
      <c r="L115" s="229">
        <v>856.65</v>
      </c>
      <c r="M115" s="229">
        <v>1.6669799999999999</v>
      </c>
      <c r="N115" s="1"/>
      <c r="O115" s="1"/>
    </row>
    <row r="116" spans="1:15" ht="12.75" customHeight="1">
      <c r="A116" s="30">
        <v>106</v>
      </c>
      <c r="B116" s="215" t="s">
        <v>83</v>
      </c>
      <c r="C116" s="229">
        <v>1101.8</v>
      </c>
      <c r="D116" s="230">
        <v>1093.9333333333332</v>
      </c>
      <c r="E116" s="230">
        <v>1083.4666666666662</v>
      </c>
      <c r="F116" s="230">
        <v>1065.133333333333</v>
      </c>
      <c r="G116" s="230">
        <v>1054.6666666666661</v>
      </c>
      <c r="H116" s="230">
        <v>1112.2666666666664</v>
      </c>
      <c r="I116" s="230">
        <v>1122.7333333333331</v>
      </c>
      <c r="J116" s="230">
        <v>1141.0666666666666</v>
      </c>
      <c r="K116" s="229">
        <v>1104.4000000000001</v>
      </c>
      <c r="L116" s="229">
        <v>1075.5999999999999</v>
      </c>
      <c r="M116" s="229">
        <v>17.291730000000001</v>
      </c>
      <c r="N116" s="1"/>
      <c r="O116" s="1"/>
    </row>
    <row r="117" spans="1:15" ht="12.75" customHeight="1">
      <c r="A117" s="30">
        <v>107</v>
      </c>
      <c r="B117" s="215" t="s">
        <v>84</v>
      </c>
      <c r="C117" s="229">
        <v>981.5</v>
      </c>
      <c r="D117" s="230">
        <v>974.11666666666667</v>
      </c>
      <c r="E117" s="230">
        <v>964.38333333333333</v>
      </c>
      <c r="F117" s="230">
        <v>947.26666666666665</v>
      </c>
      <c r="G117" s="230">
        <v>937.5333333333333</v>
      </c>
      <c r="H117" s="230">
        <v>991.23333333333335</v>
      </c>
      <c r="I117" s="230">
        <v>1000.9666666666667</v>
      </c>
      <c r="J117" s="230">
        <v>1018.0833333333334</v>
      </c>
      <c r="K117" s="229">
        <v>983.85</v>
      </c>
      <c r="L117" s="229">
        <v>957</v>
      </c>
      <c r="M117" s="229">
        <v>21.581199999999999</v>
      </c>
      <c r="N117" s="1"/>
      <c r="O117" s="1"/>
    </row>
    <row r="118" spans="1:15" ht="12.75" customHeight="1">
      <c r="A118" s="30">
        <v>108</v>
      </c>
      <c r="B118" s="215" t="s">
        <v>91</v>
      </c>
      <c r="C118" s="229">
        <v>124.4</v>
      </c>
      <c r="D118" s="230">
        <v>124.61666666666667</v>
      </c>
      <c r="E118" s="230">
        <v>123.98333333333335</v>
      </c>
      <c r="F118" s="230">
        <v>123.56666666666668</v>
      </c>
      <c r="G118" s="230">
        <v>122.93333333333335</v>
      </c>
      <c r="H118" s="230">
        <v>125.03333333333335</v>
      </c>
      <c r="I118" s="230">
        <v>125.66666666666667</v>
      </c>
      <c r="J118" s="230">
        <v>126.08333333333334</v>
      </c>
      <c r="K118" s="229">
        <v>125.25</v>
      </c>
      <c r="L118" s="229">
        <v>124.2</v>
      </c>
      <c r="M118" s="229">
        <v>18.253499999999999</v>
      </c>
      <c r="N118" s="1"/>
      <c r="O118" s="1"/>
    </row>
    <row r="119" spans="1:15" ht="12.75" customHeight="1">
      <c r="A119" s="30">
        <v>109</v>
      </c>
      <c r="B119" s="215" t="s">
        <v>800</v>
      </c>
      <c r="C119" s="229">
        <v>1340.35</v>
      </c>
      <c r="D119" s="230">
        <v>1346.4166666666665</v>
      </c>
      <c r="E119" s="230">
        <v>1323.5333333333331</v>
      </c>
      <c r="F119" s="230">
        <v>1306.7166666666665</v>
      </c>
      <c r="G119" s="230">
        <v>1283.833333333333</v>
      </c>
      <c r="H119" s="230">
        <v>1363.2333333333331</v>
      </c>
      <c r="I119" s="230">
        <v>1386.1166666666663</v>
      </c>
      <c r="J119" s="230">
        <v>1402.9333333333332</v>
      </c>
      <c r="K119" s="229">
        <v>1369.3</v>
      </c>
      <c r="L119" s="229">
        <v>1329.6</v>
      </c>
      <c r="M119" s="229">
        <v>2.3521999999999998</v>
      </c>
      <c r="N119" s="1"/>
      <c r="O119" s="1"/>
    </row>
    <row r="120" spans="1:15" ht="12.75" customHeight="1">
      <c r="A120" s="30">
        <v>110</v>
      </c>
      <c r="B120" s="215" t="s">
        <v>85</v>
      </c>
      <c r="C120" s="229">
        <v>228.95</v>
      </c>
      <c r="D120" s="230">
        <v>229.08333333333334</v>
      </c>
      <c r="E120" s="230">
        <v>227.86666666666667</v>
      </c>
      <c r="F120" s="230">
        <v>226.78333333333333</v>
      </c>
      <c r="G120" s="230">
        <v>225.56666666666666</v>
      </c>
      <c r="H120" s="230">
        <v>230.16666666666669</v>
      </c>
      <c r="I120" s="230">
        <v>231.38333333333333</v>
      </c>
      <c r="J120" s="230">
        <v>232.4666666666667</v>
      </c>
      <c r="K120" s="229">
        <v>230.3</v>
      </c>
      <c r="L120" s="229">
        <v>228</v>
      </c>
      <c r="M120" s="229">
        <v>55.747979999999998</v>
      </c>
      <c r="N120" s="1"/>
      <c r="O120" s="1"/>
    </row>
    <row r="121" spans="1:15" ht="12.75" customHeight="1">
      <c r="A121" s="30">
        <v>111</v>
      </c>
      <c r="B121" s="215" t="s">
        <v>329</v>
      </c>
      <c r="C121" s="229">
        <v>551.5</v>
      </c>
      <c r="D121" s="230">
        <v>554.36666666666667</v>
      </c>
      <c r="E121" s="230">
        <v>544.83333333333337</v>
      </c>
      <c r="F121" s="230">
        <v>538.16666666666674</v>
      </c>
      <c r="G121" s="230">
        <v>528.63333333333344</v>
      </c>
      <c r="H121" s="230">
        <v>561.0333333333333</v>
      </c>
      <c r="I121" s="230">
        <v>570.56666666666661</v>
      </c>
      <c r="J121" s="230">
        <v>577.23333333333323</v>
      </c>
      <c r="K121" s="229">
        <v>563.9</v>
      </c>
      <c r="L121" s="229">
        <v>547.70000000000005</v>
      </c>
      <c r="M121" s="229">
        <v>13.029579999999999</v>
      </c>
      <c r="N121" s="1"/>
      <c r="O121" s="1"/>
    </row>
    <row r="122" spans="1:15" ht="12.75" customHeight="1">
      <c r="A122" s="30">
        <v>112</v>
      </c>
      <c r="B122" s="215" t="s">
        <v>87</v>
      </c>
      <c r="C122" s="229">
        <v>4567.8999999999996</v>
      </c>
      <c r="D122" s="230">
        <v>4548.6333333333332</v>
      </c>
      <c r="E122" s="230">
        <v>4519.2666666666664</v>
      </c>
      <c r="F122" s="230">
        <v>4470.6333333333332</v>
      </c>
      <c r="G122" s="230">
        <v>4441.2666666666664</v>
      </c>
      <c r="H122" s="230">
        <v>4597.2666666666664</v>
      </c>
      <c r="I122" s="230">
        <v>4626.6333333333332</v>
      </c>
      <c r="J122" s="230">
        <v>4675.2666666666664</v>
      </c>
      <c r="K122" s="229">
        <v>4578</v>
      </c>
      <c r="L122" s="229">
        <v>4500</v>
      </c>
      <c r="M122" s="229">
        <v>2.6281300000000001</v>
      </c>
      <c r="N122" s="1"/>
      <c r="O122" s="1"/>
    </row>
    <row r="123" spans="1:15" ht="12.75" customHeight="1">
      <c r="A123" s="30">
        <v>113</v>
      </c>
      <c r="B123" s="215" t="s">
        <v>88</v>
      </c>
      <c r="C123" s="229">
        <v>1647.85</v>
      </c>
      <c r="D123" s="230">
        <v>1646.95</v>
      </c>
      <c r="E123" s="230">
        <v>1625.9</v>
      </c>
      <c r="F123" s="230">
        <v>1603.95</v>
      </c>
      <c r="G123" s="230">
        <v>1582.9</v>
      </c>
      <c r="H123" s="230">
        <v>1668.9</v>
      </c>
      <c r="I123" s="230">
        <v>1689.9499999999998</v>
      </c>
      <c r="J123" s="230">
        <v>1711.9</v>
      </c>
      <c r="K123" s="229">
        <v>1668</v>
      </c>
      <c r="L123" s="229">
        <v>1625</v>
      </c>
      <c r="M123" s="229">
        <v>6.0107999999999997</v>
      </c>
      <c r="N123" s="1"/>
      <c r="O123" s="1"/>
    </row>
    <row r="124" spans="1:15" ht="12.75" customHeight="1">
      <c r="A124" s="30">
        <v>114</v>
      </c>
      <c r="B124" s="215" t="s">
        <v>330</v>
      </c>
      <c r="C124" s="229">
        <v>2163.9</v>
      </c>
      <c r="D124" s="230">
        <v>2168.35</v>
      </c>
      <c r="E124" s="230">
        <v>2153.5499999999997</v>
      </c>
      <c r="F124" s="230">
        <v>2143.1999999999998</v>
      </c>
      <c r="G124" s="230">
        <v>2128.3999999999996</v>
      </c>
      <c r="H124" s="230">
        <v>2178.6999999999998</v>
      </c>
      <c r="I124" s="230">
        <v>2193.5</v>
      </c>
      <c r="J124" s="230">
        <v>2203.85</v>
      </c>
      <c r="K124" s="229">
        <v>2183.15</v>
      </c>
      <c r="L124" s="229">
        <v>2158</v>
      </c>
      <c r="M124" s="229">
        <v>0.38685000000000003</v>
      </c>
      <c r="N124" s="1"/>
      <c r="O124" s="1"/>
    </row>
    <row r="125" spans="1:15" ht="12.75" customHeight="1">
      <c r="A125" s="30">
        <v>115</v>
      </c>
      <c r="B125" s="215" t="s">
        <v>89</v>
      </c>
      <c r="C125" s="229">
        <v>651.04999999999995</v>
      </c>
      <c r="D125" s="230">
        <v>654.41666666666663</v>
      </c>
      <c r="E125" s="230">
        <v>642.68333333333328</v>
      </c>
      <c r="F125" s="230">
        <v>634.31666666666661</v>
      </c>
      <c r="G125" s="230">
        <v>622.58333333333326</v>
      </c>
      <c r="H125" s="230">
        <v>662.7833333333333</v>
      </c>
      <c r="I125" s="230">
        <v>674.51666666666665</v>
      </c>
      <c r="J125" s="230">
        <v>682.88333333333333</v>
      </c>
      <c r="K125" s="229">
        <v>666.15</v>
      </c>
      <c r="L125" s="229">
        <v>646.04999999999995</v>
      </c>
      <c r="M125" s="229">
        <v>39.92107</v>
      </c>
      <c r="N125" s="1"/>
      <c r="O125" s="1"/>
    </row>
    <row r="126" spans="1:15" ht="12.75" customHeight="1">
      <c r="A126" s="30">
        <v>116</v>
      </c>
      <c r="B126" s="215" t="s">
        <v>90</v>
      </c>
      <c r="C126" s="229">
        <v>936.3</v>
      </c>
      <c r="D126" s="230">
        <v>939.7166666666667</v>
      </c>
      <c r="E126" s="230">
        <v>927.93333333333339</v>
      </c>
      <c r="F126" s="230">
        <v>919.56666666666672</v>
      </c>
      <c r="G126" s="230">
        <v>907.78333333333342</v>
      </c>
      <c r="H126" s="230">
        <v>948.08333333333337</v>
      </c>
      <c r="I126" s="230">
        <v>959.86666666666667</v>
      </c>
      <c r="J126" s="230">
        <v>968.23333333333335</v>
      </c>
      <c r="K126" s="229">
        <v>951.5</v>
      </c>
      <c r="L126" s="229">
        <v>931.35</v>
      </c>
      <c r="M126" s="229">
        <v>4.2650899999999998</v>
      </c>
      <c r="N126" s="1"/>
      <c r="O126" s="1"/>
    </row>
    <row r="127" spans="1:15" ht="12.75" customHeight="1">
      <c r="A127" s="30">
        <v>117</v>
      </c>
      <c r="B127" s="215" t="s">
        <v>331</v>
      </c>
      <c r="C127" s="229">
        <v>1237.8</v>
      </c>
      <c r="D127" s="230">
        <v>1243.8666666666666</v>
      </c>
      <c r="E127" s="230">
        <v>1228.9333333333332</v>
      </c>
      <c r="F127" s="230">
        <v>1220.0666666666666</v>
      </c>
      <c r="G127" s="230">
        <v>1205.1333333333332</v>
      </c>
      <c r="H127" s="230">
        <v>1252.7333333333331</v>
      </c>
      <c r="I127" s="230">
        <v>1267.6666666666665</v>
      </c>
      <c r="J127" s="230">
        <v>1276.5333333333331</v>
      </c>
      <c r="K127" s="229">
        <v>1258.8</v>
      </c>
      <c r="L127" s="229">
        <v>1235</v>
      </c>
      <c r="M127" s="229">
        <v>0.60629</v>
      </c>
      <c r="N127" s="1"/>
      <c r="O127" s="1"/>
    </row>
    <row r="128" spans="1:15" ht="12.75" customHeight="1">
      <c r="A128" s="30">
        <v>118</v>
      </c>
      <c r="B128" s="215" t="s">
        <v>245</v>
      </c>
      <c r="C128" s="229">
        <v>286.89999999999998</v>
      </c>
      <c r="D128" s="230">
        <v>284.05</v>
      </c>
      <c r="E128" s="230">
        <v>279.85000000000002</v>
      </c>
      <c r="F128" s="230">
        <v>272.8</v>
      </c>
      <c r="G128" s="230">
        <v>268.60000000000002</v>
      </c>
      <c r="H128" s="230">
        <v>291.10000000000002</v>
      </c>
      <c r="I128" s="230">
        <v>295.29999999999995</v>
      </c>
      <c r="J128" s="230">
        <v>302.35000000000002</v>
      </c>
      <c r="K128" s="229">
        <v>288.25</v>
      </c>
      <c r="L128" s="229">
        <v>277</v>
      </c>
      <c r="M128" s="229">
        <v>40.445210000000003</v>
      </c>
      <c r="N128" s="1"/>
      <c r="O128" s="1"/>
    </row>
    <row r="129" spans="1:15" ht="12.75" customHeight="1">
      <c r="A129" s="30">
        <v>119</v>
      </c>
      <c r="B129" s="215" t="s">
        <v>92</v>
      </c>
      <c r="C129" s="229">
        <v>1843.2</v>
      </c>
      <c r="D129" s="230">
        <v>1825.7333333333333</v>
      </c>
      <c r="E129" s="230">
        <v>1803.4666666666667</v>
      </c>
      <c r="F129" s="230">
        <v>1763.7333333333333</v>
      </c>
      <c r="G129" s="230">
        <v>1741.4666666666667</v>
      </c>
      <c r="H129" s="230">
        <v>1865.4666666666667</v>
      </c>
      <c r="I129" s="230">
        <v>1887.7333333333336</v>
      </c>
      <c r="J129" s="230">
        <v>1927.4666666666667</v>
      </c>
      <c r="K129" s="229">
        <v>1848</v>
      </c>
      <c r="L129" s="229">
        <v>1786</v>
      </c>
      <c r="M129" s="229">
        <v>11.92944</v>
      </c>
      <c r="N129" s="1"/>
      <c r="O129" s="1"/>
    </row>
    <row r="130" spans="1:15" ht="12.75" customHeight="1">
      <c r="A130" s="30">
        <v>120</v>
      </c>
      <c r="B130" s="215" t="s">
        <v>332</v>
      </c>
      <c r="C130" s="229">
        <v>1468.5</v>
      </c>
      <c r="D130" s="230">
        <v>1468.3</v>
      </c>
      <c r="E130" s="230">
        <v>1431.6999999999998</v>
      </c>
      <c r="F130" s="230">
        <v>1394.8999999999999</v>
      </c>
      <c r="G130" s="230">
        <v>1358.2999999999997</v>
      </c>
      <c r="H130" s="230">
        <v>1505.1</v>
      </c>
      <c r="I130" s="230">
        <v>1541.6999999999998</v>
      </c>
      <c r="J130" s="230">
        <v>1578.5</v>
      </c>
      <c r="K130" s="229">
        <v>1504.9</v>
      </c>
      <c r="L130" s="229">
        <v>1431.5</v>
      </c>
      <c r="M130" s="229">
        <v>12.328010000000001</v>
      </c>
      <c r="N130" s="1"/>
      <c r="O130" s="1"/>
    </row>
    <row r="131" spans="1:15" ht="12.75" customHeight="1">
      <c r="A131" s="30">
        <v>121</v>
      </c>
      <c r="B131" s="215" t="s">
        <v>334</v>
      </c>
      <c r="C131" s="229">
        <v>866.4</v>
      </c>
      <c r="D131" s="230">
        <v>866.5333333333333</v>
      </c>
      <c r="E131" s="230">
        <v>861.36666666666656</v>
      </c>
      <c r="F131" s="230">
        <v>856.33333333333326</v>
      </c>
      <c r="G131" s="230">
        <v>851.16666666666652</v>
      </c>
      <c r="H131" s="230">
        <v>871.56666666666661</v>
      </c>
      <c r="I131" s="230">
        <v>876.73333333333335</v>
      </c>
      <c r="J131" s="230">
        <v>881.76666666666665</v>
      </c>
      <c r="K131" s="229">
        <v>871.7</v>
      </c>
      <c r="L131" s="229">
        <v>861.5</v>
      </c>
      <c r="M131" s="229">
        <v>0.34314</v>
      </c>
      <c r="N131" s="1"/>
      <c r="O131" s="1"/>
    </row>
    <row r="132" spans="1:15" ht="12.75" customHeight="1">
      <c r="A132" s="30">
        <v>122</v>
      </c>
      <c r="B132" s="215" t="s">
        <v>97</v>
      </c>
      <c r="C132" s="229">
        <v>503.6</v>
      </c>
      <c r="D132" s="230">
        <v>499</v>
      </c>
      <c r="E132" s="230">
        <v>493.25</v>
      </c>
      <c r="F132" s="230">
        <v>482.9</v>
      </c>
      <c r="G132" s="230">
        <v>477.15</v>
      </c>
      <c r="H132" s="230">
        <v>509.35</v>
      </c>
      <c r="I132" s="230">
        <v>515.1</v>
      </c>
      <c r="J132" s="230">
        <v>525.45000000000005</v>
      </c>
      <c r="K132" s="229">
        <v>504.75</v>
      </c>
      <c r="L132" s="229">
        <v>488.65</v>
      </c>
      <c r="M132" s="229">
        <v>58.491239999999998</v>
      </c>
      <c r="N132" s="1"/>
      <c r="O132" s="1"/>
    </row>
    <row r="133" spans="1:15" ht="12.75" customHeight="1">
      <c r="A133" s="30">
        <v>123</v>
      </c>
      <c r="B133" s="215" t="s">
        <v>93</v>
      </c>
      <c r="C133" s="229">
        <v>560.45000000000005</v>
      </c>
      <c r="D133" s="230">
        <v>558.21666666666658</v>
      </c>
      <c r="E133" s="230">
        <v>553.53333333333319</v>
      </c>
      <c r="F133" s="230">
        <v>546.61666666666656</v>
      </c>
      <c r="G133" s="230">
        <v>541.93333333333317</v>
      </c>
      <c r="H133" s="230">
        <v>565.13333333333321</v>
      </c>
      <c r="I133" s="230">
        <v>569.81666666666661</v>
      </c>
      <c r="J133" s="230">
        <v>576.73333333333323</v>
      </c>
      <c r="K133" s="229">
        <v>562.9</v>
      </c>
      <c r="L133" s="229">
        <v>551.29999999999995</v>
      </c>
      <c r="M133" s="229">
        <v>26.443919999999999</v>
      </c>
      <c r="N133" s="1"/>
      <c r="O133" s="1"/>
    </row>
    <row r="134" spans="1:15" ht="12.75" customHeight="1">
      <c r="A134" s="30">
        <v>124</v>
      </c>
      <c r="B134" s="215" t="s">
        <v>246</v>
      </c>
      <c r="C134" s="229">
        <v>2157.3000000000002</v>
      </c>
      <c r="D134" s="230">
        <v>2145.0666666666671</v>
      </c>
      <c r="E134" s="230">
        <v>2121.233333333334</v>
      </c>
      <c r="F134" s="230">
        <v>2085.166666666667</v>
      </c>
      <c r="G134" s="230">
        <v>2061.3333333333339</v>
      </c>
      <c r="H134" s="230">
        <v>2181.1333333333341</v>
      </c>
      <c r="I134" s="230">
        <v>2204.9666666666672</v>
      </c>
      <c r="J134" s="230">
        <v>2241.0333333333342</v>
      </c>
      <c r="K134" s="229">
        <v>2168.9</v>
      </c>
      <c r="L134" s="229">
        <v>2109</v>
      </c>
      <c r="M134" s="229">
        <v>3.8912900000000001</v>
      </c>
      <c r="N134" s="1"/>
      <c r="O134" s="1"/>
    </row>
    <row r="135" spans="1:15" ht="12.75" customHeight="1">
      <c r="A135" s="30">
        <v>125</v>
      </c>
      <c r="B135" s="215" t="s">
        <v>848</v>
      </c>
      <c r="C135" s="229">
        <v>561.4</v>
      </c>
      <c r="D135" s="230">
        <v>561.73333333333323</v>
      </c>
      <c r="E135" s="230">
        <v>554.66666666666652</v>
      </c>
      <c r="F135" s="230">
        <v>547.93333333333328</v>
      </c>
      <c r="G135" s="230">
        <v>540.86666666666656</v>
      </c>
      <c r="H135" s="230">
        <v>568.46666666666647</v>
      </c>
      <c r="I135" s="230">
        <v>575.5333333333333</v>
      </c>
      <c r="J135" s="230">
        <v>582.26666666666642</v>
      </c>
      <c r="K135" s="229">
        <v>568.79999999999995</v>
      </c>
      <c r="L135" s="229">
        <v>555</v>
      </c>
      <c r="M135" s="229">
        <v>7.0359800000000003</v>
      </c>
      <c r="N135" s="1"/>
      <c r="O135" s="1"/>
    </row>
    <row r="136" spans="1:15" ht="12.75" customHeight="1">
      <c r="A136" s="30">
        <v>126</v>
      </c>
      <c r="B136" s="215" t="s">
        <v>94</v>
      </c>
      <c r="C136" s="229">
        <v>2069.25</v>
      </c>
      <c r="D136" s="230">
        <v>2057.3000000000002</v>
      </c>
      <c r="E136" s="230">
        <v>2041.2500000000005</v>
      </c>
      <c r="F136" s="230">
        <v>2013.2500000000002</v>
      </c>
      <c r="G136" s="230">
        <v>1997.2000000000005</v>
      </c>
      <c r="H136" s="230">
        <v>2085.3000000000002</v>
      </c>
      <c r="I136" s="230">
        <v>2101.3499999999995</v>
      </c>
      <c r="J136" s="230">
        <v>2129.3500000000004</v>
      </c>
      <c r="K136" s="229">
        <v>2073.35</v>
      </c>
      <c r="L136" s="229">
        <v>2029.3</v>
      </c>
      <c r="M136" s="229">
        <v>5.0312299999999999</v>
      </c>
      <c r="N136" s="1"/>
      <c r="O136" s="1"/>
    </row>
    <row r="137" spans="1:15" ht="12.75" customHeight="1">
      <c r="A137" s="30">
        <v>127</v>
      </c>
      <c r="B137" s="215" t="s">
        <v>841</v>
      </c>
      <c r="C137" s="229">
        <v>383.2</v>
      </c>
      <c r="D137" s="230">
        <v>383.14999999999992</v>
      </c>
      <c r="E137" s="230">
        <v>378.64999999999986</v>
      </c>
      <c r="F137" s="230">
        <v>374.09999999999997</v>
      </c>
      <c r="G137" s="230">
        <v>369.59999999999991</v>
      </c>
      <c r="H137" s="230">
        <v>387.69999999999982</v>
      </c>
      <c r="I137" s="230">
        <v>392.19999999999993</v>
      </c>
      <c r="J137" s="230">
        <v>396.74999999999977</v>
      </c>
      <c r="K137" s="229">
        <v>387.65</v>
      </c>
      <c r="L137" s="229">
        <v>378.6</v>
      </c>
      <c r="M137" s="229">
        <v>27.706849999999999</v>
      </c>
      <c r="N137" s="1"/>
      <c r="O137" s="1"/>
    </row>
    <row r="138" spans="1:15" ht="12.75" customHeight="1">
      <c r="A138" s="30">
        <v>128</v>
      </c>
      <c r="B138" s="215" t="s">
        <v>335</v>
      </c>
      <c r="C138" s="229">
        <v>247.6</v>
      </c>
      <c r="D138" s="230">
        <v>248.18333333333331</v>
      </c>
      <c r="E138" s="230">
        <v>245.41666666666663</v>
      </c>
      <c r="F138" s="230">
        <v>243.23333333333332</v>
      </c>
      <c r="G138" s="230">
        <v>240.46666666666664</v>
      </c>
      <c r="H138" s="230">
        <v>250.36666666666662</v>
      </c>
      <c r="I138" s="230">
        <v>253.13333333333333</v>
      </c>
      <c r="J138" s="230">
        <v>255.31666666666661</v>
      </c>
      <c r="K138" s="229">
        <v>250.95</v>
      </c>
      <c r="L138" s="229">
        <v>246</v>
      </c>
      <c r="M138" s="229">
        <v>23.187919999999998</v>
      </c>
      <c r="N138" s="1"/>
      <c r="O138" s="1"/>
    </row>
    <row r="139" spans="1:15" ht="12.75" customHeight="1">
      <c r="A139" s="30">
        <v>129</v>
      </c>
      <c r="B139" s="215" t="s">
        <v>811</v>
      </c>
      <c r="C139" s="229">
        <v>192.85</v>
      </c>
      <c r="D139" s="230">
        <v>190.38333333333333</v>
      </c>
      <c r="E139" s="230">
        <v>181.46666666666664</v>
      </c>
      <c r="F139" s="230">
        <v>170.08333333333331</v>
      </c>
      <c r="G139" s="230">
        <v>161.16666666666663</v>
      </c>
      <c r="H139" s="230">
        <v>201.76666666666665</v>
      </c>
      <c r="I139" s="230">
        <v>210.68333333333334</v>
      </c>
      <c r="J139" s="230">
        <v>222.06666666666666</v>
      </c>
      <c r="K139" s="229">
        <v>199.3</v>
      </c>
      <c r="L139" s="229">
        <v>179</v>
      </c>
      <c r="M139" s="229">
        <v>70.033550000000005</v>
      </c>
      <c r="N139" s="1"/>
      <c r="O139" s="1"/>
    </row>
    <row r="140" spans="1:15" ht="12.75" customHeight="1">
      <c r="A140" s="30">
        <v>130</v>
      </c>
      <c r="B140" s="215" t="s">
        <v>247</v>
      </c>
      <c r="C140" s="229">
        <v>33.950000000000003</v>
      </c>
      <c r="D140" s="230">
        <v>34.266666666666673</v>
      </c>
      <c r="E140" s="230">
        <v>33.283333333333346</v>
      </c>
      <c r="F140" s="230">
        <v>32.616666666666674</v>
      </c>
      <c r="G140" s="230">
        <v>31.633333333333347</v>
      </c>
      <c r="H140" s="230">
        <v>34.933333333333344</v>
      </c>
      <c r="I140" s="230">
        <v>35.916666666666679</v>
      </c>
      <c r="J140" s="230">
        <v>36.583333333333343</v>
      </c>
      <c r="K140" s="229">
        <v>35.25</v>
      </c>
      <c r="L140" s="229">
        <v>33.6</v>
      </c>
      <c r="M140" s="229">
        <v>34.619259999999997</v>
      </c>
      <c r="N140" s="1"/>
      <c r="O140" s="1"/>
    </row>
    <row r="141" spans="1:15" ht="12.75" customHeight="1">
      <c r="A141" s="30">
        <v>131</v>
      </c>
      <c r="B141" s="215" t="s">
        <v>336</v>
      </c>
      <c r="C141" s="229">
        <v>227.15</v>
      </c>
      <c r="D141" s="230">
        <v>227.18333333333331</v>
      </c>
      <c r="E141" s="230">
        <v>224.46666666666661</v>
      </c>
      <c r="F141" s="230">
        <v>221.7833333333333</v>
      </c>
      <c r="G141" s="230">
        <v>219.06666666666661</v>
      </c>
      <c r="H141" s="230">
        <v>229.86666666666662</v>
      </c>
      <c r="I141" s="230">
        <v>232.58333333333331</v>
      </c>
      <c r="J141" s="230">
        <v>235.26666666666662</v>
      </c>
      <c r="K141" s="229">
        <v>229.9</v>
      </c>
      <c r="L141" s="229">
        <v>224.5</v>
      </c>
      <c r="M141" s="229">
        <v>7.6278100000000002</v>
      </c>
      <c r="N141" s="1"/>
      <c r="O141" s="1"/>
    </row>
    <row r="142" spans="1:15" ht="12.75" customHeight="1">
      <c r="A142" s="30">
        <v>132</v>
      </c>
      <c r="B142" s="215" t="s">
        <v>95</v>
      </c>
      <c r="C142" s="229">
        <v>3487.7</v>
      </c>
      <c r="D142" s="230">
        <v>3472.2166666666667</v>
      </c>
      <c r="E142" s="230">
        <v>3450.4833333333336</v>
      </c>
      <c r="F142" s="230">
        <v>3413.2666666666669</v>
      </c>
      <c r="G142" s="230">
        <v>3391.5333333333338</v>
      </c>
      <c r="H142" s="230">
        <v>3509.4333333333334</v>
      </c>
      <c r="I142" s="230">
        <v>3531.1666666666661</v>
      </c>
      <c r="J142" s="230">
        <v>3568.3833333333332</v>
      </c>
      <c r="K142" s="229">
        <v>3493.95</v>
      </c>
      <c r="L142" s="229">
        <v>3435</v>
      </c>
      <c r="M142" s="229">
        <v>3.67056</v>
      </c>
      <c r="N142" s="1"/>
      <c r="O142" s="1"/>
    </row>
    <row r="143" spans="1:15" ht="12.75" customHeight="1">
      <c r="A143" s="30">
        <v>133</v>
      </c>
      <c r="B143" s="215" t="s">
        <v>248</v>
      </c>
      <c r="C143" s="229">
        <v>4315.8999999999996</v>
      </c>
      <c r="D143" s="230">
        <v>4296.6333333333332</v>
      </c>
      <c r="E143" s="230">
        <v>4208.2666666666664</v>
      </c>
      <c r="F143" s="230">
        <v>4100.6333333333332</v>
      </c>
      <c r="G143" s="230">
        <v>4012.2666666666664</v>
      </c>
      <c r="H143" s="230">
        <v>4404.2666666666664</v>
      </c>
      <c r="I143" s="230">
        <v>4492.6333333333332</v>
      </c>
      <c r="J143" s="230">
        <v>4600.2666666666664</v>
      </c>
      <c r="K143" s="229">
        <v>4385</v>
      </c>
      <c r="L143" s="229">
        <v>4189</v>
      </c>
      <c r="M143" s="229">
        <v>16.545010000000001</v>
      </c>
      <c r="N143" s="1"/>
      <c r="O143" s="1"/>
    </row>
    <row r="144" spans="1:15" ht="12.75" customHeight="1">
      <c r="A144" s="30">
        <v>134</v>
      </c>
      <c r="B144" s="215" t="s">
        <v>143</v>
      </c>
      <c r="C144" s="229">
        <v>1987.65</v>
      </c>
      <c r="D144" s="230">
        <v>1986.5</v>
      </c>
      <c r="E144" s="230">
        <v>1963.15</v>
      </c>
      <c r="F144" s="230">
        <v>1938.65</v>
      </c>
      <c r="G144" s="230">
        <v>1915.3000000000002</v>
      </c>
      <c r="H144" s="230">
        <v>2011</v>
      </c>
      <c r="I144" s="230">
        <v>2034.35</v>
      </c>
      <c r="J144" s="230">
        <v>2058.85</v>
      </c>
      <c r="K144" s="229">
        <v>2009.85</v>
      </c>
      <c r="L144" s="229">
        <v>1962</v>
      </c>
      <c r="M144" s="229">
        <v>1.61521</v>
      </c>
      <c r="N144" s="1"/>
      <c r="O144" s="1"/>
    </row>
    <row r="145" spans="1:15" ht="12.75" customHeight="1">
      <c r="A145" s="30">
        <v>135</v>
      </c>
      <c r="B145" s="215" t="s">
        <v>98</v>
      </c>
      <c r="C145" s="229">
        <v>4702</v>
      </c>
      <c r="D145" s="230">
        <v>4696.2833333333328</v>
      </c>
      <c r="E145" s="230">
        <v>4663.7666666666655</v>
      </c>
      <c r="F145" s="230">
        <v>4625.5333333333328</v>
      </c>
      <c r="G145" s="230">
        <v>4593.0166666666655</v>
      </c>
      <c r="H145" s="230">
        <v>4734.5166666666655</v>
      </c>
      <c r="I145" s="230">
        <v>4767.0333333333319</v>
      </c>
      <c r="J145" s="230">
        <v>4805.2666666666655</v>
      </c>
      <c r="K145" s="229">
        <v>4728.8</v>
      </c>
      <c r="L145" s="229">
        <v>4658.05</v>
      </c>
      <c r="M145" s="229">
        <v>2.5898099999999999</v>
      </c>
      <c r="N145" s="1"/>
      <c r="O145" s="1"/>
    </row>
    <row r="146" spans="1:15" ht="12.75" customHeight="1">
      <c r="A146" s="30">
        <v>136</v>
      </c>
      <c r="B146" s="215" t="s">
        <v>337</v>
      </c>
      <c r="C146" s="229">
        <v>469.55</v>
      </c>
      <c r="D146" s="230">
        <v>470.9666666666667</v>
      </c>
      <c r="E146" s="230">
        <v>464.78333333333342</v>
      </c>
      <c r="F146" s="230">
        <v>460.01666666666671</v>
      </c>
      <c r="G146" s="230">
        <v>453.83333333333343</v>
      </c>
      <c r="H146" s="230">
        <v>475.73333333333341</v>
      </c>
      <c r="I146" s="230">
        <v>481.91666666666669</v>
      </c>
      <c r="J146" s="230">
        <v>486.68333333333339</v>
      </c>
      <c r="K146" s="229">
        <v>477.15</v>
      </c>
      <c r="L146" s="229">
        <v>466.2</v>
      </c>
      <c r="M146" s="229">
        <v>2.8321499999999999</v>
      </c>
      <c r="N146" s="1"/>
      <c r="O146" s="1"/>
    </row>
    <row r="147" spans="1:15" ht="12.75" customHeight="1">
      <c r="A147" s="30">
        <v>137</v>
      </c>
      <c r="B147" s="215" t="s">
        <v>338</v>
      </c>
      <c r="C147" s="229">
        <v>213.85</v>
      </c>
      <c r="D147" s="230">
        <v>213.01666666666665</v>
      </c>
      <c r="E147" s="230">
        <v>211.23333333333329</v>
      </c>
      <c r="F147" s="230">
        <v>208.61666666666665</v>
      </c>
      <c r="G147" s="230">
        <v>206.83333333333329</v>
      </c>
      <c r="H147" s="230">
        <v>215.6333333333333</v>
      </c>
      <c r="I147" s="230">
        <v>217.41666666666666</v>
      </c>
      <c r="J147" s="230">
        <v>220.0333333333333</v>
      </c>
      <c r="K147" s="229">
        <v>214.8</v>
      </c>
      <c r="L147" s="229">
        <v>210.4</v>
      </c>
      <c r="M147" s="229">
        <v>4.9216499999999996</v>
      </c>
      <c r="N147" s="1"/>
      <c r="O147" s="1"/>
    </row>
    <row r="148" spans="1:15" ht="12.75" customHeight="1">
      <c r="A148" s="30">
        <v>138</v>
      </c>
      <c r="B148" s="215" t="s">
        <v>339</v>
      </c>
      <c r="C148" s="229">
        <v>204.85</v>
      </c>
      <c r="D148" s="230">
        <v>205.33333333333334</v>
      </c>
      <c r="E148" s="230">
        <v>202.86666666666667</v>
      </c>
      <c r="F148" s="230">
        <v>200.88333333333333</v>
      </c>
      <c r="G148" s="230">
        <v>198.41666666666666</v>
      </c>
      <c r="H148" s="230">
        <v>207.31666666666669</v>
      </c>
      <c r="I148" s="230">
        <v>209.78333333333333</v>
      </c>
      <c r="J148" s="230">
        <v>211.76666666666671</v>
      </c>
      <c r="K148" s="229">
        <v>207.8</v>
      </c>
      <c r="L148" s="229">
        <v>203.35</v>
      </c>
      <c r="M148" s="229">
        <v>8.0287400000000009</v>
      </c>
      <c r="N148" s="1"/>
      <c r="O148" s="1"/>
    </row>
    <row r="149" spans="1:15" ht="12.75" customHeight="1">
      <c r="A149" s="30">
        <v>139</v>
      </c>
      <c r="B149" s="215" t="s">
        <v>812</v>
      </c>
      <c r="C149" s="229">
        <v>44</v>
      </c>
      <c r="D149" s="230">
        <v>44.266666666666673</v>
      </c>
      <c r="E149" s="230">
        <v>43.533333333333346</v>
      </c>
      <c r="F149" s="230">
        <v>43.06666666666667</v>
      </c>
      <c r="G149" s="230">
        <v>42.333333333333343</v>
      </c>
      <c r="H149" s="230">
        <v>44.733333333333348</v>
      </c>
      <c r="I149" s="230">
        <v>45.466666666666683</v>
      </c>
      <c r="J149" s="230">
        <v>45.933333333333351</v>
      </c>
      <c r="K149" s="229">
        <v>45</v>
      </c>
      <c r="L149" s="229">
        <v>43.8</v>
      </c>
      <c r="M149" s="229">
        <v>182.70926</v>
      </c>
      <c r="N149" s="1"/>
      <c r="O149" s="1"/>
    </row>
    <row r="150" spans="1:15" ht="12.75" customHeight="1">
      <c r="A150" s="30">
        <v>140</v>
      </c>
      <c r="B150" s="215" t="s">
        <v>340</v>
      </c>
      <c r="C150" s="229">
        <v>51.5</v>
      </c>
      <c r="D150" s="230">
        <v>51</v>
      </c>
      <c r="E150" s="230">
        <v>50.5</v>
      </c>
      <c r="F150" s="230">
        <v>49.5</v>
      </c>
      <c r="G150" s="230">
        <v>49</v>
      </c>
      <c r="H150" s="230">
        <v>52</v>
      </c>
      <c r="I150" s="230">
        <v>52.5</v>
      </c>
      <c r="J150" s="230">
        <v>53.5</v>
      </c>
      <c r="K150" s="229">
        <v>51.5</v>
      </c>
      <c r="L150" s="229">
        <v>50</v>
      </c>
      <c r="M150" s="229">
        <v>7.6926800000000002</v>
      </c>
      <c r="N150" s="1"/>
      <c r="O150" s="1"/>
    </row>
    <row r="151" spans="1:15" ht="12.75" customHeight="1">
      <c r="A151" s="30">
        <v>141</v>
      </c>
      <c r="B151" s="215" t="s">
        <v>99</v>
      </c>
      <c r="C151" s="229">
        <v>3592.65</v>
      </c>
      <c r="D151" s="230">
        <v>3605.4666666666667</v>
      </c>
      <c r="E151" s="230">
        <v>3570.1833333333334</v>
      </c>
      <c r="F151" s="230">
        <v>3547.7166666666667</v>
      </c>
      <c r="G151" s="230">
        <v>3512.4333333333334</v>
      </c>
      <c r="H151" s="230">
        <v>3627.9333333333334</v>
      </c>
      <c r="I151" s="230">
        <v>3663.2166666666672</v>
      </c>
      <c r="J151" s="230">
        <v>3685.6833333333334</v>
      </c>
      <c r="K151" s="229">
        <v>3640.75</v>
      </c>
      <c r="L151" s="229">
        <v>3583</v>
      </c>
      <c r="M151" s="229">
        <v>6.1212299999999997</v>
      </c>
      <c r="N151" s="1"/>
      <c r="O151" s="1"/>
    </row>
    <row r="152" spans="1:15" ht="12.75" customHeight="1">
      <c r="A152" s="30">
        <v>142</v>
      </c>
      <c r="B152" s="215" t="s">
        <v>341</v>
      </c>
      <c r="C152" s="229">
        <v>548.45000000000005</v>
      </c>
      <c r="D152" s="230">
        <v>542.83333333333337</v>
      </c>
      <c r="E152" s="230">
        <v>535.66666666666674</v>
      </c>
      <c r="F152" s="230">
        <v>522.88333333333333</v>
      </c>
      <c r="G152" s="230">
        <v>515.7166666666667</v>
      </c>
      <c r="H152" s="230">
        <v>555.61666666666679</v>
      </c>
      <c r="I152" s="230">
        <v>562.78333333333353</v>
      </c>
      <c r="J152" s="230">
        <v>575.56666666666683</v>
      </c>
      <c r="K152" s="229">
        <v>550</v>
      </c>
      <c r="L152" s="229">
        <v>530.04999999999995</v>
      </c>
      <c r="M152" s="229">
        <v>5.2386699999999999</v>
      </c>
      <c r="N152" s="1"/>
      <c r="O152" s="1"/>
    </row>
    <row r="153" spans="1:15" ht="12.75" customHeight="1">
      <c r="A153" s="30">
        <v>143</v>
      </c>
      <c r="B153" s="215" t="s">
        <v>249</v>
      </c>
      <c r="C153" s="229">
        <v>379.95</v>
      </c>
      <c r="D153" s="230">
        <v>378.65000000000003</v>
      </c>
      <c r="E153" s="230">
        <v>372.30000000000007</v>
      </c>
      <c r="F153" s="230">
        <v>364.65000000000003</v>
      </c>
      <c r="G153" s="230">
        <v>358.30000000000007</v>
      </c>
      <c r="H153" s="230">
        <v>386.30000000000007</v>
      </c>
      <c r="I153" s="230">
        <v>392.65000000000009</v>
      </c>
      <c r="J153" s="230">
        <v>400.30000000000007</v>
      </c>
      <c r="K153" s="229">
        <v>385</v>
      </c>
      <c r="L153" s="229">
        <v>371</v>
      </c>
      <c r="M153" s="229">
        <v>12.09187</v>
      </c>
      <c r="N153" s="1"/>
      <c r="O153" s="1"/>
    </row>
    <row r="154" spans="1:15" ht="12.75" customHeight="1">
      <c r="A154" s="30">
        <v>144</v>
      </c>
      <c r="B154" s="215" t="s">
        <v>250</v>
      </c>
      <c r="C154" s="229">
        <v>1527.85</v>
      </c>
      <c r="D154" s="230">
        <v>1524.9333333333334</v>
      </c>
      <c r="E154" s="230">
        <v>1509.9166666666667</v>
      </c>
      <c r="F154" s="230">
        <v>1491.9833333333333</v>
      </c>
      <c r="G154" s="230">
        <v>1476.9666666666667</v>
      </c>
      <c r="H154" s="230">
        <v>1542.8666666666668</v>
      </c>
      <c r="I154" s="230">
        <v>1557.8833333333332</v>
      </c>
      <c r="J154" s="230">
        <v>1575.8166666666668</v>
      </c>
      <c r="K154" s="229">
        <v>1539.95</v>
      </c>
      <c r="L154" s="229">
        <v>1507</v>
      </c>
      <c r="M154" s="229">
        <v>0.26530999999999999</v>
      </c>
      <c r="N154" s="1"/>
      <c r="O154" s="1"/>
    </row>
    <row r="155" spans="1:15" ht="12.75" customHeight="1">
      <c r="A155" s="30">
        <v>145</v>
      </c>
      <c r="B155" s="215" t="s">
        <v>342</v>
      </c>
      <c r="C155" s="229">
        <v>112.1</v>
      </c>
      <c r="D155" s="230">
        <v>112.16666666666667</v>
      </c>
      <c r="E155" s="230">
        <v>110.63333333333334</v>
      </c>
      <c r="F155" s="230">
        <v>109.16666666666667</v>
      </c>
      <c r="G155" s="230">
        <v>107.63333333333334</v>
      </c>
      <c r="H155" s="230">
        <v>113.63333333333334</v>
      </c>
      <c r="I155" s="230">
        <v>115.16666666666667</v>
      </c>
      <c r="J155" s="230">
        <v>116.63333333333334</v>
      </c>
      <c r="K155" s="229">
        <v>113.7</v>
      </c>
      <c r="L155" s="229">
        <v>110.7</v>
      </c>
      <c r="M155" s="229">
        <v>66.928219999999996</v>
      </c>
      <c r="N155" s="1"/>
      <c r="O155" s="1"/>
    </row>
    <row r="156" spans="1:15" ht="12.75" customHeight="1">
      <c r="A156" s="30">
        <v>146</v>
      </c>
      <c r="B156" s="215" t="s">
        <v>769</v>
      </c>
      <c r="C156" s="229">
        <v>87.05</v>
      </c>
      <c r="D156" s="230">
        <v>86.850000000000009</v>
      </c>
      <c r="E156" s="230">
        <v>85.750000000000014</v>
      </c>
      <c r="F156" s="230">
        <v>84.45</v>
      </c>
      <c r="G156" s="230">
        <v>83.350000000000009</v>
      </c>
      <c r="H156" s="230">
        <v>88.15000000000002</v>
      </c>
      <c r="I156" s="230">
        <v>89.250000000000014</v>
      </c>
      <c r="J156" s="230">
        <v>90.550000000000026</v>
      </c>
      <c r="K156" s="229">
        <v>87.95</v>
      </c>
      <c r="L156" s="229">
        <v>85.55</v>
      </c>
      <c r="M156" s="229">
        <v>51.340449999999997</v>
      </c>
      <c r="N156" s="1"/>
      <c r="O156" s="1"/>
    </row>
    <row r="157" spans="1:15" ht="12.75" customHeight="1">
      <c r="A157" s="30">
        <v>147</v>
      </c>
      <c r="B157" s="215" t="s">
        <v>100</v>
      </c>
      <c r="C157" s="229">
        <v>2186.85</v>
      </c>
      <c r="D157" s="230">
        <v>2178.35</v>
      </c>
      <c r="E157" s="230">
        <v>2165.5</v>
      </c>
      <c r="F157" s="230">
        <v>2144.15</v>
      </c>
      <c r="G157" s="230">
        <v>2131.3000000000002</v>
      </c>
      <c r="H157" s="230">
        <v>2199.6999999999998</v>
      </c>
      <c r="I157" s="230">
        <v>2212.5499999999993</v>
      </c>
      <c r="J157" s="230">
        <v>2233.8999999999996</v>
      </c>
      <c r="K157" s="229">
        <v>2191.1999999999998</v>
      </c>
      <c r="L157" s="229">
        <v>2157</v>
      </c>
      <c r="M157" s="229">
        <v>1.9090400000000001</v>
      </c>
      <c r="N157" s="1"/>
      <c r="O157" s="1"/>
    </row>
    <row r="158" spans="1:15" ht="12.75" customHeight="1">
      <c r="A158" s="30">
        <v>148</v>
      </c>
      <c r="B158" s="215" t="s">
        <v>101</v>
      </c>
      <c r="C158" s="229">
        <v>206.4</v>
      </c>
      <c r="D158" s="230">
        <v>206.38333333333335</v>
      </c>
      <c r="E158" s="230">
        <v>204.9666666666667</v>
      </c>
      <c r="F158" s="230">
        <v>203.53333333333333</v>
      </c>
      <c r="G158" s="230">
        <v>202.11666666666667</v>
      </c>
      <c r="H158" s="230">
        <v>207.81666666666672</v>
      </c>
      <c r="I158" s="230">
        <v>209.23333333333341</v>
      </c>
      <c r="J158" s="230">
        <v>210.66666666666674</v>
      </c>
      <c r="K158" s="229">
        <v>207.8</v>
      </c>
      <c r="L158" s="229">
        <v>204.95</v>
      </c>
      <c r="M158" s="229">
        <v>17.36495</v>
      </c>
      <c r="N158" s="1"/>
      <c r="O158" s="1"/>
    </row>
    <row r="159" spans="1:15" ht="12.75" customHeight="1">
      <c r="A159" s="30">
        <v>149</v>
      </c>
      <c r="B159" s="215" t="s">
        <v>343</v>
      </c>
      <c r="C159" s="229">
        <v>304.14999999999998</v>
      </c>
      <c r="D159" s="230">
        <v>304.21666666666664</v>
      </c>
      <c r="E159" s="230">
        <v>301.58333333333326</v>
      </c>
      <c r="F159" s="230">
        <v>299.01666666666659</v>
      </c>
      <c r="G159" s="230">
        <v>296.38333333333321</v>
      </c>
      <c r="H159" s="230">
        <v>306.7833333333333</v>
      </c>
      <c r="I159" s="230">
        <v>309.41666666666663</v>
      </c>
      <c r="J159" s="230">
        <v>311.98333333333335</v>
      </c>
      <c r="K159" s="229">
        <v>306.85000000000002</v>
      </c>
      <c r="L159" s="229">
        <v>301.64999999999998</v>
      </c>
      <c r="M159" s="229">
        <v>6.4887300000000003</v>
      </c>
      <c r="N159" s="1"/>
      <c r="O159" s="1"/>
    </row>
    <row r="160" spans="1:15" ht="12.75" customHeight="1">
      <c r="A160" s="30">
        <v>150</v>
      </c>
      <c r="B160" s="215" t="s">
        <v>801</v>
      </c>
      <c r="C160" s="229">
        <v>142.05000000000001</v>
      </c>
      <c r="D160" s="230">
        <v>140.75</v>
      </c>
      <c r="E160" s="230">
        <v>138.69999999999999</v>
      </c>
      <c r="F160" s="230">
        <v>135.35</v>
      </c>
      <c r="G160" s="230">
        <v>133.29999999999998</v>
      </c>
      <c r="H160" s="230">
        <v>144.1</v>
      </c>
      <c r="I160" s="230">
        <v>146.15</v>
      </c>
      <c r="J160" s="230">
        <v>149.5</v>
      </c>
      <c r="K160" s="229">
        <v>142.80000000000001</v>
      </c>
      <c r="L160" s="229">
        <v>137.4</v>
      </c>
      <c r="M160" s="229">
        <v>122.80352999999999</v>
      </c>
      <c r="N160" s="1"/>
      <c r="O160" s="1"/>
    </row>
    <row r="161" spans="1:15" ht="12.75" customHeight="1">
      <c r="A161" s="30">
        <v>151</v>
      </c>
      <c r="B161" s="215" t="s">
        <v>102</v>
      </c>
      <c r="C161" s="229">
        <v>124.55</v>
      </c>
      <c r="D161" s="230">
        <v>124.98333333333335</v>
      </c>
      <c r="E161" s="230">
        <v>123.9666666666667</v>
      </c>
      <c r="F161" s="230">
        <v>123.38333333333335</v>
      </c>
      <c r="G161" s="230">
        <v>122.3666666666667</v>
      </c>
      <c r="H161" s="230">
        <v>125.56666666666669</v>
      </c>
      <c r="I161" s="230">
        <v>126.58333333333334</v>
      </c>
      <c r="J161" s="230">
        <v>127.16666666666669</v>
      </c>
      <c r="K161" s="229">
        <v>126</v>
      </c>
      <c r="L161" s="229">
        <v>124.4</v>
      </c>
      <c r="M161" s="229">
        <v>141.80212</v>
      </c>
      <c r="N161" s="1"/>
      <c r="O161" s="1"/>
    </row>
    <row r="162" spans="1:15" ht="12.75" customHeight="1">
      <c r="A162" s="30">
        <v>152</v>
      </c>
      <c r="B162" s="215" t="s">
        <v>770</v>
      </c>
      <c r="C162" s="229">
        <v>328.7</v>
      </c>
      <c r="D162" s="230">
        <v>327.76666666666665</v>
      </c>
      <c r="E162" s="230">
        <v>321.68333333333328</v>
      </c>
      <c r="F162" s="230">
        <v>314.66666666666663</v>
      </c>
      <c r="G162" s="230">
        <v>308.58333333333326</v>
      </c>
      <c r="H162" s="230">
        <v>334.7833333333333</v>
      </c>
      <c r="I162" s="230">
        <v>340.86666666666667</v>
      </c>
      <c r="J162" s="230">
        <v>347.88333333333333</v>
      </c>
      <c r="K162" s="229">
        <v>333.85</v>
      </c>
      <c r="L162" s="229">
        <v>320.75</v>
      </c>
      <c r="M162" s="229">
        <v>10.240679999999999</v>
      </c>
      <c r="N162" s="1"/>
      <c r="O162" s="1"/>
    </row>
    <row r="163" spans="1:15" ht="12.75" customHeight="1">
      <c r="A163" s="30">
        <v>153</v>
      </c>
      <c r="B163" s="215" t="s">
        <v>344</v>
      </c>
      <c r="C163" s="229">
        <v>4878.8500000000004</v>
      </c>
      <c r="D163" s="230">
        <v>4898.6166666666668</v>
      </c>
      <c r="E163" s="230">
        <v>4837.2333333333336</v>
      </c>
      <c r="F163" s="230">
        <v>4795.6166666666668</v>
      </c>
      <c r="G163" s="230">
        <v>4734.2333333333336</v>
      </c>
      <c r="H163" s="230">
        <v>4940.2333333333336</v>
      </c>
      <c r="I163" s="230">
        <v>5001.6166666666668</v>
      </c>
      <c r="J163" s="230">
        <v>5043.2333333333336</v>
      </c>
      <c r="K163" s="229">
        <v>4960</v>
      </c>
      <c r="L163" s="229">
        <v>4857</v>
      </c>
      <c r="M163" s="229">
        <v>0.49883</v>
      </c>
      <c r="N163" s="1"/>
      <c r="O163" s="1"/>
    </row>
    <row r="164" spans="1:15" ht="12.75" customHeight="1">
      <c r="A164" s="30">
        <v>154</v>
      </c>
      <c r="B164" s="215" t="s">
        <v>345</v>
      </c>
      <c r="C164" s="229">
        <v>804.15</v>
      </c>
      <c r="D164" s="230">
        <v>802.2166666666667</v>
      </c>
      <c r="E164" s="230">
        <v>797.93333333333339</v>
      </c>
      <c r="F164" s="230">
        <v>791.7166666666667</v>
      </c>
      <c r="G164" s="230">
        <v>787.43333333333339</v>
      </c>
      <c r="H164" s="230">
        <v>808.43333333333339</v>
      </c>
      <c r="I164" s="230">
        <v>812.7166666666667</v>
      </c>
      <c r="J164" s="230">
        <v>818.93333333333339</v>
      </c>
      <c r="K164" s="229">
        <v>806.5</v>
      </c>
      <c r="L164" s="229">
        <v>796</v>
      </c>
      <c r="M164" s="229">
        <v>1.53</v>
      </c>
      <c r="N164" s="1"/>
      <c r="O164" s="1"/>
    </row>
    <row r="165" spans="1:15" ht="12.75" customHeight="1">
      <c r="A165" s="30">
        <v>155</v>
      </c>
      <c r="B165" s="215" t="s">
        <v>346</v>
      </c>
      <c r="C165" s="229">
        <v>171.15</v>
      </c>
      <c r="D165" s="230">
        <v>169.11666666666665</v>
      </c>
      <c r="E165" s="230">
        <v>165.73333333333329</v>
      </c>
      <c r="F165" s="230">
        <v>160.31666666666663</v>
      </c>
      <c r="G165" s="230">
        <v>156.93333333333328</v>
      </c>
      <c r="H165" s="230">
        <v>174.5333333333333</v>
      </c>
      <c r="I165" s="230">
        <v>177.91666666666669</v>
      </c>
      <c r="J165" s="230">
        <v>183.33333333333331</v>
      </c>
      <c r="K165" s="229">
        <v>172.5</v>
      </c>
      <c r="L165" s="229">
        <v>163.69999999999999</v>
      </c>
      <c r="M165" s="229">
        <v>43.292430000000003</v>
      </c>
      <c r="N165" s="1"/>
      <c r="O165" s="1"/>
    </row>
    <row r="166" spans="1:15" ht="12.75" customHeight="1">
      <c r="A166" s="30">
        <v>156</v>
      </c>
      <c r="B166" s="215" t="s">
        <v>347</v>
      </c>
      <c r="C166" s="229">
        <v>132.55000000000001</v>
      </c>
      <c r="D166" s="230">
        <v>133.10000000000002</v>
      </c>
      <c r="E166" s="230">
        <v>131.30000000000004</v>
      </c>
      <c r="F166" s="230">
        <v>130.05000000000001</v>
      </c>
      <c r="G166" s="230">
        <v>128.25000000000003</v>
      </c>
      <c r="H166" s="230">
        <v>134.35000000000005</v>
      </c>
      <c r="I166" s="230">
        <v>136.15</v>
      </c>
      <c r="J166" s="230">
        <v>137.40000000000006</v>
      </c>
      <c r="K166" s="229">
        <v>134.9</v>
      </c>
      <c r="L166" s="229">
        <v>131.85</v>
      </c>
      <c r="M166" s="229">
        <v>12.586220000000001</v>
      </c>
      <c r="N166" s="1"/>
      <c r="O166" s="1"/>
    </row>
    <row r="167" spans="1:15" ht="12.75" customHeight="1">
      <c r="A167" s="30">
        <v>157</v>
      </c>
      <c r="B167" s="215" t="s">
        <v>251</v>
      </c>
      <c r="C167" s="229">
        <v>287.7</v>
      </c>
      <c r="D167" s="230">
        <v>286.5</v>
      </c>
      <c r="E167" s="230">
        <v>281.8</v>
      </c>
      <c r="F167" s="230">
        <v>275.90000000000003</v>
      </c>
      <c r="G167" s="230">
        <v>271.20000000000005</v>
      </c>
      <c r="H167" s="230">
        <v>292.39999999999998</v>
      </c>
      <c r="I167" s="230">
        <v>297.10000000000002</v>
      </c>
      <c r="J167" s="230">
        <v>302.99999999999994</v>
      </c>
      <c r="K167" s="229">
        <v>291.2</v>
      </c>
      <c r="L167" s="229">
        <v>280.60000000000002</v>
      </c>
      <c r="M167" s="229">
        <v>21.354759999999999</v>
      </c>
      <c r="N167" s="1"/>
      <c r="O167" s="1"/>
    </row>
    <row r="168" spans="1:15" ht="12.75" customHeight="1">
      <c r="A168" s="30">
        <v>158</v>
      </c>
      <c r="B168" s="215" t="s">
        <v>813</v>
      </c>
      <c r="C168" s="229">
        <v>1260.5999999999999</v>
      </c>
      <c r="D168" s="230">
        <v>1262.2333333333333</v>
      </c>
      <c r="E168" s="230">
        <v>1250.4666666666667</v>
      </c>
      <c r="F168" s="230">
        <v>1240.3333333333333</v>
      </c>
      <c r="G168" s="230">
        <v>1228.5666666666666</v>
      </c>
      <c r="H168" s="230">
        <v>1272.3666666666668</v>
      </c>
      <c r="I168" s="230">
        <v>1284.1333333333337</v>
      </c>
      <c r="J168" s="230">
        <v>1294.2666666666669</v>
      </c>
      <c r="K168" s="229">
        <v>1274</v>
      </c>
      <c r="L168" s="229">
        <v>1252.0999999999999</v>
      </c>
      <c r="M168" s="229">
        <v>0.11459999999999999</v>
      </c>
      <c r="N168" s="1"/>
      <c r="O168" s="1"/>
    </row>
    <row r="169" spans="1:15" ht="12.75" customHeight="1">
      <c r="A169" s="30">
        <v>159</v>
      </c>
      <c r="B169" s="215" t="s">
        <v>103</v>
      </c>
      <c r="C169" s="229">
        <v>107.05</v>
      </c>
      <c r="D169" s="230">
        <v>106.5</v>
      </c>
      <c r="E169" s="230">
        <v>105.85</v>
      </c>
      <c r="F169" s="230">
        <v>104.64999999999999</v>
      </c>
      <c r="G169" s="230">
        <v>103.99999999999999</v>
      </c>
      <c r="H169" s="230">
        <v>107.7</v>
      </c>
      <c r="I169" s="230">
        <v>108.35000000000001</v>
      </c>
      <c r="J169" s="230">
        <v>109.55000000000001</v>
      </c>
      <c r="K169" s="229">
        <v>107.15</v>
      </c>
      <c r="L169" s="229">
        <v>105.3</v>
      </c>
      <c r="M169" s="229">
        <v>116.62296000000001</v>
      </c>
      <c r="N169" s="1"/>
      <c r="O169" s="1"/>
    </row>
    <row r="170" spans="1:15" ht="12.75" customHeight="1">
      <c r="A170" s="30">
        <v>160</v>
      </c>
      <c r="B170" s="215" t="s">
        <v>349</v>
      </c>
      <c r="C170" s="229">
        <v>1456.95</v>
      </c>
      <c r="D170" s="230">
        <v>1459.2833333333335</v>
      </c>
      <c r="E170" s="230">
        <v>1449.666666666667</v>
      </c>
      <c r="F170" s="230">
        <v>1442.3833333333334</v>
      </c>
      <c r="G170" s="230">
        <v>1432.7666666666669</v>
      </c>
      <c r="H170" s="230">
        <v>1466.5666666666671</v>
      </c>
      <c r="I170" s="230">
        <v>1476.1833333333334</v>
      </c>
      <c r="J170" s="230">
        <v>1483.4666666666672</v>
      </c>
      <c r="K170" s="229">
        <v>1468.9</v>
      </c>
      <c r="L170" s="229">
        <v>1452</v>
      </c>
      <c r="M170" s="229">
        <v>0.51322999999999996</v>
      </c>
      <c r="N170" s="1"/>
      <c r="O170" s="1"/>
    </row>
    <row r="171" spans="1:15" ht="12.75" customHeight="1">
      <c r="A171" s="30">
        <v>161</v>
      </c>
      <c r="B171" s="215" t="s">
        <v>106</v>
      </c>
      <c r="C171" s="229">
        <v>42.05</v>
      </c>
      <c r="D171" s="230">
        <v>42.18333333333333</v>
      </c>
      <c r="E171" s="230">
        <v>41.816666666666663</v>
      </c>
      <c r="F171" s="230">
        <v>41.583333333333336</v>
      </c>
      <c r="G171" s="230">
        <v>41.216666666666669</v>
      </c>
      <c r="H171" s="230">
        <v>42.416666666666657</v>
      </c>
      <c r="I171" s="230">
        <v>42.783333333333317</v>
      </c>
      <c r="J171" s="230">
        <v>43.016666666666652</v>
      </c>
      <c r="K171" s="229">
        <v>42.55</v>
      </c>
      <c r="L171" s="229">
        <v>41.95</v>
      </c>
      <c r="M171" s="229">
        <v>49.595599999999997</v>
      </c>
      <c r="N171" s="1"/>
      <c r="O171" s="1"/>
    </row>
    <row r="172" spans="1:15" ht="12.75" customHeight="1">
      <c r="A172" s="30">
        <v>162</v>
      </c>
      <c r="B172" s="215" t="s">
        <v>350</v>
      </c>
      <c r="C172" s="229">
        <v>2696.25</v>
      </c>
      <c r="D172" s="230">
        <v>2703.1</v>
      </c>
      <c r="E172" s="230">
        <v>2660.45</v>
      </c>
      <c r="F172" s="230">
        <v>2624.65</v>
      </c>
      <c r="G172" s="230">
        <v>2582</v>
      </c>
      <c r="H172" s="230">
        <v>2738.8999999999996</v>
      </c>
      <c r="I172" s="230">
        <v>2781.55</v>
      </c>
      <c r="J172" s="230">
        <v>2817.3499999999995</v>
      </c>
      <c r="K172" s="229">
        <v>2745.75</v>
      </c>
      <c r="L172" s="229">
        <v>2667.3</v>
      </c>
      <c r="M172" s="229">
        <v>0.21942</v>
      </c>
      <c r="N172" s="1"/>
      <c r="O172" s="1"/>
    </row>
    <row r="173" spans="1:15" ht="12.75" customHeight="1">
      <c r="A173" s="30">
        <v>163</v>
      </c>
      <c r="B173" s="215" t="s">
        <v>351</v>
      </c>
      <c r="C173" s="229">
        <v>3120.15</v>
      </c>
      <c r="D173" s="230">
        <v>3116.4666666666667</v>
      </c>
      <c r="E173" s="230">
        <v>3103.9333333333334</v>
      </c>
      <c r="F173" s="230">
        <v>3087.7166666666667</v>
      </c>
      <c r="G173" s="230">
        <v>3075.1833333333334</v>
      </c>
      <c r="H173" s="230">
        <v>3132.6833333333334</v>
      </c>
      <c r="I173" s="230">
        <v>3145.2166666666672</v>
      </c>
      <c r="J173" s="230">
        <v>3161.4333333333334</v>
      </c>
      <c r="K173" s="229">
        <v>3129</v>
      </c>
      <c r="L173" s="229">
        <v>3100.25</v>
      </c>
      <c r="M173" s="229">
        <v>0.17746999999999999</v>
      </c>
      <c r="N173" s="1"/>
      <c r="O173" s="1"/>
    </row>
    <row r="174" spans="1:15" ht="12.75" customHeight="1">
      <c r="A174" s="30">
        <v>164</v>
      </c>
      <c r="B174" s="215" t="s">
        <v>352</v>
      </c>
      <c r="C174" s="229">
        <v>181.1</v>
      </c>
      <c r="D174" s="230">
        <v>181.31666666666669</v>
      </c>
      <c r="E174" s="230">
        <v>179.73333333333338</v>
      </c>
      <c r="F174" s="230">
        <v>178.36666666666667</v>
      </c>
      <c r="G174" s="230">
        <v>176.78333333333336</v>
      </c>
      <c r="H174" s="230">
        <v>182.68333333333339</v>
      </c>
      <c r="I174" s="230">
        <v>184.26666666666671</v>
      </c>
      <c r="J174" s="230">
        <v>185.63333333333341</v>
      </c>
      <c r="K174" s="229">
        <v>182.9</v>
      </c>
      <c r="L174" s="229">
        <v>179.95</v>
      </c>
      <c r="M174" s="229">
        <v>3.53938</v>
      </c>
      <c r="N174" s="1"/>
      <c r="O174" s="1"/>
    </row>
    <row r="175" spans="1:15" ht="12.75" customHeight="1">
      <c r="A175" s="30">
        <v>165</v>
      </c>
      <c r="B175" s="215" t="s">
        <v>252</v>
      </c>
      <c r="C175" s="229">
        <v>993.7</v>
      </c>
      <c r="D175" s="230">
        <v>989.61666666666679</v>
      </c>
      <c r="E175" s="230">
        <v>969.13333333333355</v>
      </c>
      <c r="F175" s="230">
        <v>944.56666666666672</v>
      </c>
      <c r="G175" s="230">
        <v>924.08333333333348</v>
      </c>
      <c r="H175" s="230">
        <v>1014.1833333333336</v>
      </c>
      <c r="I175" s="230">
        <v>1034.6666666666667</v>
      </c>
      <c r="J175" s="230">
        <v>1059.2333333333336</v>
      </c>
      <c r="K175" s="229">
        <v>1010.1</v>
      </c>
      <c r="L175" s="229">
        <v>965.05</v>
      </c>
      <c r="M175" s="229">
        <v>24.613569999999999</v>
      </c>
      <c r="N175" s="1"/>
      <c r="O175" s="1"/>
    </row>
    <row r="176" spans="1:15" ht="12.75" customHeight="1">
      <c r="A176" s="30">
        <v>166</v>
      </c>
      <c r="B176" s="215" t="s">
        <v>353</v>
      </c>
      <c r="C176" s="229">
        <v>1396</v>
      </c>
      <c r="D176" s="230">
        <v>1396.8333333333333</v>
      </c>
      <c r="E176" s="230">
        <v>1385.6666666666665</v>
      </c>
      <c r="F176" s="230">
        <v>1375.3333333333333</v>
      </c>
      <c r="G176" s="230">
        <v>1364.1666666666665</v>
      </c>
      <c r="H176" s="230">
        <v>1407.1666666666665</v>
      </c>
      <c r="I176" s="230">
        <v>1418.333333333333</v>
      </c>
      <c r="J176" s="230">
        <v>1428.6666666666665</v>
      </c>
      <c r="K176" s="229">
        <v>1408</v>
      </c>
      <c r="L176" s="229">
        <v>1386.5</v>
      </c>
      <c r="M176" s="229">
        <v>0.43535000000000001</v>
      </c>
      <c r="N176" s="1"/>
      <c r="O176" s="1"/>
    </row>
    <row r="177" spans="1:15" ht="12.75" customHeight="1">
      <c r="A177" s="30">
        <v>167</v>
      </c>
      <c r="B177" s="215" t="s">
        <v>104</v>
      </c>
      <c r="C177" s="229">
        <v>649</v>
      </c>
      <c r="D177" s="230">
        <v>645.6</v>
      </c>
      <c r="E177" s="230">
        <v>638.35</v>
      </c>
      <c r="F177" s="230">
        <v>627.70000000000005</v>
      </c>
      <c r="G177" s="230">
        <v>620.45000000000005</v>
      </c>
      <c r="H177" s="230">
        <v>656.25</v>
      </c>
      <c r="I177" s="230">
        <v>663.5</v>
      </c>
      <c r="J177" s="230">
        <v>674.15</v>
      </c>
      <c r="K177" s="229">
        <v>652.85</v>
      </c>
      <c r="L177" s="229">
        <v>634.95000000000005</v>
      </c>
      <c r="M177" s="229">
        <v>6.9084500000000002</v>
      </c>
      <c r="N177" s="1"/>
      <c r="O177" s="1"/>
    </row>
    <row r="178" spans="1:15" ht="12.75" customHeight="1">
      <c r="A178" s="30">
        <v>168</v>
      </c>
      <c r="B178" s="215" t="s">
        <v>814</v>
      </c>
      <c r="C178" s="229">
        <v>1139.4000000000001</v>
      </c>
      <c r="D178" s="230">
        <v>1141.3</v>
      </c>
      <c r="E178" s="230">
        <v>1133.5999999999999</v>
      </c>
      <c r="F178" s="230">
        <v>1127.8</v>
      </c>
      <c r="G178" s="230">
        <v>1120.0999999999999</v>
      </c>
      <c r="H178" s="230">
        <v>1147.0999999999999</v>
      </c>
      <c r="I178" s="230">
        <v>1154.8000000000002</v>
      </c>
      <c r="J178" s="230">
        <v>1160.5999999999999</v>
      </c>
      <c r="K178" s="229">
        <v>1149</v>
      </c>
      <c r="L178" s="229">
        <v>1135.5</v>
      </c>
      <c r="M178" s="229">
        <v>1.8787199999999999</v>
      </c>
      <c r="N178" s="1"/>
      <c r="O178" s="1"/>
    </row>
    <row r="179" spans="1:15" ht="12.75" customHeight="1">
      <c r="A179" s="30">
        <v>169</v>
      </c>
      <c r="B179" s="215" t="s">
        <v>354</v>
      </c>
      <c r="C179" s="229">
        <v>1703.45</v>
      </c>
      <c r="D179" s="230">
        <v>1706.8166666666666</v>
      </c>
      <c r="E179" s="230">
        <v>1694.6333333333332</v>
      </c>
      <c r="F179" s="230">
        <v>1685.8166666666666</v>
      </c>
      <c r="G179" s="230">
        <v>1673.6333333333332</v>
      </c>
      <c r="H179" s="230">
        <v>1715.6333333333332</v>
      </c>
      <c r="I179" s="230">
        <v>1727.8166666666666</v>
      </c>
      <c r="J179" s="230">
        <v>1736.6333333333332</v>
      </c>
      <c r="K179" s="229">
        <v>1719</v>
      </c>
      <c r="L179" s="229">
        <v>1698</v>
      </c>
      <c r="M179" s="229">
        <v>0.36335000000000001</v>
      </c>
      <c r="N179" s="1"/>
      <c r="O179" s="1"/>
    </row>
    <row r="180" spans="1:15" ht="12.75" customHeight="1">
      <c r="A180" s="30">
        <v>170</v>
      </c>
      <c r="B180" s="215" t="s">
        <v>253</v>
      </c>
      <c r="C180" s="229">
        <v>444.8</v>
      </c>
      <c r="D180" s="230">
        <v>444.83333333333331</v>
      </c>
      <c r="E180" s="230">
        <v>437.91666666666663</v>
      </c>
      <c r="F180" s="230">
        <v>431.0333333333333</v>
      </c>
      <c r="G180" s="230">
        <v>424.11666666666662</v>
      </c>
      <c r="H180" s="230">
        <v>451.71666666666664</v>
      </c>
      <c r="I180" s="230">
        <v>458.63333333333327</v>
      </c>
      <c r="J180" s="230">
        <v>465.51666666666665</v>
      </c>
      <c r="K180" s="229">
        <v>451.75</v>
      </c>
      <c r="L180" s="229">
        <v>437.95</v>
      </c>
      <c r="M180" s="229">
        <v>1.7284999999999999</v>
      </c>
      <c r="N180" s="1"/>
      <c r="O180" s="1"/>
    </row>
    <row r="181" spans="1:15" ht="12.75" customHeight="1">
      <c r="A181" s="30">
        <v>171</v>
      </c>
      <c r="B181" s="215" t="s">
        <v>107</v>
      </c>
      <c r="C181" s="229">
        <v>1055.45</v>
      </c>
      <c r="D181" s="230">
        <v>1055.5166666666667</v>
      </c>
      <c r="E181" s="230">
        <v>1044.0333333333333</v>
      </c>
      <c r="F181" s="230">
        <v>1032.6166666666666</v>
      </c>
      <c r="G181" s="230">
        <v>1021.1333333333332</v>
      </c>
      <c r="H181" s="230">
        <v>1066.9333333333334</v>
      </c>
      <c r="I181" s="230">
        <v>1078.4166666666665</v>
      </c>
      <c r="J181" s="230">
        <v>1089.8333333333335</v>
      </c>
      <c r="K181" s="229">
        <v>1067</v>
      </c>
      <c r="L181" s="229">
        <v>1044.0999999999999</v>
      </c>
      <c r="M181" s="229">
        <v>9.5221599999999995</v>
      </c>
      <c r="N181" s="1"/>
      <c r="O181" s="1"/>
    </row>
    <row r="182" spans="1:15" ht="12.75" customHeight="1">
      <c r="A182" s="30">
        <v>172</v>
      </c>
      <c r="B182" s="215" t="s">
        <v>254</v>
      </c>
      <c r="C182" s="229">
        <v>481.2</v>
      </c>
      <c r="D182" s="230">
        <v>479.16666666666669</v>
      </c>
      <c r="E182" s="230">
        <v>476.28333333333336</v>
      </c>
      <c r="F182" s="230">
        <v>471.36666666666667</v>
      </c>
      <c r="G182" s="230">
        <v>468.48333333333335</v>
      </c>
      <c r="H182" s="230">
        <v>484.08333333333337</v>
      </c>
      <c r="I182" s="230">
        <v>486.9666666666667</v>
      </c>
      <c r="J182" s="230">
        <v>491.88333333333338</v>
      </c>
      <c r="K182" s="229">
        <v>482.05</v>
      </c>
      <c r="L182" s="229">
        <v>474.25</v>
      </c>
      <c r="M182" s="229">
        <v>2.5717500000000002</v>
      </c>
      <c r="N182" s="1"/>
      <c r="O182" s="1"/>
    </row>
    <row r="183" spans="1:15" ht="12.75" customHeight="1">
      <c r="A183" s="30">
        <v>173</v>
      </c>
      <c r="B183" s="215" t="s">
        <v>108</v>
      </c>
      <c r="C183" s="229">
        <v>1474.45</v>
      </c>
      <c r="D183" s="230">
        <v>1468.8333333333333</v>
      </c>
      <c r="E183" s="230">
        <v>1450.6666666666665</v>
      </c>
      <c r="F183" s="230">
        <v>1426.8833333333332</v>
      </c>
      <c r="G183" s="230">
        <v>1408.7166666666665</v>
      </c>
      <c r="H183" s="230">
        <v>1492.6166666666666</v>
      </c>
      <c r="I183" s="230">
        <v>1510.7833333333331</v>
      </c>
      <c r="J183" s="230">
        <v>1534.5666666666666</v>
      </c>
      <c r="K183" s="229">
        <v>1487</v>
      </c>
      <c r="L183" s="229">
        <v>1445.05</v>
      </c>
      <c r="M183" s="229">
        <v>13.64626</v>
      </c>
      <c r="N183" s="1"/>
      <c r="O183" s="1"/>
    </row>
    <row r="184" spans="1:15" ht="12.75" customHeight="1">
      <c r="A184" s="30">
        <v>174</v>
      </c>
      <c r="B184" s="215" t="s">
        <v>109</v>
      </c>
      <c r="C184" s="229">
        <v>285.35000000000002</v>
      </c>
      <c r="D184" s="230">
        <v>283.91666666666669</v>
      </c>
      <c r="E184" s="230">
        <v>281.38333333333338</v>
      </c>
      <c r="F184" s="230">
        <v>277.41666666666669</v>
      </c>
      <c r="G184" s="230">
        <v>274.88333333333338</v>
      </c>
      <c r="H184" s="230">
        <v>287.88333333333338</v>
      </c>
      <c r="I184" s="230">
        <v>290.41666666666669</v>
      </c>
      <c r="J184" s="230">
        <v>294.38333333333338</v>
      </c>
      <c r="K184" s="229">
        <v>286.45</v>
      </c>
      <c r="L184" s="229">
        <v>279.95</v>
      </c>
      <c r="M184" s="229">
        <v>15.09258</v>
      </c>
      <c r="N184" s="1"/>
      <c r="O184" s="1"/>
    </row>
    <row r="185" spans="1:15" ht="12.75" customHeight="1">
      <c r="A185" s="30">
        <v>175</v>
      </c>
      <c r="B185" s="215" t="s">
        <v>355</v>
      </c>
      <c r="C185" s="229">
        <v>387.35</v>
      </c>
      <c r="D185" s="230">
        <v>388.40000000000003</v>
      </c>
      <c r="E185" s="230">
        <v>381.90000000000009</v>
      </c>
      <c r="F185" s="230">
        <v>376.45000000000005</v>
      </c>
      <c r="G185" s="230">
        <v>369.9500000000001</v>
      </c>
      <c r="H185" s="230">
        <v>393.85000000000008</v>
      </c>
      <c r="I185" s="230">
        <v>400.34999999999997</v>
      </c>
      <c r="J185" s="230">
        <v>405.80000000000007</v>
      </c>
      <c r="K185" s="229">
        <v>394.9</v>
      </c>
      <c r="L185" s="229">
        <v>382.95</v>
      </c>
      <c r="M185" s="229">
        <v>17.50902</v>
      </c>
      <c r="N185" s="1"/>
      <c r="O185" s="1"/>
    </row>
    <row r="186" spans="1:15" ht="12.75" customHeight="1">
      <c r="A186" s="30">
        <v>176</v>
      </c>
      <c r="B186" s="215" t="s">
        <v>110</v>
      </c>
      <c r="C186" s="229">
        <v>1737.95</v>
      </c>
      <c r="D186" s="230">
        <v>1737.9333333333332</v>
      </c>
      <c r="E186" s="230">
        <v>1728.8666666666663</v>
      </c>
      <c r="F186" s="230">
        <v>1719.7833333333331</v>
      </c>
      <c r="G186" s="230">
        <v>1710.7166666666662</v>
      </c>
      <c r="H186" s="230">
        <v>1747.0166666666664</v>
      </c>
      <c r="I186" s="230">
        <v>1756.0833333333335</v>
      </c>
      <c r="J186" s="230">
        <v>1765.1666666666665</v>
      </c>
      <c r="K186" s="229">
        <v>1747</v>
      </c>
      <c r="L186" s="229">
        <v>1728.85</v>
      </c>
      <c r="M186" s="229">
        <v>3.54691</v>
      </c>
      <c r="N186" s="1"/>
      <c r="O186" s="1"/>
    </row>
    <row r="187" spans="1:15" ht="12.75" customHeight="1">
      <c r="A187" s="30">
        <v>177</v>
      </c>
      <c r="B187" s="215" t="s">
        <v>356</v>
      </c>
      <c r="C187" s="229">
        <v>722.45</v>
      </c>
      <c r="D187" s="230">
        <v>724.45000000000016</v>
      </c>
      <c r="E187" s="230">
        <v>716.0500000000003</v>
      </c>
      <c r="F187" s="230">
        <v>709.65000000000009</v>
      </c>
      <c r="G187" s="230">
        <v>701.25000000000023</v>
      </c>
      <c r="H187" s="230">
        <v>730.85000000000036</v>
      </c>
      <c r="I187" s="230">
        <v>739.25000000000023</v>
      </c>
      <c r="J187" s="230">
        <v>745.65000000000043</v>
      </c>
      <c r="K187" s="229">
        <v>732.85</v>
      </c>
      <c r="L187" s="229">
        <v>718.05</v>
      </c>
      <c r="M187" s="229">
        <v>3.5155500000000002</v>
      </c>
      <c r="N187" s="1"/>
      <c r="O187" s="1"/>
    </row>
    <row r="188" spans="1:15" ht="12.75" customHeight="1">
      <c r="A188" s="30">
        <v>178</v>
      </c>
      <c r="B188" s="215" t="s">
        <v>849</v>
      </c>
      <c r="C188" s="229">
        <v>340.5</v>
      </c>
      <c r="D188" s="230">
        <v>340.98333333333335</v>
      </c>
      <c r="E188" s="230">
        <v>334.51666666666671</v>
      </c>
      <c r="F188" s="230">
        <v>328.53333333333336</v>
      </c>
      <c r="G188" s="230">
        <v>322.06666666666672</v>
      </c>
      <c r="H188" s="230">
        <v>346.9666666666667</v>
      </c>
      <c r="I188" s="230">
        <v>353.43333333333339</v>
      </c>
      <c r="J188" s="230">
        <v>359.41666666666669</v>
      </c>
      <c r="K188" s="229">
        <v>347.45</v>
      </c>
      <c r="L188" s="229">
        <v>335</v>
      </c>
      <c r="M188" s="229">
        <v>12.117470000000001</v>
      </c>
      <c r="N188" s="1"/>
      <c r="O188" s="1"/>
    </row>
    <row r="189" spans="1:15" ht="12.75" customHeight="1">
      <c r="A189" s="30">
        <v>179</v>
      </c>
      <c r="B189" s="215" t="s">
        <v>358</v>
      </c>
      <c r="C189" s="229">
        <v>2108.5500000000002</v>
      </c>
      <c r="D189" s="230">
        <v>2111.7999999999997</v>
      </c>
      <c r="E189" s="230">
        <v>2090.7499999999995</v>
      </c>
      <c r="F189" s="230">
        <v>2072.9499999999998</v>
      </c>
      <c r="G189" s="230">
        <v>2051.8999999999996</v>
      </c>
      <c r="H189" s="230">
        <v>2129.5999999999995</v>
      </c>
      <c r="I189" s="230">
        <v>2150.6499999999996</v>
      </c>
      <c r="J189" s="230">
        <v>2168.4499999999994</v>
      </c>
      <c r="K189" s="229">
        <v>2132.85</v>
      </c>
      <c r="L189" s="229">
        <v>2094</v>
      </c>
      <c r="M189" s="229">
        <v>0.64459999999999995</v>
      </c>
      <c r="N189" s="1"/>
      <c r="O189" s="1"/>
    </row>
    <row r="190" spans="1:15" ht="12.75" customHeight="1">
      <c r="A190" s="30">
        <v>180</v>
      </c>
      <c r="B190" s="215" t="s">
        <v>359</v>
      </c>
      <c r="C190" s="229">
        <v>672.55</v>
      </c>
      <c r="D190" s="230">
        <v>672.83333333333337</v>
      </c>
      <c r="E190" s="230">
        <v>666.7166666666667</v>
      </c>
      <c r="F190" s="230">
        <v>660.88333333333333</v>
      </c>
      <c r="G190" s="230">
        <v>654.76666666666665</v>
      </c>
      <c r="H190" s="230">
        <v>678.66666666666674</v>
      </c>
      <c r="I190" s="230">
        <v>684.7833333333333</v>
      </c>
      <c r="J190" s="230">
        <v>690.61666666666679</v>
      </c>
      <c r="K190" s="229">
        <v>678.95</v>
      </c>
      <c r="L190" s="229">
        <v>667</v>
      </c>
      <c r="M190" s="229">
        <v>0.5605</v>
      </c>
      <c r="N190" s="1"/>
      <c r="O190" s="1"/>
    </row>
    <row r="191" spans="1:15" ht="12.75" customHeight="1">
      <c r="A191" s="30">
        <v>181</v>
      </c>
      <c r="B191" s="215" t="s">
        <v>360</v>
      </c>
      <c r="C191" s="229">
        <v>247.9</v>
      </c>
      <c r="D191" s="230">
        <v>247</v>
      </c>
      <c r="E191" s="230">
        <v>243.25</v>
      </c>
      <c r="F191" s="230">
        <v>238.6</v>
      </c>
      <c r="G191" s="230">
        <v>234.85</v>
      </c>
      <c r="H191" s="230">
        <v>251.65</v>
      </c>
      <c r="I191" s="230">
        <v>255.4</v>
      </c>
      <c r="J191" s="230">
        <v>260.05</v>
      </c>
      <c r="K191" s="229">
        <v>250.75</v>
      </c>
      <c r="L191" s="229">
        <v>242.35</v>
      </c>
      <c r="M191" s="229">
        <v>3.7072400000000001</v>
      </c>
      <c r="N191" s="1"/>
      <c r="O191" s="1"/>
    </row>
    <row r="192" spans="1:15" ht="12.75" customHeight="1">
      <c r="A192" s="30">
        <v>182</v>
      </c>
      <c r="B192" s="215" t="s">
        <v>361</v>
      </c>
      <c r="C192" s="229">
        <v>3143</v>
      </c>
      <c r="D192" s="230">
        <v>3143.9500000000003</v>
      </c>
      <c r="E192" s="230">
        <v>3117.9000000000005</v>
      </c>
      <c r="F192" s="230">
        <v>3092.8</v>
      </c>
      <c r="G192" s="230">
        <v>3066.7500000000005</v>
      </c>
      <c r="H192" s="230">
        <v>3169.0500000000006</v>
      </c>
      <c r="I192" s="230">
        <v>3195.1000000000008</v>
      </c>
      <c r="J192" s="230">
        <v>3220.2000000000007</v>
      </c>
      <c r="K192" s="229">
        <v>3170</v>
      </c>
      <c r="L192" s="229">
        <v>3118.85</v>
      </c>
      <c r="M192" s="229">
        <v>0.89707000000000003</v>
      </c>
      <c r="N192" s="1"/>
      <c r="O192" s="1"/>
    </row>
    <row r="193" spans="1:15" ht="12.75" customHeight="1">
      <c r="A193" s="30">
        <v>183</v>
      </c>
      <c r="B193" s="215" t="s">
        <v>111</v>
      </c>
      <c r="C193" s="229">
        <v>485.95</v>
      </c>
      <c r="D193" s="230">
        <v>485.84999999999997</v>
      </c>
      <c r="E193" s="230">
        <v>482.79999999999995</v>
      </c>
      <c r="F193" s="230">
        <v>479.65</v>
      </c>
      <c r="G193" s="230">
        <v>476.59999999999997</v>
      </c>
      <c r="H193" s="230">
        <v>488.99999999999994</v>
      </c>
      <c r="I193" s="230">
        <v>492.05</v>
      </c>
      <c r="J193" s="230">
        <v>495.19999999999993</v>
      </c>
      <c r="K193" s="229">
        <v>488.9</v>
      </c>
      <c r="L193" s="229">
        <v>482.7</v>
      </c>
      <c r="M193" s="229">
        <v>8.2766999999999999</v>
      </c>
      <c r="N193" s="1"/>
      <c r="O193" s="1"/>
    </row>
    <row r="194" spans="1:15" ht="12.75" customHeight="1">
      <c r="A194" s="30">
        <v>184</v>
      </c>
      <c r="B194" s="215" t="s">
        <v>362</v>
      </c>
      <c r="C194" s="229">
        <v>579.75</v>
      </c>
      <c r="D194" s="230">
        <v>578.93333333333328</v>
      </c>
      <c r="E194" s="230">
        <v>575.36666666666656</v>
      </c>
      <c r="F194" s="230">
        <v>570.98333333333323</v>
      </c>
      <c r="G194" s="230">
        <v>567.41666666666652</v>
      </c>
      <c r="H194" s="230">
        <v>583.31666666666661</v>
      </c>
      <c r="I194" s="230">
        <v>586.88333333333344</v>
      </c>
      <c r="J194" s="230">
        <v>591.26666666666665</v>
      </c>
      <c r="K194" s="229">
        <v>582.5</v>
      </c>
      <c r="L194" s="229">
        <v>574.54999999999995</v>
      </c>
      <c r="M194" s="229">
        <v>6.2280499999999996</v>
      </c>
      <c r="N194" s="1"/>
      <c r="O194" s="1"/>
    </row>
    <row r="195" spans="1:15" ht="12.75" customHeight="1">
      <c r="A195" s="30">
        <v>185</v>
      </c>
      <c r="B195" s="215" t="s">
        <v>363</v>
      </c>
      <c r="C195" s="229">
        <v>114.5</v>
      </c>
      <c r="D195" s="230">
        <v>114.3</v>
      </c>
      <c r="E195" s="230">
        <v>113.19999999999999</v>
      </c>
      <c r="F195" s="230">
        <v>111.89999999999999</v>
      </c>
      <c r="G195" s="230">
        <v>110.79999999999998</v>
      </c>
      <c r="H195" s="230">
        <v>115.6</v>
      </c>
      <c r="I195" s="230">
        <v>116.69999999999999</v>
      </c>
      <c r="J195" s="230">
        <v>118</v>
      </c>
      <c r="K195" s="229">
        <v>115.4</v>
      </c>
      <c r="L195" s="229">
        <v>113</v>
      </c>
      <c r="M195" s="229">
        <v>12.07263</v>
      </c>
      <c r="N195" s="1"/>
      <c r="O195" s="1"/>
    </row>
    <row r="196" spans="1:15" ht="12.75" customHeight="1">
      <c r="A196" s="30">
        <v>186</v>
      </c>
      <c r="B196" s="215" t="s">
        <v>364</v>
      </c>
      <c r="C196" s="229">
        <v>157.5</v>
      </c>
      <c r="D196" s="230">
        <v>157.9</v>
      </c>
      <c r="E196" s="230">
        <v>156.30000000000001</v>
      </c>
      <c r="F196" s="230">
        <v>155.1</v>
      </c>
      <c r="G196" s="230">
        <v>153.5</v>
      </c>
      <c r="H196" s="230">
        <v>159.10000000000002</v>
      </c>
      <c r="I196" s="230">
        <v>160.69999999999999</v>
      </c>
      <c r="J196" s="230">
        <v>161.90000000000003</v>
      </c>
      <c r="K196" s="229">
        <v>159.5</v>
      </c>
      <c r="L196" s="229">
        <v>156.69999999999999</v>
      </c>
      <c r="M196" s="229">
        <v>17.05423</v>
      </c>
      <c r="N196" s="1"/>
      <c r="O196" s="1"/>
    </row>
    <row r="197" spans="1:15" ht="12.75" customHeight="1">
      <c r="A197" s="30">
        <v>187</v>
      </c>
      <c r="B197" s="215" t="s">
        <v>255</v>
      </c>
      <c r="C197" s="229">
        <v>295.10000000000002</v>
      </c>
      <c r="D197" s="230">
        <v>296.03333333333336</v>
      </c>
      <c r="E197" s="230">
        <v>292.06666666666672</v>
      </c>
      <c r="F197" s="230">
        <v>289.03333333333336</v>
      </c>
      <c r="G197" s="230">
        <v>285.06666666666672</v>
      </c>
      <c r="H197" s="230">
        <v>299.06666666666672</v>
      </c>
      <c r="I197" s="230">
        <v>303.0333333333333</v>
      </c>
      <c r="J197" s="230">
        <v>306.06666666666672</v>
      </c>
      <c r="K197" s="229">
        <v>300</v>
      </c>
      <c r="L197" s="229">
        <v>293</v>
      </c>
      <c r="M197" s="229">
        <v>5.5514700000000001</v>
      </c>
      <c r="N197" s="1"/>
      <c r="O197" s="1"/>
    </row>
    <row r="198" spans="1:15" ht="12.75" customHeight="1">
      <c r="A198" s="30">
        <v>188</v>
      </c>
      <c r="B198" s="215" t="s">
        <v>366</v>
      </c>
      <c r="C198" s="229">
        <v>1403.6</v>
      </c>
      <c r="D198" s="230">
        <v>1404.5333333333335</v>
      </c>
      <c r="E198" s="230">
        <v>1385.0666666666671</v>
      </c>
      <c r="F198" s="230">
        <v>1366.5333333333335</v>
      </c>
      <c r="G198" s="230">
        <v>1347.0666666666671</v>
      </c>
      <c r="H198" s="230">
        <v>1423.0666666666671</v>
      </c>
      <c r="I198" s="230">
        <v>1442.5333333333338</v>
      </c>
      <c r="J198" s="230">
        <v>1461.0666666666671</v>
      </c>
      <c r="K198" s="229">
        <v>1424</v>
      </c>
      <c r="L198" s="229">
        <v>1386</v>
      </c>
      <c r="M198" s="229">
        <v>4.2203999999999997</v>
      </c>
      <c r="N198" s="1"/>
      <c r="O198" s="1"/>
    </row>
    <row r="199" spans="1:15" ht="12.75" customHeight="1">
      <c r="A199" s="30">
        <v>189</v>
      </c>
      <c r="B199" s="215" t="s">
        <v>113</v>
      </c>
      <c r="C199" s="229">
        <v>1131.3</v>
      </c>
      <c r="D199" s="230">
        <v>1135.1833333333334</v>
      </c>
      <c r="E199" s="230">
        <v>1125.4166666666667</v>
      </c>
      <c r="F199" s="230">
        <v>1119.5333333333333</v>
      </c>
      <c r="G199" s="230">
        <v>1109.7666666666667</v>
      </c>
      <c r="H199" s="230">
        <v>1141.0666666666668</v>
      </c>
      <c r="I199" s="230">
        <v>1150.8333333333333</v>
      </c>
      <c r="J199" s="230">
        <v>1156.7166666666669</v>
      </c>
      <c r="K199" s="229">
        <v>1144.95</v>
      </c>
      <c r="L199" s="229">
        <v>1129.3</v>
      </c>
      <c r="M199" s="229">
        <v>20.146560000000001</v>
      </c>
      <c r="N199" s="1"/>
      <c r="O199" s="1"/>
    </row>
    <row r="200" spans="1:15" ht="12.75" customHeight="1">
      <c r="A200" s="30">
        <v>190</v>
      </c>
      <c r="B200" s="215" t="s">
        <v>115</v>
      </c>
      <c r="C200" s="229">
        <v>1976.2</v>
      </c>
      <c r="D200" s="230">
        <v>1969.4166666666667</v>
      </c>
      <c r="E200" s="230">
        <v>1961.0333333333335</v>
      </c>
      <c r="F200" s="230">
        <v>1945.8666666666668</v>
      </c>
      <c r="G200" s="230">
        <v>1937.4833333333336</v>
      </c>
      <c r="H200" s="230">
        <v>1984.5833333333335</v>
      </c>
      <c r="I200" s="230">
        <v>1992.9666666666667</v>
      </c>
      <c r="J200" s="230">
        <v>2008.1333333333334</v>
      </c>
      <c r="K200" s="229">
        <v>1977.8</v>
      </c>
      <c r="L200" s="229">
        <v>1954.25</v>
      </c>
      <c r="M200" s="229">
        <v>2.64995</v>
      </c>
      <c r="N200" s="1"/>
      <c r="O200" s="1"/>
    </row>
    <row r="201" spans="1:15" ht="12.75" customHeight="1">
      <c r="A201" s="30">
        <v>191</v>
      </c>
      <c r="B201" s="215" t="s">
        <v>116</v>
      </c>
      <c r="C201" s="229">
        <v>1603.5</v>
      </c>
      <c r="D201" s="230">
        <v>1600.8666666666668</v>
      </c>
      <c r="E201" s="230">
        <v>1592.7333333333336</v>
      </c>
      <c r="F201" s="230">
        <v>1581.9666666666667</v>
      </c>
      <c r="G201" s="230">
        <v>1573.8333333333335</v>
      </c>
      <c r="H201" s="230">
        <v>1611.6333333333337</v>
      </c>
      <c r="I201" s="230">
        <v>1619.7666666666669</v>
      </c>
      <c r="J201" s="230">
        <v>1630.5333333333338</v>
      </c>
      <c r="K201" s="229">
        <v>1609</v>
      </c>
      <c r="L201" s="229">
        <v>1590.1</v>
      </c>
      <c r="M201" s="229">
        <v>139.63054</v>
      </c>
      <c r="N201" s="1"/>
      <c r="O201" s="1"/>
    </row>
    <row r="202" spans="1:15" ht="12.75" customHeight="1">
      <c r="A202" s="30">
        <v>192</v>
      </c>
      <c r="B202" s="215" t="s">
        <v>117</v>
      </c>
      <c r="C202" s="229">
        <v>584.79999999999995</v>
      </c>
      <c r="D202" s="230">
        <v>584.26666666666665</v>
      </c>
      <c r="E202" s="230">
        <v>581.5333333333333</v>
      </c>
      <c r="F202" s="230">
        <v>578.26666666666665</v>
      </c>
      <c r="G202" s="230">
        <v>575.5333333333333</v>
      </c>
      <c r="H202" s="230">
        <v>587.5333333333333</v>
      </c>
      <c r="I202" s="230">
        <v>590.26666666666665</v>
      </c>
      <c r="J202" s="230">
        <v>593.5333333333333</v>
      </c>
      <c r="K202" s="229">
        <v>587</v>
      </c>
      <c r="L202" s="229">
        <v>581</v>
      </c>
      <c r="M202" s="229">
        <v>32.889499999999998</v>
      </c>
      <c r="N202" s="1"/>
      <c r="O202" s="1"/>
    </row>
    <row r="203" spans="1:15" ht="12.75" customHeight="1">
      <c r="A203" s="30">
        <v>193</v>
      </c>
      <c r="B203" s="215" t="s">
        <v>367</v>
      </c>
      <c r="C203" s="229">
        <v>70</v>
      </c>
      <c r="D203" s="230">
        <v>70.666666666666671</v>
      </c>
      <c r="E203" s="230">
        <v>69.033333333333346</v>
      </c>
      <c r="F203" s="230">
        <v>68.066666666666677</v>
      </c>
      <c r="G203" s="230">
        <v>66.433333333333351</v>
      </c>
      <c r="H203" s="230">
        <v>71.63333333333334</v>
      </c>
      <c r="I203" s="230">
        <v>73.266666666666666</v>
      </c>
      <c r="J203" s="230">
        <v>74.233333333333334</v>
      </c>
      <c r="K203" s="229">
        <v>72.3</v>
      </c>
      <c r="L203" s="229">
        <v>69.7</v>
      </c>
      <c r="M203" s="229">
        <v>133.23141000000001</v>
      </c>
      <c r="N203" s="1"/>
      <c r="O203" s="1"/>
    </row>
    <row r="204" spans="1:15" ht="12.75" customHeight="1">
      <c r="A204" s="30">
        <v>194</v>
      </c>
      <c r="B204" s="215" t="s">
        <v>815</v>
      </c>
      <c r="C204" s="229">
        <v>678.15</v>
      </c>
      <c r="D204" s="230">
        <v>679.7166666666667</v>
      </c>
      <c r="E204" s="230">
        <v>673.43333333333339</v>
      </c>
      <c r="F204" s="230">
        <v>668.7166666666667</v>
      </c>
      <c r="G204" s="230">
        <v>662.43333333333339</v>
      </c>
      <c r="H204" s="230">
        <v>684.43333333333339</v>
      </c>
      <c r="I204" s="230">
        <v>690.7166666666667</v>
      </c>
      <c r="J204" s="230">
        <v>695.43333333333339</v>
      </c>
      <c r="K204" s="229">
        <v>686</v>
      </c>
      <c r="L204" s="229">
        <v>675</v>
      </c>
      <c r="M204" s="229">
        <v>0.49482999999999999</v>
      </c>
      <c r="N204" s="1"/>
      <c r="O204" s="1"/>
    </row>
    <row r="205" spans="1:15" ht="12.75" customHeight="1">
      <c r="A205" s="30">
        <v>195</v>
      </c>
      <c r="B205" s="215" t="s">
        <v>368</v>
      </c>
      <c r="C205" s="229">
        <v>914.05</v>
      </c>
      <c r="D205" s="230">
        <v>917.80000000000007</v>
      </c>
      <c r="E205" s="230">
        <v>906.90000000000009</v>
      </c>
      <c r="F205" s="230">
        <v>899.75</v>
      </c>
      <c r="G205" s="230">
        <v>888.85</v>
      </c>
      <c r="H205" s="230">
        <v>924.95000000000016</v>
      </c>
      <c r="I205" s="230">
        <v>935.85</v>
      </c>
      <c r="J205" s="230">
        <v>943.00000000000023</v>
      </c>
      <c r="K205" s="229">
        <v>928.7</v>
      </c>
      <c r="L205" s="229">
        <v>910.65</v>
      </c>
      <c r="M205" s="229">
        <v>1.93344</v>
      </c>
      <c r="N205" s="1"/>
      <c r="O205" s="1"/>
    </row>
    <row r="206" spans="1:15" ht="12.75" customHeight="1">
      <c r="A206" s="30">
        <v>196</v>
      </c>
      <c r="B206" s="215" t="s">
        <v>369</v>
      </c>
      <c r="C206" s="229">
        <v>926.45</v>
      </c>
      <c r="D206" s="230">
        <v>925.19999999999993</v>
      </c>
      <c r="E206" s="230">
        <v>917.24999999999989</v>
      </c>
      <c r="F206" s="230">
        <v>908.05</v>
      </c>
      <c r="G206" s="230">
        <v>900.09999999999991</v>
      </c>
      <c r="H206" s="230">
        <v>934.39999999999986</v>
      </c>
      <c r="I206" s="230">
        <v>942.34999999999991</v>
      </c>
      <c r="J206" s="230">
        <v>951.54999999999984</v>
      </c>
      <c r="K206" s="229">
        <v>933.15</v>
      </c>
      <c r="L206" s="229">
        <v>916</v>
      </c>
      <c r="M206" s="229">
        <v>0.25239</v>
      </c>
      <c r="N206" s="1"/>
      <c r="O206" s="1"/>
    </row>
    <row r="207" spans="1:15" ht="12.75" customHeight="1">
      <c r="A207" s="30">
        <v>197</v>
      </c>
      <c r="B207" s="215" t="s">
        <v>112</v>
      </c>
      <c r="C207" s="229">
        <v>1350.3</v>
      </c>
      <c r="D207" s="230">
        <v>1346.4333333333334</v>
      </c>
      <c r="E207" s="230">
        <v>1332.8666666666668</v>
      </c>
      <c r="F207" s="230">
        <v>1315.4333333333334</v>
      </c>
      <c r="G207" s="230">
        <v>1301.8666666666668</v>
      </c>
      <c r="H207" s="230">
        <v>1363.8666666666668</v>
      </c>
      <c r="I207" s="230">
        <v>1377.4333333333334</v>
      </c>
      <c r="J207" s="230">
        <v>1394.8666666666668</v>
      </c>
      <c r="K207" s="229">
        <v>1360</v>
      </c>
      <c r="L207" s="229">
        <v>1329</v>
      </c>
      <c r="M207" s="229">
        <v>12.5708</v>
      </c>
      <c r="N207" s="1"/>
      <c r="O207" s="1"/>
    </row>
    <row r="208" spans="1:15" ht="12.75" customHeight="1">
      <c r="A208" s="30">
        <v>198</v>
      </c>
      <c r="B208" s="215" t="s">
        <v>118</v>
      </c>
      <c r="C208" s="229">
        <v>2952.45</v>
      </c>
      <c r="D208" s="230">
        <v>2937.4666666666672</v>
      </c>
      <c r="E208" s="230">
        <v>2919.0333333333342</v>
      </c>
      <c r="F208" s="230">
        <v>2885.6166666666672</v>
      </c>
      <c r="G208" s="230">
        <v>2867.1833333333343</v>
      </c>
      <c r="H208" s="230">
        <v>2970.8833333333341</v>
      </c>
      <c r="I208" s="230">
        <v>2989.3166666666666</v>
      </c>
      <c r="J208" s="230">
        <v>3022.733333333334</v>
      </c>
      <c r="K208" s="229">
        <v>2955.9</v>
      </c>
      <c r="L208" s="229">
        <v>2904.05</v>
      </c>
      <c r="M208" s="229">
        <v>9.7308699999999995</v>
      </c>
      <c r="N208" s="1"/>
      <c r="O208" s="1"/>
    </row>
    <row r="209" spans="1:15" ht="12.75" customHeight="1">
      <c r="A209" s="30">
        <v>199</v>
      </c>
      <c r="B209" s="215" t="s">
        <v>764</v>
      </c>
      <c r="C209" s="229">
        <v>315.55</v>
      </c>
      <c r="D209" s="230">
        <v>318.13333333333338</v>
      </c>
      <c r="E209" s="230">
        <v>311.71666666666675</v>
      </c>
      <c r="F209" s="230">
        <v>307.88333333333338</v>
      </c>
      <c r="G209" s="230">
        <v>301.46666666666675</v>
      </c>
      <c r="H209" s="230">
        <v>321.96666666666675</v>
      </c>
      <c r="I209" s="230">
        <v>328.38333333333338</v>
      </c>
      <c r="J209" s="230">
        <v>332.21666666666675</v>
      </c>
      <c r="K209" s="229">
        <v>324.55</v>
      </c>
      <c r="L209" s="229">
        <v>314.3</v>
      </c>
      <c r="M209" s="229">
        <v>4.0775800000000002</v>
      </c>
      <c r="N209" s="1"/>
      <c r="O209" s="1"/>
    </row>
    <row r="210" spans="1:15" ht="12.75" customHeight="1">
      <c r="A210" s="30">
        <v>200</v>
      </c>
      <c r="B210" s="215" t="s">
        <v>120</v>
      </c>
      <c r="C210" s="229">
        <v>421.4</v>
      </c>
      <c r="D210" s="230">
        <v>420.76666666666665</v>
      </c>
      <c r="E210" s="230">
        <v>417.5333333333333</v>
      </c>
      <c r="F210" s="230">
        <v>413.66666666666663</v>
      </c>
      <c r="G210" s="230">
        <v>410.43333333333328</v>
      </c>
      <c r="H210" s="230">
        <v>424.63333333333333</v>
      </c>
      <c r="I210" s="230">
        <v>427.86666666666667</v>
      </c>
      <c r="J210" s="230">
        <v>431.73333333333335</v>
      </c>
      <c r="K210" s="229">
        <v>424</v>
      </c>
      <c r="L210" s="229">
        <v>416.9</v>
      </c>
      <c r="M210" s="229">
        <v>42.473909999999997</v>
      </c>
      <c r="N210" s="1"/>
      <c r="O210" s="1"/>
    </row>
    <row r="211" spans="1:15" ht="12.75" customHeight="1">
      <c r="A211" s="30">
        <v>201</v>
      </c>
      <c r="B211" s="215" t="s">
        <v>771</v>
      </c>
      <c r="C211" s="229">
        <v>1081.9000000000001</v>
      </c>
      <c r="D211" s="230">
        <v>1082.0833333333333</v>
      </c>
      <c r="E211" s="230">
        <v>1075.1666666666665</v>
      </c>
      <c r="F211" s="230">
        <v>1068.4333333333332</v>
      </c>
      <c r="G211" s="230">
        <v>1061.5166666666664</v>
      </c>
      <c r="H211" s="230">
        <v>1088.8166666666666</v>
      </c>
      <c r="I211" s="230">
        <v>1095.7333333333331</v>
      </c>
      <c r="J211" s="230">
        <v>1102.4666666666667</v>
      </c>
      <c r="K211" s="229">
        <v>1089</v>
      </c>
      <c r="L211" s="229">
        <v>1075.3499999999999</v>
      </c>
      <c r="M211" s="229">
        <v>0.68586999999999998</v>
      </c>
      <c r="N211" s="1"/>
      <c r="O211" s="1"/>
    </row>
    <row r="212" spans="1:15" ht="12.75" customHeight="1">
      <c r="A212" s="30">
        <v>202</v>
      </c>
      <c r="B212" s="215" t="s">
        <v>256</v>
      </c>
      <c r="C212" s="229">
        <v>3639.2</v>
      </c>
      <c r="D212" s="230">
        <v>3655.4166666666665</v>
      </c>
      <c r="E212" s="230">
        <v>3611.833333333333</v>
      </c>
      <c r="F212" s="230">
        <v>3584.4666666666667</v>
      </c>
      <c r="G212" s="230">
        <v>3540.8833333333332</v>
      </c>
      <c r="H212" s="230">
        <v>3682.7833333333328</v>
      </c>
      <c r="I212" s="230">
        <v>3726.3666666666659</v>
      </c>
      <c r="J212" s="230">
        <v>3753.7333333333327</v>
      </c>
      <c r="K212" s="229">
        <v>3699</v>
      </c>
      <c r="L212" s="229">
        <v>3628.05</v>
      </c>
      <c r="M212" s="229">
        <v>16.179269999999999</v>
      </c>
      <c r="N212" s="1"/>
      <c r="O212" s="1"/>
    </row>
    <row r="213" spans="1:15" ht="12.75" customHeight="1">
      <c r="A213" s="30">
        <v>203</v>
      </c>
      <c r="B213" s="215" t="s">
        <v>371</v>
      </c>
      <c r="C213" s="229">
        <v>113.35</v>
      </c>
      <c r="D213" s="230">
        <v>113.63333333333333</v>
      </c>
      <c r="E213" s="230">
        <v>112.61666666666665</v>
      </c>
      <c r="F213" s="230">
        <v>111.88333333333333</v>
      </c>
      <c r="G213" s="230">
        <v>110.86666666666665</v>
      </c>
      <c r="H213" s="230">
        <v>114.36666666666665</v>
      </c>
      <c r="I213" s="230">
        <v>115.38333333333333</v>
      </c>
      <c r="J213" s="230">
        <v>116.11666666666665</v>
      </c>
      <c r="K213" s="229">
        <v>114.65</v>
      </c>
      <c r="L213" s="229">
        <v>112.9</v>
      </c>
      <c r="M213" s="229">
        <v>31.530239999999999</v>
      </c>
      <c r="N213" s="1"/>
      <c r="O213" s="1"/>
    </row>
    <row r="214" spans="1:15" ht="12.75" customHeight="1">
      <c r="A214" s="30">
        <v>204</v>
      </c>
      <c r="B214" s="215" t="s">
        <v>121</v>
      </c>
      <c r="C214" s="229">
        <v>274.35000000000002</v>
      </c>
      <c r="D214" s="230">
        <v>274.81666666666666</v>
      </c>
      <c r="E214" s="230">
        <v>272.43333333333334</v>
      </c>
      <c r="F214" s="230">
        <v>270.51666666666665</v>
      </c>
      <c r="G214" s="230">
        <v>268.13333333333333</v>
      </c>
      <c r="H214" s="230">
        <v>276.73333333333335</v>
      </c>
      <c r="I214" s="230">
        <v>279.11666666666667</v>
      </c>
      <c r="J214" s="230">
        <v>281.03333333333336</v>
      </c>
      <c r="K214" s="229">
        <v>277.2</v>
      </c>
      <c r="L214" s="229">
        <v>272.89999999999998</v>
      </c>
      <c r="M214" s="229">
        <v>24.304670000000002</v>
      </c>
      <c r="N214" s="1"/>
      <c r="O214" s="1"/>
    </row>
    <row r="215" spans="1:15" ht="12.75" customHeight="1">
      <c r="A215" s="30">
        <v>205</v>
      </c>
      <c r="B215" s="215" t="s">
        <v>122</v>
      </c>
      <c r="C215" s="229">
        <v>2675.9</v>
      </c>
      <c r="D215" s="230">
        <v>2666.7999999999997</v>
      </c>
      <c r="E215" s="230">
        <v>2636.5999999999995</v>
      </c>
      <c r="F215" s="230">
        <v>2597.2999999999997</v>
      </c>
      <c r="G215" s="230">
        <v>2567.0999999999995</v>
      </c>
      <c r="H215" s="230">
        <v>2706.0999999999995</v>
      </c>
      <c r="I215" s="230">
        <v>2736.2999999999993</v>
      </c>
      <c r="J215" s="230">
        <v>2775.5999999999995</v>
      </c>
      <c r="K215" s="229">
        <v>2697</v>
      </c>
      <c r="L215" s="229">
        <v>2627.5</v>
      </c>
      <c r="M215" s="229">
        <v>17.879239999999999</v>
      </c>
      <c r="N215" s="1"/>
      <c r="O215" s="1"/>
    </row>
    <row r="216" spans="1:15" ht="12.75" customHeight="1">
      <c r="A216" s="30">
        <v>206</v>
      </c>
      <c r="B216" s="215" t="s">
        <v>257</v>
      </c>
      <c r="C216" s="229">
        <v>303.85000000000002</v>
      </c>
      <c r="D216" s="230">
        <v>302.66666666666669</v>
      </c>
      <c r="E216" s="230">
        <v>300.73333333333335</v>
      </c>
      <c r="F216" s="230">
        <v>297.61666666666667</v>
      </c>
      <c r="G216" s="230">
        <v>295.68333333333334</v>
      </c>
      <c r="H216" s="230">
        <v>305.78333333333336</v>
      </c>
      <c r="I216" s="230">
        <v>307.71666666666664</v>
      </c>
      <c r="J216" s="230">
        <v>310.83333333333337</v>
      </c>
      <c r="K216" s="229">
        <v>304.60000000000002</v>
      </c>
      <c r="L216" s="229">
        <v>299.55</v>
      </c>
      <c r="M216" s="229">
        <v>9.8423599999999993</v>
      </c>
      <c r="N216" s="1"/>
      <c r="O216" s="1"/>
    </row>
    <row r="217" spans="1:15" ht="12.75" customHeight="1">
      <c r="A217" s="30">
        <v>207</v>
      </c>
      <c r="B217" s="215" t="s">
        <v>285</v>
      </c>
      <c r="C217" s="229">
        <v>4110.8999999999996</v>
      </c>
      <c r="D217" s="230">
        <v>4053.8666666666663</v>
      </c>
      <c r="E217" s="230">
        <v>3958.7333333333327</v>
      </c>
      <c r="F217" s="230">
        <v>3806.5666666666662</v>
      </c>
      <c r="G217" s="230">
        <v>3711.4333333333325</v>
      </c>
      <c r="H217" s="230">
        <v>4206.0333333333328</v>
      </c>
      <c r="I217" s="230">
        <v>4301.166666666667</v>
      </c>
      <c r="J217" s="230">
        <v>4453.333333333333</v>
      </c>
      <c r="K217" s="229">
        <v>4149</v>
      </c>
      <c r="L217" s="229">
        <v>3901.7</v>
      </c>
      <c r="M217" s="229">
        <v>0.55527000000000004</v>
      </c>
      <c r="N217" s="1"/>
      <c r="O217" s="1"/>
    </row>
    <row r="218" spans="1:15" ht="12.75" customHeight="1">
      <c r="A218" s="30">
        <v>208</v>
      </c>
      <c r="B218" s="215" t="s">
        <v>772</v>
      </c>
      <c r="C218" s="229">
        <v>811.35</v>
      </c>
      <c r="D218" s="230">
        <v>809.01666666666677</v>
      </c>
      <c r="E218" s="230">
        <v>803.03333333333353</v>
      </c>
      <c r="F218" s="230">
        <v>794.71666666666681</v>
      </c>
      <c r="G218" s="230">
        <v>788.73333333333358</v>
      </c>
      <c r="H218" s="230">
        <v>817.33333333333348</v>
      </c>
      <c r="I218" s="230">
        <v>823.31666666666683</v>
      </c>
      <c r="J218" s="230">
        <v>831.63333333333344</v>
      </c>
      <c r="K218" s="229">
        <v>815</v>
      </c>
      <c r="L218" s="229">
        <v>800.7</v>
      </c>
      <c r="M218" s="229">
        <v>1.63524</v>
      </c>
      <c r="N218" s="1"/>
      <c r="O218" s="1"/>
    </row>
    <row r="219" spans="1:15" ht="12.75" customHeight="1">
      <c r="A219" s="30">
        <v>209</v>
      </c>
      <c r="B219" s="215" t="s">
        <v>372</v>
      </c>
      <c r="C219" s="229">
        <v>41233.949999999997</v>
      </c>
      <c r="D219" s="230">
        <v>41240.783333333333</v>
      </c>
      <c r="E219" s="230">
        <v>41013.116666666669</v>
      </c>
      <c r="F219" s="230">
        <v>40792.283333333333</v>
      </c>
      <c r="G219" s="230">
        <v>40564.616666666669</v>
      </c>
      <c r="H219" s="230">
        <v>41461.616666666669</v>
      </c>
      <c r="I219" s="230">
        <v>41689.28333333334</v>
      </c>
      <c r="J219" s="230">
        <v>41910.116666666669</v>
      </c>
      <c r="K219" s="229">
        <v>41468.449999999997</v>
      </c>
      <c r="L219" s="229">
        <v>41019.949999999997</v>
      </c>
      <c r="M219" s="229">
        <v>5.2549999999999999E-2</v>
      </c>
      <c r="N219" s="1"/>
      <c r="O219" s="1"/>
    </row>
    <row r="220" spans="1:15" ht="12.75" customHeight="1">
      <c r="A220" s="30">
        <v>210</v>
      </c>
      <c r="B220" s="215" t="s">
        <v>373</v>
      </c>
      <c r="C220" s="229">
        <v>60.7</v>
      </c>
      <c r="D220" s="230">
        <v>60.483333333333327</v>
      </c>
      <c r="E220" s="230">
        <v>59.566666666666656</v>
      </c>
      <c r="F220" s="230">
        <v>58.43333333333333</v>
      </c>
      <c r="G220" s="230">
        <v>57.516666666666659</v>
      </c>
      <c r="H220" s="230">
        <v>61.616666666666653</v>
      </c>
      <c r="I220" s="230">
        <v>62.533333333333324</v>
      </c>
      <c r="J220" s="230">
        <v>63.66666666666665</v>
      </c>
      <c r="K220" s="229">
        <v>61.4</v>
      </c>
      <c r="L220" s="229">
        <v>59.35</v>
      </c>
      <c r="M220" s="229">
        <v>102.21299</v>
      </c>
      <c r="N220" s="1"/>
      <c r="O220" s="1"/>
    </row>
    <row r="221" spans="1:15" ht="12.75" customHeight="1">
      <c r="A221" s="30">
        <v>211</v>
      </c>
      <c r="B221" s="215" t="s">
        <v>114</v>
      </c>
      <c r="C221" s="229">
        <v>2645.9</v>
      </c>
      <c r="D221" s="230">
        <v>2645.2000000000003</v>
      </c>
      <c r="E221" s="230">
        <v>2635.6000000000004</v>
      </c>
      <c r="F221" s="230">
        <v>2625.3</v>
      </c>
      <c r="G221" s="230">
        <v>2615.7000000000003</v>
      </c>
      <c r="H221" s="230">
        <v>2655.5000000000005</v>
      </c>
      <c r="I221" s="230">
        <v>2665.1</v>
      </c>
      <c r="J221" s="230">
        <v>2675.4000000000005</v>
      </c>
      <c r="K221" s="229">
        <v>2654.8</v>
      </c>
      <c r="L221" s="229">
        <v>2634.9</v>
      </c>
      <c r="M221" s="229">
        <v>55.161360000000002</v>
      </c>
      <c r="N221" s="1"/>
      <c r="O221" s="1"/>
    </row>
    <row r="222" spans="1:15" ht="12.75" customHeight="1">
      <c r="A222" s="30">
        <v>212</v>
      </c>
      <c r="B222" s="215" t="s">
        <v>124</v>
      </c>
      <c r="C222" s="229">
        <v>943.55</v>
      </c>
      <c r="D222" s="230">
        <v>941.30000000000007</v>
      </c>
      <c r="E222" s="230">
        <v>936.35000000000014</v>
      </c>
      <c r="F222" s="230">
        <v>929.15000000000009</v>
      </c>
      <c r="G222" s="230">
        <v>924.20000000000016</v>
      </c>
      <c r="H222" s="230">
        <v>948.50000000000011</v>
      </c>
      <c r="I222" s="230">
        <v>953.45000000000016</v>
      </c>
      <c r="J222" s="230">
        <v>960.65000000000009</v>
      </c>
      <c r="K222" s="229">
        <v>946.25</v>
      </c>
      <c r="L222" s="229">
        <v>934.1</v>
      </c>
      <c r="M222" s="229">
        <v>135.28775999999999</v>
      </c>
      <c r="N222" s="1"/>
      <c r="O222" s="1"/>
    </row>
    <row r="223" spans="1:15" ht="12.75" customHeight="1">
      <c r="A223" s="30">
        <v>213</v>
      </c>
      <c r="B223" s="215" t="s">
        <v>125</v>
      </c>
      <c r="C223" s="229">
        <v>1219.8</v>
      </c>
      <c r="D223" s="230">
        <v>1219.6333333333332</v>
      </c>
      <c r="E223" s="230">
        <v>1211.1666666666665</v>
      </c>
      <c r="F223" s="230">
        <v>1202.5333333333333</v>
      </c>
      <c r="G223" s="230">
        <v>1194.0666666666666</v>
      </c>
      <c r="H223" s="230">
        <v>1228.2666666666664</v>
      </c>
      <c r="I223" s="230">
        <v>1236.7333333333331</v>
      </c>
      <c r="J223" s="230">
        <v>1245.3666666666663</v>
      </c>
      <c r="K223" s="229">
        <v>1228.0999999999999</v>
      </c>
      <c r="L223" s="229">
        <v>1211</v>
      </c>
      <c r="M223" s="229">
        <v>4.8641899999999998</v>
      </c>
      <c r="N223" s="1"/>
      <c r="O223" s="1"/>
    </row>
    <row r="224" spans="1:15" ht="12.75" customHeight="1">
      <c r="A224" s="30">
        <v>214</v>
      </c>
      <c r="B224" s="215" t="s">
        <v>126</v>
      </c>
      <c r="C224" s="229">
        <v>507.65</v>
      </c>
      <c r="D224" s="230">
        <v>507.7833333333333</v>
      </c>
      <c r="E224" s="230">
        <v>504.36666666666662</v>
      </c>
      <c r="F224" s="230">
        <v>501.08333333333331</v>
      </c>
      <c r="G224" s="230">
        <v>497.66666666666663</v>
      </c>
      <c r="H224" s="230">
        <v>511.06666666666661</v>
      </c>
      <c r="I224" s="230">
        <v>514.48333333333335</v>
      </c>
      <c r="J224" s="230">
        <v>517.76666666666665</v>
      </c>
      <c r="K224" s="229">
        <v>511.2</v>
      </c>
      <c r="L224" s="229">
        <v>504.5</v>
      </c>
      <c r="M224" s="229">
        <v>12.656470000000001</v>
      </c>
      <c r="N224" s="1"/>
      <c r="O224" s="1"/>
    </row>
    <row r="225" spans="1:15" ht="12.75" customHeight="1">
      <c r="A225" s="30">
        <v>215</v>
      </c>
      <c r="B225" s="215" t="s">
        <v>258</v>
      </c>
      <c r="C225" s="229">
        <v>517.54999999999995</v>
      </c>
      <c r="D225" s="230">
        <v>519.68333333333328</v>
      </c>
      <c r="E225" s="230">
        <v>514.41666666666652</v>
      </c>
      <c r="F225" s="230">
        <v>511.28333333333319</v>
      </c>
      <c r="G225" s="230">
        <v>506.01666666666642</v>
      </c>
      <c r="H225" s="230">
        <v>522.81666666666661</v>
      </c>
      <c r="I225" s="230">
        <v>528.08333333333326</v>
      </c>
      <c r="J225" s="230">
        <v>531.2166666666667</v>
      </c>
      <c r="K225" s="229">
        <v>524.95000000000005</v>
      </c>
      <c r="L225" s="229">
        <v>516.54999999999995</v>
      </c>
      <c r="M225" s="229">
        <v>1.3846000000000001</v>
      </c>
      <c r="N225" s="1"/>
      <c r="O225" s="1"/>
    </row>
    <row r="226" spans="1:15" ht="12.75" customHeight="1">
      <c r="A226" s="30">
        <v>216</v>
      </c>
      <c r="B226" s="215" t="s">
        <v>375</v>
      </c>
      <c r="C226" s="229">
        <v>54.2</v>
      </c>
      <c r="D226" s="230">
        <v>54.1</v>
      </c>
      <c r="E226" s="230">
        <v>53.650000000000006</v>
      </c>
      <c r="F226" s="230">
        <v>53.1</v>
      </c>
      <c r="G226" s="230">
        <v>52.650000000000006</v>
      </c>
      <c r="H226" s="230">
        <v>54.650000000000006</v>
      </c>
      <c r="I226" s="230">
        <v>55.100000000000009</v>
      </c>
      <c r="J226" s="230">
        <v>55.650000000000006</v>
      </c>
      <c r="K226" s="229">
        <v>54.55</v>
      </c>
      <c r="L226" s="229">
        <v>53.55</v>
      </c>
      <c r="M226" s="229">
        <v>30.622720000000001</v>
      </c>
      <c r="N226" s="1"/>
      <c r="O226" s="1"/>
    </row>
    <row r="227" spans="1:15" ht="12.75" customHeight="1">
      <c r="A227" s="30">
        <v>217</v>
      </c>
      <c r="B227" s="215" t="s">
        <v>128</v>
      </c>
      <c r="C227" s="229">
        <v>74.8</v>
      </c>
      <c r="D227" s="230">
        <v>74.266666666666666</v>
      </c>
      <c r="E227" s="230">
        <v>73.533333333333331</v>
      </c>
      <c r="F227" s="230">
        <v>72.266666666666666</v>
      </c>
      <c r="G227" s="230">
        <v>71.533333333333331</v>
      </c>
      <c r="H227" s="230">
        <v>75.533333333333331</v>
      </c>
      <c r="I227" s="230">
        <v>76.266666666666652</v>
      </c>
      <c r="J227" s="230">
        <v>77.533333333333331</v>
      </c>
      <c r="K227" s="229">
        <v>75</v>
      </c>
      <c r="L227" s="229">
        <v>73</v>
      </c>
      <c r="M227" s="229">
        <v>440.54804999999999</v>
      </c>
      <c r="N227" s="1"/>
      <c r="O227" s="1"/>
    </row>
    <row r="228" spans="1:15" ht="12.75" customHeight="1">
      <c r="A228" s="30">
        <v>218</v>
      </c>
      <c r="B228" s="215" t="s">
        <v>376</v>
      </c>
      <c r="C228" s="229">
        <v>104.8</v>
      </c>
      <c r="D228" s="230">
        <v>104.14999999999999</v>
      </c>
      <c r="E228" s="230">
        <v>103.34999999999998</v>
      </c>
      <c r="F228" s="230">
        <v>101.89999999999999</v>
      </c>
      <c r="G228" s="230">
        <v>101.09999999999998</v>
      </c>
      <c r="H228" s="230">
        <v>105.59999999999998</v>
      </c>
      <c r="I228" s="230">
        <v>106.39999999999999</v>
      </c>
      <c r="J228" s="230">
        <v>107.84999999999998</v>
      </c>
      <c r="K228" s="229">
        <v>104.95</v>
      </c>
      <c r="L228" s="229">
        <v>102.7</v>
      </c>
      <c r="M228" s="229">
        <v>61.501600000000003</v>
      </c>
      <c r="N228" s="1"/>
      <c r="O228" s="1"/>
    </row>
    <row r="229" spans="1:15" ht="12.75" customHeight="1">
      <c r="A229" s="30">
        <v>219</v>
      </c>
      <c r="B229" s="215" t="s">
        <v>377</v>
      </c>
      <c r="C229" s="229">
        <v>814.3</v>
      </c>
      <c r="D229" s="230">
        <v>816.93333333333339</v>
      </c>
      <c r="E229" s="230">
        <v>809.41666666666674</v>
      </c>
      <c r="F229" s="230">
        <v>804.5333333333333</v>
      </c>
      <c r="G229" s="230">
        <v>797.01666666666665</v>
      </c>
      <c r="H229" s="230">
        <v>821.81666666666683</v>
      </c>
      <c r="I229" s="230">
        <v>829.33333333333348</v>
      </c>
      <c r="J229" s="230">
        <v>834.21666666666692</v>
      </c>
      <c r="K229" s="229">
        <v>824.45</v>
      </c>
      <c r="L229" s="229">
        <v>812.05</v>
      </c>
      <c r="M229" s="229">
        <v>0.16200000000000001</v>
      </c>
      <c r="N229" s="1"/>
      <c r="O229" s="1"/>
    </row>
    <row r="230" spans="1:15" ht="12.75" customHeight="1">
      <c r="A230" s="30">
        <v>220</v>
      </c>
      <c r="B230" s="215" t="s">
        <v>378</v>
      </c>
      <c r="C230" s="229">
        <v>501.65</v>
      </c>
      <c r="D230" s="230">
        <v>497.01666666666665</v>
      </c>
      <c r="E230" s="230">
        <v>485.33333333333331</v>
      </c>
      <c r="F230" s="230">
        <v>469.01666666666665</v>
      </c>
      <c r="G230" s="230">
        <v>457.33333333333331</v>
      </c>
      <c r="H230" s="230">
        <v>513.33333333333326</v>
      </c>
      <c r="I230" s="230">
        <v>525.01666666666665</v>
      </c>
      <c r="J230" s="230">
        <v>541.33333333333326</v>
      </c>
      <c r="K230" s="229">
        <v>508.7</v>
      </c>
      <c r="L230" s="229">
        <v>480.7</v>
      </c>
      <c r="M230" s="229">
        <v>28.71414</v>
      </c>
      <c r="N230" s="1"/>
      <c r="O230" s="1"/>
    </row>
    <row r="231" spans="1:15" ht="12.75" customHeight="1">
      <c r="A231" s="30">
        <v>221</v>
      </c>
      <c r="B231" s="215" t="s">
        <v>379</v>
      </c>
      <c r="C231" s="229">
        <v>27.45</v>
      </c>
      <c r="D231" s="230">
        <v>27.599999999999998</v>
      </c>
      <c r="E231" s="230">
        <v>27.249999999999996</v>
      </c>
      <c r="F231" s="230">
        <v>27.049999999999997</v>
      </c>
      <c r="G231" s="230">
        <v>26.699999999999996</v>
      </c>
      <c r="H231" s="230">
        <v>27.799999999999997</v>
      </c>
      <c r="I231" s="230">
        <v>28.15</v>
      </c>
      <c r="J231" s="230">
        <v>28.349999999999998</v>
      </c>
      <c r="K231" s="229">
        <v>27.95</v>
      </c>
      <c r="L231" s="229">
        <v>27.4</v>
      </c>
      <c r="M231" s="229">
        <v>62.781999999999996</v>
      </c>
      <c r="N231" s="1"/>
      <c r="O231" s="1"/>
    </row>
    <row r="232" spans="1:15" ht="12.75" customHeight="1">
      <c r="A232" s="30">
        <v>222</v>
      </c>
      <c r="B232" s="215" t="s">
        <v>137</v>
      </c>
      <c r="C232" s="229">
        <v>445.4</v>
      </c>
      <c r="D232" s="230">
        <v>443.36666666666662</v>
      </c>
      <c r="E232" s="230">
        <v>440.33333333333326</v>
      </c>
      <c r="F232" s="230">
        <v>435.26666666666665</v>
      </c>
      <c r="G232" s="230">
        <v>432.23333333333329</v>
      </c>
      <c r="H232" s="230">
        <v>448.43333333333322</v>
      </c>
      <c r="I232" s="230">
        <v>451.46666666666664</v>
      </c>
      <c r="J232" s="230">
        <v>456.53333333333319</v>
      </c>
      <c r="K232" s="229">
        <v>446.4</v>
      </c>
      <c r="L232" s="229">
        <v>438.3</v>
      </c>
      <c r="M232" s="229">
        <v>161.11859999999999</v>
      </c>
      <c r="N232" s="1"/>
      <c r="O232" s="1"/>
    </row>
    <row r="233" spans="1:15" ht="12.75" customHeight="1">
      <c r="A233" s="30">
        <v>223</v>
      </c>
      <c r="B233" s="215" t="s">
        <v>381</v>
      </c>
      <c r="C233" s="229">
        <v>108.5</v>
      </c>
      <c r="D233" s="230">
        <v>108.98333333333333</v>
      </c>
      <c r="E233" s="230">
        <v>107.51666666666667</v>
      </c>
      <c r="F233" s="230">
        <v>106.53333333333333</v>
      </c>
      <c r="G233" s="230">
        <v>105.06666666666666</v>
      </c>
      <c r="H233" s="230">
        <v>109.96666666666667</v>
      </c>
      <c r="I233" s="230">
        <v>111.43333333333334</v>
      </c>
      <c r="J233" s="230">
        <v>112.41666666666667</v>
      </c>
      <c r="K233" s="229">
        <v>110.45</v>
      </c>
      <c r="L233" s="229">
        <v>108</v>
      </c>
      <c r="M233" s="229">
        <v>2.9605399999999999</v>
      </c>
      <c r="N233" s="1"/>
      <c r="O233" s="1"/>
    </row>
    <row r="234" spans="1:15" ht="12.75" customHeight="1">
      <c r="A234" s="30">
        <v>224</v>
      </c>
      <c r="B234" s="215" t="s">
        <v>382</v>
      </c>
      <c r="C234" s="229">
        <v>228.15</v>
      </c>
      <c r="D234" s="230">
        <v>228.88333333333335</v>
      </c>
      <c r="E234" s="230">
        <v>226.81666666666672</v>
      </c>
      <c r="F234" s="230">
        <v>225.48333333333338</v>
      </c>
      <c r="G234" s="230">
        <v>223.41666666666674</v>
      </c>
      <c r="H234" s="230">
        <v>230.2166666666667</v>
      </c>
      <c r="I234" s="230">
        <v>232.28333333333336</v>
      </c>
      <c r="J234" s="230">
        <v>233.61666666666667</v>
      </c>
      <c r="K234" s="229">
        <v>230.95</v>
      </c>
      <c r="L234" s="229">
        <v>227.55</v>
      </c>
      <c r="M234" s="229">
        <v>15.133279999999999</v>
      </c>
      <c r="N234" s="1"/>
      <c r="O234" s="1"/>
    </row>
    <row r="235" spans="1:15" ht="12.75" customHeight="1">
      <c r="A235" s="30">
        <v>225</v>
      </c>
      <c r="B235" s="215" t="s">
        <v>123</v>
      </c>
      <c r="C235" s="229">
        <v>114.4</v>
      </c>
      <c r="D235" s="230">
        <v>113</v>
      </c>
      <c r="E235" s="230">
        <v>111</v>
      </c>
      <c r="F235" s="230">
        <v>107.6</v>
      </c>
      <c r="G235" s="230">
        <v>105.6</v>
      </c>
      <c r="H235" s="230">
        <v>116.4</v>
      </c>
      <c r="I235" s="230">
        <v>118.4</v>
      </c>
      <c r="J235" s="230">
        <v>121.80000000000001</v>
      </c>
      <c r="K235" s="229">
        <v>115</v>
      </c>
      <c r="L235" s="229">
        <v>109.6</v>
      </c>
      <c r="M235" s="229">
        <v>147.10369</v>
      </c>
      <c r="N235" s="1"/>
      <c r="O235" s="1"/>
    </row>
    <row r="236" spans="1:15" ht="12.75" customHeight="1">
      <c r="A236" s="30">
        <v>226</v>
      </c>
      <c r="B236" s="215" t="s">
        <v>383</v>
      </c>
      <c r="C236" s="229">
        <v>64.849999999999994</v>
      </c>
      <c r="D236" s="230">
        <v>65.650000000000006</v>
      </c>
      <c r="E236" s="230">
        <v>63.600000000000009</v>
      </c>
      <c r="F236" s="230">
        <v>62.350000000000009</v>
      </c>
      <c r="G236" s="230">
        <v>60.300000000000011</v>
      </c>
      <c r="H236" s="230">
        <v>66.900000000000006</v>
      </c>
      <c r="I236" s="230">
        <v>68.950000000000017</v>
      </c>
      <c r="J236" s="230">
        <v>70.2</v>
      </c>
      <c r="K236" s="229">
        <v>67.7</v>
      </c>
      <c r="L236" s="229">
        <v>64.400000000000006</v>
      </c>
      <c r="M236" s="229">
        <v>134.46191999999999</v>
      </c>
      <c r="N236" s="1"/>
      <c r="O236" s="1"/>
    </row>
    <row r="237" spans="1:15" ht="12.75" customHeight="1">
      <c r="A237" s="30">
        <v>227</v>
      </c>
      <c r="B237" s="215" t="s">
        <v>259</v>
      </c>
      <c r="C237" s="229">
        <v>5746.2</v>
      </c>
      <c r="D237" s="230">
        <v>5746.6333333333341</v>
      </c>
      <c r="E237" s="230">
        <v>5699.5166666666682</v>
      </c>
      <c r="F237" s="230">
        <v>5652.8333333333339</v>
      </c>
      <c r="G237" s="230">
        <v>5605.7166666666681</v>
      </c>
      <c r="H237" s="230">
        <v>5793.3166666666684</v>
      </c>
      <c r="I237" s="230">
        <v>5840.4333333333352</v>
      </c>
      <c r="J237" s="230">
        <v>5887.1166666666686</v>
      </c>
      <c r="K237" s="229">
        <v>5793.75</v>
      </c>
      <c r="L237" s="229">
        <v>5699.95</v>
      </c>
      <c r="M237" s="229">
        <v>0.86234999999999995</v>
      </c>
      <c r="N237" s="1"/>
      <c r="O237" s="1"/>
    </row>
    <row r="238" spans="1:15" ht="12.75" customHeight="1">
      <c r="A238" s="30">
        <v>228</v>
      </c>
      <c r="B238" s="215" t="s">
        <v>384</v>
      </c>
      <c r="C238" s="229">
        <v>281.8</v>
      </c>
      <c r="D238" s="230">
        <v>279.98333333333335</v>
      </c>
      <c r="E238" s="230">
        <v>277.16666666666669</v>
      </c>
      <c r="F238" s="230">
        <v>272.53333333333336</v>
      </c>
      <c r="G238" s="230">
        <v>269.7166666666667</v>
      </c>
      <c r="H238" s="230">
        <v>284.61666666666667</v>
      </c>
      <c r="I238" s="230">
        <v>287.43333333333328</v>
      </c>
      <c r="J238" s="230">
        <v>292.06666666666666</v>
      </c>
      <c r="K238" s="229">
        <v>282.8</v>
      </c>
      <c r="L238" s="229">
        <v>275.35000000000002</v>
      </c>
      <c r="M238" s="229">
        <v>11.399089999999999</v>
      </c>
      <c r="N238" s="1"/>
      <c r="O238" s="1"/>
    </row>
    <row r="239" spans="1:15" ht="12.75" customHeight="1">
      <c r="A239" s="30">
        <v>229</v>
      </c>
      <c r="B239" s="215" t="s">
        <v>385</v>
      </c>
      <c r="C239" s="229">
        <v>125.15</v>
      </c>
      <c r="D239" s="230">
        <v>124.80000000000001</v>
      </c>
      <c r="E239" s="230">
        <v>124.15000000000002</v>
      </c>
      <c r="F239" s="230">
        <v>123.15</v>
      </c>
      <c r="G239" s="230">
        <v>122.50000000000001</v>
      </c>
      <c r="H239" s="230">
        <v>125.80000000000003</v>
      </c>
      <c r="I239" s="230">
        <v>126.45</v>
      </c>
      <c r="J239" s="230">
        <v>127.45000000000003</v>
      </c>
      <c r="K239" s="229">
        <v>125.45</v>
      </c>
      <c r="L239" s="229">
        <v>123.8</v>
      </c>
      <c r="M239" s="229">
        <v>132.46858</v>
      </c>
      <c r="N239" s="1"/>
      <c r="O239" s="1"/>
    </row>
    <row r="240" spans="1:15" ht="12.75" customHeight="1">
      <c r="A240" s="30">
        <v>230</v>
      </c>
      <c r="B240" s="215" t="s">
        <v>130</v>
      </c>
      <c r="C240" s="229">
        <v>393.35</v>
      </c>
      <c r="D240" s="230">
        <v>392.11666666666662</v>
      </c>
      <c r="E240" s="230">
        <v>389.63333333333321</v>
      </c>
      <c r="F240" s="230">
        <v>385.91666666666657</v>
      </c>
      <c r="G240" s="230">
        <v>383.43333333333317</v>
      </c>
      <c r="H240" s="230">
        <v>395.83333333333326</v>
      </c>
      <c r="I240" s="230">
        <v>398.31666666666672</v>
      </c>
      <c r="J240" s="230">
        <v>402.0333333333333</v>
      </c>
      <c r="K240" s="229">
        <v>394.6</v>
      </c>
      <c r="L240" s="229">
        <v>388.4</v>
      </c>
      <c r="M240" s="229">
        <v>38.118569999999998</v>
      </c>
      <c r="N240" s="1"/>
      <c r="O240" s="1"/>
    </row>
    <row r="241" spans="1:15" ht="12.75" customHeight="1">
      <c r="A241" s="30">
        <v>231</v>
      </c>
      <c r="B241" s="215" t="s">
        <v>135</v>
      </c>
      <c r="C241" s="229">
        <v>91.9</v>
      </c>
      <c r="D241" s="230">
        <v>92.233333333333334</v>
      </c>
      <c r="E241" s="230">
        <v>91.366666666666674</v>
      </c>
      <c r="F241" s="230">
        <v>90.833333333333343</v>
      </c>
      <c r="G241" s="230">
        <v>89.966666666666683</v>
      </c>
      <c r="H241" s="230">
        <v>92.766666666666666</v>
      </c>
      <c r="I241" s="230">
        <v>93.633333333333312</v>
      </c>
      <c r="J241" s="230">
        <v>94.166666666666657</v>
      </c>
      <c r="K241" s="229">
        <v>93.1</v>
      </c>
      <c r="L241" s="229">
        <v>91.7</v>
      </c>
      <c r="M241" s="229">
        <v>197.96494999999999</v>
      </c>
      <c r="N241" s="1"/>
      <c r="O241" s="1"/>
    </row>
    <row r="242" spans="1:15" ht="12.75" customHeight="1">
      <c r="A242" s="30">
        <v>232</v>
      </c>
      <c r="B242" s="215" t="s">
        <v>386</v>
      </c>
      <c r="C242" s="229">
        <v>24.65</v>
      </c>
      <c r="D242" s="230">
        <v>24.666666666666668</v>
      </c>
      <c r="E242" s="230">
        <v>24.583333333333336</v>
      </c>
      <c r="F242" s="230">
        <v>24.516666666666669</v>
      </c>
      <c r="G242" s="230">
        <v>24.433333333333337</v>
      </c>
      <c r="H242" s="230">
        <v>24.733333333333334</v>
      </c>
      <c r="I242" s="230">
        <v>24.81666666666667</v>
      </c>
      <c r="J242" s="230">
        <v>24.883333333333333</v>
      </c>
      <c r="K242" s="229">
        <v>24.75</v>
      </c>
      <c r="L242" s="229">
        <v>24.6</v>
      </c>
      <c r="M242" s="229">
        <v>27.701350000000001</v>
      </c>
      <c r="N242" s="1"/>
      <c r="O242" s="1"/>
    </row>
    <row r="243" spans="1:15" ht="12.75" customHeight="1">
      <c r="A243" s="30">
        <v>233</v>
      </c>
      <c r="B243" s="215" t="s">
        <v>136</v>
      </c>
      <c r="C243" s="229">
        <v>647.6</v>
      </c>
      <c r="D243" s="230">
        <v>646.48333333333323</v>
      </c>
      <c r="E243" s="230">
        <v>642.46666666666647</v>
      </c>
      <c r="F243" s="230">
        <v>637.33333333333326</v>
      </c>
      <c r="G243" s="230">
        <v>633.31666666666649</v>
      </c>
      <c r="H243" s="230">
        <v>651.61666666666645</v>
      </c>
      <c r="I243" s="230">
        <v>655.6333333333331</v>
      </c>
      <c r="J243" s="230">
        <v>660.76666666666642</v>
      </c>
      <c r="K243" s="229">
        <v>650.5</v>
      </c>
      <c r="L243" s="229">
        <v>641.35</v>
      </c>
      <c r="M243" s="229">
        <v>9.5670199999999994</v>
      </c>
      <c r="N243" s="1"/>
      <c r="O243" s="1"/>
    </row>
    <row r="244" spans="1:15" ht="12.75" customHeight="1">
      <c r="A244" s="30">
        <v>234</v>
      </c>
      <c r="B244" s="215" t="s">
        <v>767</v>
      </c>
      <c r="C244" s="229">
        <v>33</v>
      </c>
      <c r="D244" s="230">
        <v>33.016666666666666</v>
      </c>
      <c r="E244" s="230">
        <v>32.783333333333331</v>
      </c>
      <c r="F244" s="230">
        <v>32.566666666666663</v>
      </c>
      <c r="G244" s="230">
        <v>32.333333333333329</v>
      </c>
      <c r="H244" s="230">
        <v>33.233333333333334</v>
      </c>
      <c r="I244" s="230">
        <v>33.466666666666669</v>
      </c>
      <c r="J244" s="230">
        <v>33.683333333333337</v>
      </c>
      <c r="K244" s="229">
        <v>33.25</v>
      </c>
      <c r="L244" s="229">
        <v>32.799999999999997</v>
      </c>
      <c r="M244" s="229">
        <v>168.12036000000001</v>
      </c>
      <c r="N244" s="1"/>
      <c r="O244" s="1"/>
    </row>
    <row r="245" spans="1:15" ht="12.75" customHeight="1">
      <c r="A245" s="30">
        <v>235</v>
      </c>
      <c r="B245" s="215" t="s">
        <v>773</v>
      </c>
      <c r="C245" s="229">
        <v>1425.1</v>
      </c>
      <c r="D245" s="230">
        <v>1430.1833333333334</v>
      </c>
      <c r="E245" s="230">
        <v>1414.9166666666667</v>
      </c>
      <c r="F245" s="230">
        <v>1404.7333333333333</v>
      </c>
      <c r="G245" s="230">
        <v>1389.4666666666667</v>
      </c>
      <c r="H245" s="230">
        <v>1440.3666666666668</v>
      </c>
      <c r="I245" s="230">
        <v>1455.6333333333332</v>
      </c>
      <c r="J245" s="230">
        <v>1465.8166666666668</v>
      </c>
      <c r="K245" s="229">
        <v>1445.45</v>
      </c>
      <c r="L245" s="229">
        <v>1420</v>
      </c>
      <c r="M245" s="229">
        <v>0.79139999999999999</v>
      </c>
      <c r="N245" s="1"/>
      <c r="O245" s="1"/>
    </row>
    <row r="246" spans="1:15" ht="12.75" customHeight="1">
      <c r="A246" s="30">
        <v>236</v>
      </c>
      <c r="B246" s="215" t="s">
        <v>387</v>
      </c>
      <c r="C246" s="229">
        <v>321.8</v>
      </c>
      <c r="D246" s="230">
        <v>325</v>
      </c>
      <c r="E246" s="230">
        <v>317</v>
      </c>
      <c r="F246" s="230">
        <v>312.2</v>
      </c>
      <c r="G246" s="230">
        <v>304.2</v>
      </c>
      <c r="H246" s="230">
        <v>329.8</v>
      </c>
      <c r="I246" s="230">
        <v>337.8</v>
      </c>
      <c r="J246" s="230">
        <v>342.6</v>
      </c>
      <c r="K246" s="229">
        <v>333</v>
      </c>
      <c r="L246" s="229">
        <v>320.2</v>
      </c>
      <c r="M246" s="229">
        <v>2.5525099999999998</v>
      </c>
      <c r="N246" s="1"/>
      <c r="O246" s="1"/>
    </row>
    <row r="247" spans="1:15" ht="12.75" customHeight="1">
      <c r="A247" s="30">
        <v>237</v>
      </c>
      <c r="B247" s="215" t="s">
        <v>129</v>
      </c>
      <c r="C247" s="229">
        <v>464.2</v>
      </c>
      <c r="D247" s="230">
        <v>464.01666666666665</v>
      </c>
      <c r="E247" s="230">
        <v>461.18333333333328</v>
      </c>
      <c r="F247" s="230">
        <v>458.16666666666663</v>
      </c>
      <c r="G247" s="230">
        <v>455.33333333333326</v>
      </c>
      <c r="H247" s="230">
        <v>467.0333333333333</v>
      </c>
      <c r="I247" s="230">
        <v>469.86666666666667</v>
      </c>
      <c r="J247" s="230">
        <v>472.88333333333333</v>
      </c>
      <c r="K247" s="229">
        <v>466.85</v>
      </c>
      <c r="L247" s="229">
        <v>461</v>
      </c>
      <c r="M247" s="229">
        <v>8.3246000000000002</v>
      </c>
      <c r="N247" s="1"/>
      <c r="O247" s="1"/>
    </row>
    <row r="248" spans="1:15" ht="12.75" customHeight="1">
      <c r="A248" s="30">
        <v>238</v>
      </c>
      <c r="B248" s="215" t="s">
        <v>133</v>
      </c>
      <c r="C248" s="229">
        <v>166.3</v>
      </c>
      <c r="D248" s="230">
        <v>165.31666666666666</v>
      </c>
      <c r="E248" s="230">
        <v>163.53333333333333</v>
      </c>
      <c r="F248" s="230">
        <v>160.76666666666668</v>
      </c>
      <c r="G248" s="230">
        <v>158.98333333333335</v>
      </c>
      <c r="H248" s="230">
        <v>168.08333333333331</v>
      </c>
      <c r="I248" s="230">
        <v>169.86666666666662</v>
      </c>
      <c r="J248" s="230">
        <v>172.6333333333333</v>
      </c>
      <c r="K248" s="229">
        <v>167.1</v>
      </c>
      <c r="L248" s="229">
        <v>162.55000000000001</v>
      </c>
      <c r="M248" s="229">
        <v>102.49011</v>
      </c>
      <c r="N248" s="1"/>
      <c r="O248" s="1"/>
    </row>
    <row r="249" spans="1:15" ht="12.75" customHeight="1">
      <c r="A249" s="30">
        <v>239</v>
      </c>
      <c r="B249" s="215" t="s">
        <v>132</v>
      </c>
      <c r="C249" s="229">
        <v>1336.25</v>
      </c>
      <c r="D249" s="230">
        <v>1337.1666666666667</v>
      </c>
      <c r="E249" s="230">
        <v>1331.4333333333334</v>
      </c>
      <c r="F249" s="230">
        <v>1326.6166666666666</v>
      </c>
      <c r="G249" s="230">
        <v>1320.8833333333332</v>
      </c>
      <c r="H249" s="230">
        <v>1341.9833333333336</v>
      </c>
      <c r="I249" s="230">
        <v>1347.7166666666667</v>
      </c>
      <c r="J249" s="230">
        <v>1352.5333333333338</v>
      </c>
      <c r="K249" s="229">
        <v>1342.9</v>
      </c>
      <c r="L249" s="229">
        <v>1332.35</v>
      </c>
      <c r="M249" s="229">
        <v>37.56073</v>
      </c>
      <c r="N249" s="1"/>
      <c r="O249" s="1"/>
    </row>
    <row r="250" spans="1:15" ht="12.75" customHeight="1">
      <c r="A250" s="30">
        <v>240</v>
      </c>
      <c r="B250" s="215" t="s">
        <v>388</v>
      </c>
      <c r="C250" s="229">
        <v>15.55</v>
      </c>
      <c r="D250" s="230">
        <v>15.533333333333333</v>
      </c>
      <c r="E250" s="230">
        <v>15.116666666666667</v>
      </c>
      <c r="F250" s="230">
        <v>14.683333333333334</v>
      </c>
      <c r="G250" s="230">
        <v>14.266666666666667</v>
      </c>
      <c r="H250" s="230">
        <v>15.966666666666667</v>
      </c>
      <c r="I250" s="230">
        <v>16.383333333333333</v>
      </c>
      <c r="J250" s="230">
        <v>16.816666666666666</v>
      </c>
      <c r="K250" s="229">
        <v>15.95</v>
      </c>
      <c r="L250" s="229">
        <v>15.1</v>
      </c>
      <c r="M250" s="229">
        <v>144.10338999999999</v>
      </c>
      <c r="N250" s="1"/>
      <c r="O250" s="1"/>
    </row>
    <row r="251" spans="1:15" ht="12.75" customHeight="1">
      <c r="A251" s="30">
        <v>241</v>
      </c>
      <c r="B251" s="215" t="s">
        <v>162</v>
      </c>
      <c r="C251" s="229">
        <v>4334.8999999999996</v>
      </c>
      <c r="D251" s="230">
        <v>4318.2333333333327</v>
      </c>
      <c r="E251" s="230">
        <v>4281.5166666666655</v>
      </c>
      <c r="F251" s="230">
        <v>4228.1333333333332</v>
      </c>
      <c r="G251" s="230">
        <v>4191.4166666666661</v>
      </c>
      <c r="H251" s="230">
        <v>4371.616666666665</v>
      </c>
      <c r="I251" s="230">
        <v>4408.3333333333321</v>
      </c>
      <c r="J251" s="230">
        <v>4461.7166666666644</v>
      </c>
      <c r="K251" s="229">
        <v>4354.95</v>
      </c>
      <c r="L251" s="229">
        <v>4264.8500000000004</v>
      </c>
      <c r="M251" s="229">
        <v>4.0044000000000004</v>
      </c>
      <c r="N251" s="1"/>
      <c r="O251" s="1"/>
    </row>
    <row r="252" spans="1:15" ht="12.75" customHeight="1">
      <c r="A252" s="30">
        <v>242</v>
      </c>
      <c r="B252" s="215" t="s">
        <v>134</v>
      </c>
      <c r="C252" s="229">
        <v>1304.8499999999999</v>
      </c>
      <c r="D252" s="230">
        <v>1302.8</v>
      </c>
      <c r="E252" s="230">
        <v>1299.0999999999999</v>
      </c>
      <c r="F252" s="230">
        <v>1293.3499999999999</v>
      </c>
      <c r="G252" s="230">
        <v>1289.6499999999999</v>
      </c>
      <c r="H252" s="230">
        <v>1308.55</v>
      </c>
      <c r="I252" s="230">
        <v>1312.2500000000002</v>
      </c>
      <c r="J252" s="230">
        <v>1318</v>
      </c>
      <c r="K252" s="229">
        <v>1306.5</v>
      </c>
      <c r="L252" s="229">
        <v>1297.05</v>
      </c>
      <c r="M252" s="229">
        <v>48.465870000000002</v>
      </c>
      <c r="N252" s="1"/>
      <c r="O252" s="1"/>
    </row>
    <row r="253" spans="1:15" ht="12.75" customHeight="1">
      <c r="A253" s="30">
        <v>243</v>
      </c>
      <c r="B253" s="215" t="s">
        <v>389</v>
      </c>
      <c r="C253" s="229">
        <v>605.25</v>
      </c>
      <c r="D253" s="230">
        <v>602.18333333333339</v>
      </c>
      <c r="E253" s="230">
        <v>596.41666666666674</v>
      </c>
      <c r="F253" s="230">
        <v>587.58333333333337</v>
      </c>
      <c r="G253" s="230">
        <v>581.81666666666672</v>
      </c>
      <c r="H253" s="230">
        <v>611.01666666666677</v>
      </c>
      <c r="I253" s="230">
        <v>616.78333333333342</v>
      </c>
      <c r="J253" s="230">
        <v>625.61666666666679</v>
      </c>
      <c r="K253" s="229">
        <v>607.95000000000005</v>
      </c>
      <c r="L253" s="229">
        <v>593.35</v>
      </c>
      <c r="M253" s="229">
        <v>7.3205200000000001</v>
      </c>
      <c r="N253" s="1"/>
      <c r="O253" s="1"/>
    </row>
    <row r="254" spans="1:15" ht="12.75" customHeight="1">
      <c r="A254" s="30">
        <v>244</v>
      </c>
      <c r="B254" s="215" t="s">
        <v>131</v>
      </c>
      <c r="C254" s="229">
        <v>2340</v>
      </c>
      <c r="D254" s="230">
        <v>2362.6833333333329</v>
      </c>
      <c r="E254" s="230">
        <v>2308.4166666666661</v>
      </c>
      <c r="F254" s="230">
        <v>2276.833333333333</v>
      </c>
      <c r="G254" s="230">
        <v>2222.5666666666662</v>
      </c>
      <c r="H254" s="230">
        <v>2394.266666666666</v>
      </c>
      <c r="I254" s="230">
        <v>2448.5333333333333</v>
      </c>
      <c r="J254" s="230">
        <v>2480.1166666666659</v>
      </c>
      <c r="K254" s="229">
        <v>2416.9499999999998</v>
      </c>
      <c r="L254" s="229">
        <v>2331.1</v>
      </c>
      <c r="M254" s="229">
        <v>20.355309999999999</v>
      </c>
      <c r="N254" s="1"/>
      <c r="O254" s="1"/>
    </row>
    <row r="255" spans="1:15" ht="12.75" customHeight="1">
      <c r="A255" s="30">
        <v>245</v>
      </c>
      <c r="B255" s="215" t="s">
        <v>260</v>
      </c>
      <c r="C255" s="229">
        <v>734.85</v>
      </c>
      <c r="D255" s="230">
        <v>737.43333333333339</v>
      </c>
      <c r="E255" s="230">
        <v>726.66666666666674</v>
      </c>
      <c r="F255" s="230">
        <v>718.48333333333335</v>
      </c>
      <c r="G255" s="230">
        <v>707.7166666666667</v>
      </c>
      <c r="H255" s="230">
        <v>745.61666666666679</v>
      </c>
      <c r="I255" s="230">
        <v>756.38333333333344</v>
      </c>
      <c r="J255" s="230">
        <v>764.56666666666683</v>
      </c>
      <c r="K255" s="229">
        <v>748.2</v>
      </c>
      <c r="L255" s="229">
        <v>729.25</v>
      </c>
      <c r="M255" s="229">
        <v>13.10904</v>
      </c>
      <c r="N255" s="1"/>
      <c r="O255" s="1"/>
    </row>
    <row r="256" spans="1:15" ht="12.75" customHeight="1">
      <c r="A256" s="30">
        <v>246</v>
      </c>
      <c r="B256" s="215" t="s">
        <v>390</v>
      </c>
      <c r="C256" s="229">
        <v>2154.9</v>
      </c>
      <c r="D256" s="230">
        <v>2149.9833333333336</v>
      </c>
      <c r="E256" s="230">
        <v>2139.916666666667</v>
      </c>
      <c r="F256" s="230">
        <v>2124.9333333333334</v>
      </c>
      <c r="G256" s="230">
        <v>2114.8666666666668</v>
      </c>
      <c r="H256" s="230">
        <v>2164.9666666666672</v>
      </c>
      <c r="I256" s="230">
        <v>2175.0333333333338</v>
      </c>
      <c r="J256" s="230">
        <v>2190.0166666666673</v>
      </c>
      <c r="K256" s="229">
        <v>2160.0500000000002</v>
      </c>
      <c r="L256" s="229">
        <v>2135</v>
      </c>
      <c r="M256" s="229">
        <v>0.34037000000000001</v>
      </c>
      <c r="N256" s="1"/>
      <c r="O256" s="1"/>
    </row>
    <row r="257" spans="1:15" ht="12.75" customHeight="1">
      <c r="A257" s="30">
        <v>247</v>
      </c>
      <c r="B257" s="215" t="s">
        <v>391</v>
      </c>
      <c r="C257" s="229">
        <v>3293.25</v>
      </c>
      <c r="D257" s="230">
        <v>3286.8333333333335</v>
      </c>
      <c r="E257" s="230">
        <v>3273.666666666667</v>
      </c>
      <c r="F257" s="230">
        <v>3254.0833333333335</v>
      </c>
      <c r="G257" s="230">
        <v>3240.916666666667</v>
      </c>
      <c r="H257" s="230">
        <v>3306.416666666667</v>
      </c>
      <c r="I257" s="230">
        <v>3319.5833333333339</v>
      </c>
      <c r="J257" s="230">
        <v>3339.166666666667</v>
      </c>
      <c r="K257" s="229">
        <v>3300</v>
      </c>
      <c r="L257" s="229">
        <v>3267.25</v>
      </c>
      <c r="M257" s="229">
        <v>1.1218600000000001</v>
      </c>
      <c r="N257" s="1"/>
      <c r="O257" s="1"/>
    </row>
    <row r="258" spans="1:15" ht="12.75" customHeight="1">
      <c r="A258" s="30">
        <v>248</v>
      </c>
      <c r="B258" s="215" t="s">
        <v>850</v>
      </c>
      <c r="C258" s="229">
        <v>983.2</v>
      </c>
      <c r="D258" s="230">
        <v>966.15</v>
      </c>
      <c r="E258" s="230">
        <v>940.3</v>
      </c>
      <c r="F258" s="230">
        <v>897.4</v>
      </c>
      <c r="G258" s="230">
        <v>871.55</v>
      </c>
      <c r="H258" s="230">
        <v>1009.05</v>
      </c>
      <c r="I258" s="230">
        <v>1034.9000000000001</v>
      </c>
      <c r="J258" s="230">
        <v>1077.8</v>
      </c>
      <c r="K258" s="229">
        <v>992</v>
      </c>
      <c r="L258" s="229">
        <v>923.25</v>
      </c>
      <c r="M258" s="229">
        <v>20.797370000000001</v>
      </c>
      <c r="N258" s="1"/>
      <c r="O258" s="1"/>
    </row>
    <row r="259" spans="1:15" ht="12.75" customHeight="1">
      <c r="A259" s="30">
        <v>249</v>
      </c>
      <c r="B259" s="215" t="s">
        <v>392</v>
      </c>
      <c r="C259" s="229">
        <v>736.4</v>
      </c>
      <c r="D259" s="230">
        <v>733.06666666666661</v>
      </c>
      <c r="E259" s="230">
        <v>727.33333333333326</v>
      </c>
      <c r="F259" s="230">
        <v>718.26666666666665</v>
      </c>
      <c r="G259" s="230">
        <v>712.5333333333333</v>
      </c>
      <c r="H259" s="230">
        <v>742.13333333333321</v>
      </c>
      <c r="I259" s="230">
        <v>747.86666666666656</v>
      </c>
      <c r="J259" s="230">
        <v>756.93333333333317</v>
      </c>
      <c r="K259" s="229">
        <v>738.8</v>
      </c>
      <c r="L259" s="229">
        <v>724</v>
      </c>
      <c r="M259" s="229">
        <v>1.9670300000000001</v>
      </c>
      <c r="N259" s="1"/>
      <c r="O259" s="1"/>
    </row>
    <row r="260" spans="1:15" ht="12.75" customHeight="1">
      <c r="A260" s="30">
        <v>250</v>
      </c>
      <c r="B260" s="215" t="s">
        <v>393</v>
      </c>
      <c r="C260" s="229">
        <v>326.89999999999998</v>
      </c>
      <c r="D260" s="230">
        <v>326.08333333333331</v>
      </c>
      <c r="E260" s="230">
        <v>322.86666666666662</v>
      </c>
      <c r="F260" s="230">
        <v>318.83333333333331</v>
      </c>
      <c r="G260" s="230">
        <v>315.61666666666662</v>
      </c>
      <c r="H260" s="230">
        <v>330.11666666666662</v>
      </c>
      <c r="I260" s="230">
        <v>333.33333333333331</v>
      </c>
      <c r="J260" s="230">
        <v>337.36666666666662</v>
      </c>
      <c r="K260" s="229">
        <v>329.3</v>
      </c>
      <c r="L260" s="229">
        <v>322.05</v>
      </c>
      <c r="M260" s="229">
        <v>5.1032700000000002</v>
      </c>
      <c r="N260" s="1"/>
      <c r="O260" s="1"/>
    </row>
    <row r="261" spans="1:15" ht="12.75" customHeight="1">
      <c r="A261" s="30">
        <v>251</v>
      </c>
      <c r="B261" s="215" t="s">
        <v>394</v>
      </c>
      <c r="C261" s="229">
        <v>72.900000000000006</v>
      </c>
      <c r="D261" s="230">
        <v>73.13333333333334</v>
      </c>
      <c r="E261" s="230">
        <v>72.366666666666674</v>
      </c>
      <c r="F261" s="230">
        <v>71.833333333333329</v>
      </c>
      <c r="G261" s="230">
        <v>71.066666666666663</v>
      </c>
      <c r="H261" s="230">
        <v>73.666666666666686</v>
      </c>
      <c r="I261" s="230">
        <v>74.433333333333366</v>
      </c>
      <c r="J261" s="230">
        <v>74.966666666666697</v>
      </c>
      <c r="K261" s="229">
        <v>73.900000000000006</v>
      </c>
      <c r="L261" s="229">
        <v>72.599999999999994</v>
      </c>
      <c r="M261" s="229">
        <v>11.65016</v>
      </c>
      <c r="N261" s="1"/>
      <c r="O261" s="1"/>
    </row>
    <row r="262" spans="1:15" ht="12.75" customHeight="1">
      <c r="A262" s="30">
        <v>252</v>
      </c>
      <c r="B262" s="215" t="s">
        <v>261</v>
      </c>
      <c r="C262" s="229">
        <v>261.05</v>
      </c>
      <c r="D262" s="230">
        <v>261.26666666666671</v>
      </c>
      <c r="E262" s="230">
        <v>257.43333333333339</v>
      </c>
      <c r="F262" s="230">
        <v>253.81666666666666</v>
      </c>
      <c r="G262" s="230">
        <v>249.98333333333335</v>
      </c>
      <c r="H262" s="230">
        <v>264.88333333333344</v>
      </c>
      <c r="I262" s="230">
        <v>268.71666666666681</v>
      </c>
      <c r="J262" s="230">
        <v>272.33333333333348</v>
      </c>
      <c r="K262" s="229">
        <v>265.10000000000002</v>
      </c>
      <c r="L262" s="229">
        <v>257.64999999999998</v>
      </c>
      <c r="M262" s="229">
        <v>19.024290000000001</v>
      </c>
      <c r="N262" s="1"/>
      <c r="O262" s="1"/>
    </row>
    <row r="263" spans="1:15" ht="12.75" customHeight="1">
      <c r="A263" s="30">
        <v>253</v>
      </c>
      <c r="B263" s="215" t="s">
        <v>139</v>
      </c>
      <c r="C263" s="229">
        <v>756.65</v>
      </c>
      <c r="D263" s="230">
        <v>756.80000000000007</v>
      </c>
      <c r="E263" s="230">
        <v>751.00000000000011</v>
      </c>
      <c r="F263" s="230">
        <v>745.35</v>
      </c>
      <c r="G263" s="230">
        <v>739.55000000000007</v>
      </c>
      <c r="H263" s="230">
        <v>762.45000000000016</v>
      </c>
      <c r="I263" s="230">
        <v>768.25000000000011</v>
      </c>
      <c r="J263" s="230">
        <v>773.9000000000002</v>
      </c>
      <c r="K263" s="229">
        <v>762.6</v>
      </c>
      <c r="L263" s="229">
        <v>751.15</v>
      </c>
      <c r="M263" s="229">
        <v>34.194130000000001</v>
      </c>
      <c r="N263" s="1"/>
      <c r="O263" s="1"/>
    </row>
    <row r="264" spans="1:15" ht="12.75" customHeight="1">
      <c r="A264" s="30">
        <v>254</v>
      </c>
      <c r="B264" s="215" t="s">
        <v>395</v>
      </c>
      <c r="C264" s="229">
        <v>97.95</v>
      </c>
      <c r="D264" s="230">
        <v>98.383333333333326</v>
      </c>
      <c r="E264" s="230">
        <v>97.416666666666657</v>
      </c>
      <c r="F264" s="230">
        <v>96.883333333333326</v>
      </c>
      <c r="G264" s="230">
        <v>95.916666666666657</v>
      </c>
      <c r="H264" s="230">
        <v>98.916666666666657</v>
      </c>
      <c r="I264" s="230">
        <v>99.883333333333326</v>
      </c>
      <c r="J264" s="230">
        <v>100.41666666666666</v>
      </c>
      <c r="K264" s="229">
        <v>99.35</v>
      </c>
      <c r="L264" s="229">
        <v>97.85</v>
      </c>
      <c r="M264" s="229">
        <v>8.2176200000000001</v>
      </c>
      <c r="N264" s="1"/>
      <c r="O264" s="1"/>
    </row>
    <row r="265" spans="1:15" ht="12.75" customHeight="1">
      <c r="A265" s="30">
        <v>255</v>
      </c>
      <c r="B265" s="215" t="s">
        <v>396</v>
      </c>
      <c r="C265" s="229">
        <v>326.89999999999998</v>
      </c>
      <c r="D265" s="230">
        <v>323.8</v>
      </c>
      <c r="E265" s="230">
        <v>315.60000000000002</v>
      </c>
      <c r="F265" s="230">
        <v>304.3</v>
      </c>
      <c r="G265" s="230">
        <v>296.10000000000002</v>
      </c>
      <c r="H265" s="230">
        <v>335.1</v>
      </c>
      <c r="I265" s="230">
        <v>343.29999999999995</v>
      </c>
      <c r="J265" s="230">
        <v>354.6</v>
      </c>
      <c r="K265" s="229">
        <v>332</v>
      </c>
      <c r="L265" s="229">
        <v>312.5</v>
      </c>
      <c r="M265" s="229">
        <v>9.5266900000000003</v>
      </c>
      <c r="N265" s="1"/>
      <c r="O265" s="1"/>
    </row>
    <row r="266" spans="1:15" ht="12.75" customHeight="1">
      <c r="A266" s="30">
        <v>256</v>
      </c>
      <c r="B266" s="215" t="s">
        <v>138</v>
      </c>
      <c r="C266" s="229">
        <v>533.1</v>
      </c>
      <c r="D266" s="230">
        <v>532.01666666666677</v>
      </c>
      <c r="E266" s="230">
        <v>527.08333333333348</v>
      </c>
      <c r="F266" s="230">
        <v>521.06666666666672</v>
      </c>
      <c r="G266" s="230">
        <v>516.13333333333344</v>
      </c>
      <c r="H266" s="230">
        <v>538.03333333333353</v>
      </c>
      <c r="I266" s="230">
        <v>542.9666666666667</v>
      </c>
      <c r="J266" s="230">
        <v>548.98333333333358</v>
      </c>
      <c r="K266" s="229">
        <v>536.95000000000005</v>
      </c>
      <c r="L266" s="229">
        <v>526</v>
      </c>
      <c r="M266" s="229">
        <v>24.926729999999999</v>
      </c>
      <c r="N266" s="1"/>
      <c r="O266" s="1"/>
    </row>
    <row r="267" spans="1:15" ht="12.75" customHeight="1">
      <c r="A267" s="30">
        <v>257</v>
      </c>
      <c r="B267" s="215" t="s">
        <v>140</v>
      </c>
      <c r="C267" s="229">
        <v>485</v>
      </c>
      <c r="D267" s="230">
        <v>484.95</v>
      </c>
      <c r="E267" s="230">
        <v>482.15</v>
      </c>
      <c r="F267" s="230">
        <v>479.3</v>
      </c>
      <c r="G267" s="230">
        <v>476.5</v>
      </c>
      <c r="H267" s="230">
        <v>487.79999999999995</v>
      </c>
      <c r="I267" s="230">
        <v>490.6</v>
      </c>
      <c r="J267" s="230">
        <v>493.44999999999993</v>
      </c>
      <c r="K267" s="229">
        <v>487.75</v>
      </c>
      <c r="L267" s="229">
        <v>482.1</v>
      </c>
      <c r="M267" s="229">
        <v>21.534410000000001</v>
      </c>
      <c r="N267" s="1"/>
      <c r="O267" s="1"/>
    </row>
    <row r="268" spans="1:15" ht="12.75" customHeight="1">
      <c r="A268" s="30">
        <v>258</v>
      </c>
      <c r="B268" s="215" t="s">
        <v>774</v>
      </c>
      <c r="C268" s="229">
        <v>429.2</v>
      </c>
      <c r="D268" s="230">
        <v>427.86666666666662</v>
      </c>
      <c r="E268" s="230">
        <v>424.73333333333323</v>
      </c>
      <c r="F268" s="230">
        <v>420.26666666666659</v>
      </c>
      <c r="G268" s="230">
        <v>417.13333333333321</v>
      </c>
      <c r="H268" s="230">
        <v>432.33333333333326</v>
      </c>
      <c r="I268" s="230">
        <v>435.46666666666658</v>
      </c>
      <c r="J268" s="230">
        <v>439.93333333333328</v>
      </c>
      <c r="K268" s="229">
        <v>431</v>
      </c>
      <c r="L268" s="229">
        <v>423.4</v>
      </c>
      <c r="M268" s="229">
        <v>2.6849500000000002</v>
      </c>
      <c r="N268" s="1"/>
      <c r="O268" s="1"/>
    </row>
    <row r="269" spans="1:15" ht="12.75" customHeight="1">
      <c r="A269" s="30">
        <v>259</v>
      </c>
      <c r="B269" s="215" t="s">
        <v>775</v>
      </c>
      <c r="C269" s="229">
        <v>367.9</v>
      </c>
      <c r="D269" s="230">
        <v>366.3</v>
      </c>
      <c r="E269" s="230">
        <v>362.6</v>
      </c>
      <c r="F269" s="230">
        <v>357.3</v>
      </c>
      <c r="G269" s="230">
        <v>353.6</v>
      </c>
      <c r="H269" s="230">
        <v>371.6</v>
      </c>
      <c r="I269" s="230">
        <v>375.29999999999995</v>
      </c>
      <c r="J269" s="230">
        <v>380.6</v>
      </c>
      <c r="K269" s="229">
        <v>370</v>
      </c>
      <c r="L269" s="229">
        <v>361</v>
      </c>
      <c r="M269" s="229">
        <v>1.7036100000000001</v>
      </c>
      <c r="N269" s="1"/>
      <c r="O269" s="1"/>
    </row>
    <row r="270" spans="1:15" ht="12.75" customHeight="1">
      <c r="A270" s="30">
        <v>260</v>
      </c>
      <c r="B270" s="215" t="s">
        <v>397</v>
      </c>
      <c r="C270" s="229">
        <v>767.75</v>
      </c>
      <c r="D270" s="230">
        <v>767.4666666666667</v>
      </c>
      <c r="E270" s="230">
        <v>760.78333333333342</v>
      </c>
      <c r="F270" s="230">
        <v>753.81666666666672</v>
      </c>
      <c r="G270" s="230">
        <v>747.13333333333344</v>
      </c>
      <c r="H270" s="230">
        <v>774.43333333333339</v>
      </c>
      <c r="I270" s="230">
        <v>781.11666666666679</v>
      </c>
      <c r="J270" s="230">
        <v>788.08333333333337</v>
      </c>
      <c r="K270" s="229">
        <v>774.15</v>
      </c>
      <c r="L270" s="229">
        <v>760.5</v>
      </c>
      <c r="M270" s="229">
        <v>2.6947100000000002</v>
      </c>
      <c r="N270" s="1"/>
      <c r="O270" s="1"/>
    </row>
    <row r="271" spans="1:15" ht="12.75" customHeight="1">
      <c r="A271" s="30">
        <v>261</v>
      </c>
      <c r="B271" s="215" t="s">
        <v>398</v>
      </c>
      <c r="C271" s="229">
        <v>208.15</v>
      </c>
      <c r="D271" s="230">
        <v>209.35</v>
      </c>
      <c r="E271" s="230">
        <v>206.29999999999998</v>
      </c>
      <c r="F271" s="230">
        <v>204.45</v>
      </c>
      <c r="G271" s="230">
        <v>201.39999999999998</v>
      </c>
      <c r="H271" s="230">
        <v>211.2</v>
      </c>
      <c r="I271" s="230">
        <v>214.25</v>
      </c>
      <c r="J271" s="230">
        <v>216.1</v>
      </c>
      <c r="K271" s="229">
        <v>212.4</v>
      </c>
      <c r="L271" s="229">
        <v>207.5</v>
      </c>
      <c r="M271" s="229">
        <v>12.95683</v>
      </c>
      <c r="N271" s="1"/>
      <c r="O271" s="1"/>
    </row>
    <row r="272" spans="1:15" ht="12.75" customHeight="1">
      <c r="A272" s="30">
        <v>262</v>
      </c>
      <c r="B272" s="215" t="s">
        <v>399</v>
      </c>
      <c r="C272" s="229">
        <v>638.20000000000005</v>
      </c>
      <c r="D272" s="230">
        <v>639.38333333333333</v>
      </c>
      <c r="E272" s="230">
        <v>631.86666666666667</v>
      </c>
      <c r="F272" s="230">
        <v>625.5333333333333</v>
      </c>
      <c r="G272" s="230">
        <v>618.01666666666665</v>
      </c>
      <c r="H272" s="230">
        <v>645.7166666666667</v>
      </c>
      <c r="I272" s="230">
        <v>653.23333333333335</v>
      </c>
      <c r="J272" s="230">
        <v>659.56666666666672</v>
      </c>
      <c r="K272" s="229">
        <v>646.9</v>
      </c>
      <c r="L272" s="229">
        <v>633.04999999999995</v>
      </c>
      <c r="M272" s="229">
        <v>4.0561299999999996</v>
      </c>
      <c r="N272" s="1"/>
      <c r="O272" s="1"/>
    </row>
    <row r="273" spans="1:15" ht="12.75" customHeight="1">
      <c r="A273" s="30">
        <v>263</v>
      </c>
      <c r="B273" s="215" t="s">
        <v>400</v>
      </c>
      <c r="C273" s="229">
        <v>2104.5500000000002</v>
      </c>
      <c r="D273" s="230">
        <v>2088.9500000000003</v>
      </c>
      <c r="E273" s="230">
        <v>2063.9000000000005</v>
      </c>
      <c r="F273" s="230">
        <v>2023.2500000000005</v>
      </c>
      <c r="G273" s="230">
        <v>1998.2000000000007</v>
      </c>
      <c r="H273" s="230">
        <v>2129.6000000000004</v>
      </c>
      <c r="I273" s="230">
        <v>2154.6500000000005</v>
      </c>
      <c r="J273" s="230">
        <v>2195.3000000000002</v>
      </c>
      <c r="K273" s="229">
        <v>2114</v>
      </c>
      <c r="L273" s="229">
        <v>2048.3000000000002</v>
      </c>
      <c r="M273" s="229">
        <v>1.37294</v>
      </c>
      <c r="N273" s="1"/>
      <c r="O273" s="1"/>
    </row>
    <row r="274" spans="1:15" ht="12.75" customHeight="1">
      <c r="A274" s="30">
        <v>264</v>
      </c>
      <c r="B274" s="215" t="s">
        <v>401</v>
      </c>
      <c r="C274" s="229">
        <v>241.5</v>
      </c>
      <c r="D274" s="230">
        <v>240.20000000000002</v>
      </c>
      <c r="E274" s="230">
        <v>238.40000000000003</v>
      </c>
      <c r="F274" s="230">
        <v>235.3</v>
      </c>
      <c r="G274" s="230">
        <v>233.50000000000003</v>
      </c>
      <c r="H274" s="230">
        <v>243.30000000000004</v>
      </c>
      <c r="I274" s="230">
        <v>245.10000000000005</v>
      </c>
      <c r="J274" s="230">
        <v>248.20000000000005</v>
      </c>
      <c r="K274" s="229">
        <v>242</v>
      </c>
      <c r="L274" s="229">
        <v>237.1</v>
      </c>
      <c r="M274" s="229">
        <v>3.0774699999999999</v>
      </c>
      <c r="N274" s="1"/>
      <c r="O274" s="1"/>
    </row>
    <row r="275" spans="1:15" ht="12.75" customHeight="1">
      <c r="A275" s="30">
        <v>265</v>
      </c>
      <c r="B275" s="215" t="s">
        <v>402</v>
      </c>
      <c r="C275" s="229">
        <v>1092.75</v>
      </c>
      <c r="D275" s="230">
        <v>1096.5833333333333</v>
      </c>
      <c r="E275" s="230">
        <v>1046.2666666666664</v>
      </c>
      <c r="F275" s="230">
        <v>999.78333333333308</v>
      </c>
      <c r="G275" s="230">
        <v>949.46666666666624</v>
      </c>
      <c r="H275" s="230">
        <v>1143.0666666666666</v>
      </c>
      <c r="I275" s="230">
        <v>1193.3833333333337</v>
      </c>
      <c r="J275" s="230">
        <v>1239.8666666666668</v>
      </c>
      <c r="K275" s="229">
        <v>1146.9000000000001</v>
      </c>
      <c r="L275" s="229">
        <v>1050.0999999999999</v>
      </c>
      <c r="M275" s="229">
        <v>16.664750000000002</v>
      </c>
      <c r="N275" s="1"/>
      <c r="O275" s="1"/>
    </row>
    <row r="276" spans="1:15" ht="12.75" customHeight="1">
      <c r="A276" s="30">
        <v>266</v>
      </c>
      <c r="B276" s="215" t="s">
        <v>403</v>
      </c>
      <c r="C276" s="229">
        <v>348.05</v>
      </c>
      <c r="D276" s="230">
        <v>348.3</v>
      </c>
      <c r="E276" s="230">
        <v>344.75</v>
      </c>
      <c r="F276" s="230">
        <v>341.45</v>
      </c>
      <c r="G276" s="230">
        <v>337.9</v>
      </c>
      <c r="H276" s="230">
        <v>351.6</v>
      </c>
      <c r="I276" s="230">
        <v>355.15000000000009</v>
      </c>
      <c r="J276" s="230">
        <v>358.45000000000005</v>
      </c>
      <c r="K276" s="229">
        <v>351.85</v>
      </c>
      <c r="L276" s="229">
        <v>345</v>
      </c>
      <c r="M276" s="229">
        <v>4.3406799999999999</v>
      </c>
      <c r="N276" s="1"/>
      <c r="O276" s="1"/>
    </row>
    <row r="277" spans="1:15" ht="12.75" customHeight="1">
      <c r="A277" s="30">
        <v>267</v>
      </c>
      <c r="B277" s="215" t="s">
        <v>404</v>
      </c>
      <c r="C277" s="229">
        <v>1256.6500000000001</v>
      </c>
      <c r="D277" s="230">
        <v>1259.1833333333334</v>
      </c>
      <c r="E277" s="230">
        <v>1251.4666666666667</v>
      </c>
      <c r="F277" s="230">
        <v>1246.2833333333333</v>
      </c>
      <c r="G277" s="230">
        <v>1238.5666666666666</v>
      </c>
      <c r="H277" s="230">
        <v>1264.3666666666668</v>
      </c>
      <c r="I277" s="230">
        <v>1272.0833333333335</v>
      </c>
      <c r="J277" s="230">
        <v>1277.2666666666669</v>
      </c>
      <c r="K277" s="229">
        <v>1266.9000000000001</v>
      </c>
      <c r="L277" s="229">
        <v>1254</v>
      </c>
      <c r="M277" s="229">
        <v>1.5021500000000001</v>
      </c>
      <c r="N277" s="1"/>
      <c r="O277" s="1"/>
    </row>
    <row r="278" spans="1:15" ht="12.75" customHeight="1">
      <c r="A278" s="30">
        <v>268</v>
      </c>
      <c r="B278" s="215" t="s">
        <v>405</v>
      </c>
      <c r="C278" s="229" t="e">
        <v>#N/A</v>
      </c>
      <c r="D278" s="230" t="e">
        <v>#N/A</v>
      </c>
      <c r="E278" s="230" t="e">
        <v>#N/A</v>
      </c>
      <c r="F278" s="230" t="e">
        <v>#N/A</v>
      </c>
      <c r="G278" s="230" t="e">
        <v>#N/A</v>
      </c>
      <c r="H278" s="230" t="e">
        <v>#N/A</v>
      </c>
      <c r="I278" s="230" t="e">
        <v>#N/A</v>
      </c>
      <c r="J278" s="230" t="e">
        <v>#N/A</v>
      </c>
      <c r="K278" s="229" t="e">
        <v>#N/A</v>
      </c>
      <c r="L278" s="229" t="e">
        <v>#N/A</v>
      </c>
      <c r="M278" s="229" t="e">
        <v>#N/A</v>
      </c>
      <c r="N278" s="1"/>
      <c r="O278" s="1"/>
    </row>
    <row r="279" spans="1:15" ht="12.75" customHeight="1">
      <c r="A279" s="30">
        <v>269</v>
      </c>
      <c r="B279" s="215" t="s">
        <v>776</v>
      </c>
      <c r="C279" s="229">
        <v>114.8</v>
      </c>
      <c r="D279" s="230">
        <v>113.23333333333333</v>
      </c>
      <c r="E279" s="230">
        <v>111.01666666666667</v>
      </c>
      <c r="F279" s="230">
        <v>107.23333333333333</v>
      </c>
      <c r="G279" s="230">
        <v>105.01666666666667</v>
      </c>
      <c r="H279" s="230">
        <v>117.01666666666667</v>
      </c>
      <c r="I279" s="230">
        <v>119.23333333333333</v>
      </c>
      <c r="J279" s="230">
        <v>123.01666666666667</v>
      </c>
      <c r="K279" s="229">
        <v>115.45</v>
      </c>
      <c r="L279" s="229">
        <v>109.45</v>
      </c>
      <c r="M279" s="229">
        <v>49.615180000000002</v>
      </c>
      <c r="N279" s="1"/>
      <c r="O279" s="1"/>
    </row>
    <row r="280" spans="1:15" ht="12.75" customHeight="1">
      <c r="A280" s="30">
        <v>270</v>
      </c>
      <c r="B280" s="215" t="s">
        <v>406</v>
      </c>
      <c r="C280" s="229">
        <v>441.55</v>
      </c>
      <c r="D280" s="230">
        <v>439.45</v>
      </c>
      <c r="E280" s="230">
        <v>436.2</v>
      </c>
      <c r="F280" s="230">
        <v>430.85</v>
      </c>
      <c r="G280" s="230">
        <v>427.6</v>
      </c>
      <c r="H280" s="230">
        <v>444.79999999999995</v>
      </c>
      <c r="I280" s="230">
        <v>448.04999999999995</v>
      </c>
      <c r="J280" s="230">
        <v>453.39999999999992</v>
      </c>
      <c r="K280" s="229">
        <v>442.7</v>
      </c>
      <c r="L280" s="229">
        <v>434.1</v>
      </c>
      <c r="M280" s="229">
        <v>2.8325399999999998</v>
      </c>
      <c r="N280" s="1"/>
      <c r="O280" s="1"/>
    </row>
    <row r="281" spans="1:15" ht="12.75" customHeight="1">
      <c r="A281" s="30">
        <v>271</v>
      </c>
      <c r="B281" s="215" t="s">
        <v>407</v>
      </c>
      <c r="C281" s="229">
        <v>113.85</v>
      </c>
      <c r="D281" s="230">
        <v>113.43333333333332</v>
      </c>
      <c r="E281" s="230">
        <v>112.31666666666665</v>
      </c>
      <c r="F281" s="230">
        <v>110.78333333333333</v>
      </c>
      <c r="G281" s="230">
        <v>109.66666666666666</v>
      </c>
      <c r="H281" s="230">
        <v>114.96666666666664</v>
      </c>
      <c r="I281" s="230">
        <v>116.08333333333331</v>
      </c>
      <c r="J281" s="230">
        <v>117.61666666666663</v>
      </c>
      <c r="K281" s="229">
        <v>114.55</v>
      </c>
      <c r="L281" s="229">
        <v>111.9</v>
      </c>
      <c r="M281" s="229">
        <v>47.447929999999999</v>
      </c>
      <c r="N281" s="1"/>
      <c r="O281" s="1"/>
    </row>
    <row r="282" spans="1:15" ht="12.75" customHeight="1">
      <c r="A282" s="30">
        <v>272</v>
      </c>
      <c r="B282" s="215" t="s">
        <v>408</v>
      </c>
      <c r="C282" s="229">
        <v>552.1</v>
      </c>
      <c r="D282" s="230">
        <v>557.56666666666661</v>
      </c>
      <c r="E282" s="230">
        <v>542.63333333333321</v>
      </c>
      <c r="F282" s="230">
        <v>533.16666666666663</v>
      </c>
      <c r="G282" s="230">
        <v>518.23333333333323</v>
      </c>
      <c r="H282" s="230">
        <v>567.03333333333319</v>
      </c>
      <c r="I282" s="230">
        <v>581.96666666666658</v>
      </c>
      <c r="J282" s="230">
        <v>591.43333333333317</v>
      </c>
      <c r="K282" s="229">
        <v>572.5</v>
      </c>
      <c r="L282" s="229">
        <v>548.1</v>
      </c>
      <c r="M282" s="229">
        <v>8.33873</v>
      </c>
      <c r="N282" s="1"/>
      <c r="O282" s="1"/>
    </row>
    <row r="283" spans="1:15" ht="12.75" customHeight="1">
      <c r="A283" s="30">
        <v>273</v>
      </c>
      <c r="B283" s="215" t="s">
        <v>141</v>
      </c>
      <c r="C283" s="229">
        <v>1855.95</v>
      </c>
      <c r="D283" s="230">
        <v>1863.6499999999999</v>
      </c>
      <c r="E283" s="230">
        <v>1844.2999999999997</v>
      </c>
      <c r="F283" s="230">
        <v>1832.6499999999999</v>
      </c>
      <c r="G283" s="230">
        <v>1813.2999999999997</v>
      </c>
      <c r="H283" s="230">
        <v>1875.2999999999997</v>
      </c>
      <c r="I283" s="230">
        <v>1894.6499999999996</v>
      </c>
      <c r="J283" s="230">
        <v>1906.2999999999997</v>
      </c>
      <c r="K283" s="229">
        <v>1883</v>
      </c>
      <c r="L283" s="229">
        <v>1852</v>
      </c>
      <c r="M283" s="229">
        <v>95.618269999999995</v>
      </c>
      <c r="N283" s="1"/>
      <c r="O283" s="1"/>
    </row>
    <row r="284" spans="1:15" ht="12.75" customHeight="1">
      <c r="A284" s="30">
        <v>274</v>
      </c>
      <c r="B284" s="215" t="s">
        <v>761</v>
      </c>
      <c r="C284" s="229">
        <v>1613.05</v>
      </c>
      <c r="D284" s="230">
        <v>1611.2666666666667</v>
      </c>
      <c r="E284" s="230">
        <v>1597.5333333333333</v>
      </c>
      <c r="F284" s="230">
        <v>1582.0166666666667</v>
      </c>
      <c r="G284" s="230">
        <v>1568.2833333333333</v>
      </c>
      <c r="H284" s="230">
        <v>1626.7833333333333</v>
      </c>
      <c r="I284" s="230">
        <v>1640.5166666666664</v>
      </c>
      <c r="J284" s="230">
        <v>1656.0333333333333</v>
      </c>
      <c r="K284" s="229">
        <v>1625</v>
      </c>
      <c r="L284" s="229">
        <v>1595.75</v>
      </c>
      <c r="M284" s="229">
        <v>0.28400999999999998</v>
      </c>
      <c r="N284" s="1"/>
      <c r="O284" s="1"/>
    </row>
    <row r="285" spans="1:15" ht="12.75" customHeight="1">
      <c r="A285" s="30">
        <v>275</v>
      </c>
      <c r="B285" s="215" t="s">
        <v>142</v>
      </c>
      <c r="C285" s="229">
        <v>109.9</v>
      </c>
      <c r="D285" s="230">
        <v>109.3</v>
      </c>
      <c r="E285" s="230">
        <v>108.19999999999999</v>
      </c>
      <c r="F285" s="230">
        <v>106.49999999999999</v>
      </c>
      <c r="G285" s="230">
        <v>105.39999999999998</v>
      </c>
      <c r="H285" s="230">
        <v>111</v>
      </c>
      <c r="I285" s="230">
        <v>112.1</v>
      </c>
      <c r="J285" s="230">
        <v>113.80000000000001</v>
      </c>
      <c r="K285" s="229">
        <v>110.4</v>
      </c>
      <c r="L285" s="229">
        <v>107.6</v>
      </c>
      <c r="M285" s="229">
        <v>122.66306</v>
      </c>
      <c r="N285" s="1"/>
      <c r="O285" s="1"/>
    </row>
    <row r="286" spans="1:15" ht="12.75" customHeight="1">
      <c r="A286" s="30">
        <v>276</v>
      </c>
      <c r="B286" s="215" t="s">
        <v>146</v>
      </c>
      <c r="C286" s="229">
        <v>3953.8</v>
      </c>
      <c r="D286" s="230">
        <v>3938.6</v>
      </c>
      <c r="E286" s="230">
        <v>3918.2</v>
      </c>
      <c r="F286" s="230">
        <v>3882.6</v>
      </c>
      <c r="G286" s="230">
        <v>3862.2</v>
      </c>
      <c r="H286" s="230">
        <v>3974.2</v>
      </c>
      <c r="I286" s="230">
        <v>3994.6000000000004</v>
      </c>
      <c r="J286" s="230">
        <v>4030.2</v>
      </c>
      <c r="K286" s="229">
        <v>3959</v>
      </c>
      <c r="L286" s="229">
        <v>3903</v>
      </c>
      <c r="M286" s="229">
        <v>2.1728499999999999</v>
      </c>
      <c r="N286" s="1"/>
      <c r="O286" s="1"/>
    </row>
    <row r="287" spans="1:15" ht="12.75" customHeight="1">
      <c r="A287" s="30">
        <v>277</v>
      </c>
      <c r="B287" s="215" t="s">
        <v>144</v>
      </c>
      <c r="C287" s="229">
        <v>373.45</v>
      </c>
      <c r="D287" s="230">
        <v>373.7166666666667</v>
      </c>
      <c r="E287" s="230">
        <v>370.68333333333339</v>
      </c>
      <c r="F287" s="230">
        <v>367.91666666666669</v>
      </c>
      <c r="G287" s="230">
        <v>364.88333333333338</v>
      </c>
      <c r="H287" s="230">
        <v>376.48333333333341</v>
      </c>
      <c r="I287" s="230">
        <v>379.51666666666671</v>
      </c>
      <c r="J287" s="230">
        <v>382.28333333333342</v>
      </c>
      <c r="K287" s="229">
        <v>376.75</v>
      </c>
      <c r="L287" s="229">
        <v>370.95</v>
      </c>
      <c r="M287" s="229">
        <v>18.414480000000001</v>
      </c>
      <c r="N287" s="1"/>
      <c r="O287" s="1"/>
    </row>
    <row r="288" spans="1:15" ht="12.75" customHeight="1">
      <c r="A288" s="30">
        <v>278</v>
      </c>
      <c r="B288" s="215" t="s">
        <v>862</v>
      </c>
      <c r="C288" s="229">
        <v>4944.95</v>
      </c>
      <c r="D288" s="230">
        <v>4937.9333333333334</v>
      </c>
      <c r="E288" s="230">
        <v>4909.0166666666664</v>
      </c>
      <c r="F288" s="230">
        <v>4873.083333333333</v>
      </c>
      <c r="G288" s="230">
        <v>4844.1666666666661</v>
      </c>
      <c r="H288" s="230">
        <v>4973.8666666666668</v>
      </c>
      <c r="I288" s="230">
        <v>5002.7833333333328</v>
      </c>
      <c r="J288" s="230">
        <v>5038.7166666666672</v>
      </c>
      <c r="K288" s="229">
        <v>4966.8500000000004</v>
      </c>
      <c r="L288" s="229">
        <v>4902</v>
      </c>
      <c r="M288" s="229">
        <v>2.6314700000000002</v>
      </c>
      <c r="N288" s="1"/>
      <c r="O288" s="1"/>
    </row>
    <row r="289" spans="1:15" ht="12.75" customHeight="1">
      <c r="A289" s="30">
        <v>279</v>
      </c>
      <c r="B289" s="215" t="s">
        <v>409</v>
      </c>
      <c r="C289" s="229">
        <v>12267.65</v>
      </c>
      <c r="D289" s="230">
        <v>12319.866666666667</v>
      </c>
      <c r="E289" s="230">
        <v>12155.933333333334</v>
      </c>
      <c r="F289" s="230">
        <v>12044.216666666667</v>
      </c>
      <c r="G289" s="230">
        <v>11880.283333333335</v>
      </c>
      <c r="H289" s="230">
        <v>12431.583333333334</v>
      </c>
      <c r="I289" s="230">
        <v>12595.516666666665</v>
      </c>
      <c r="J289" s="230">
        <v>12707.233333333334</v>
      </c>
      <c r="K289" s="229">
        <v>12483.8</v>
      </c>
      <c r="L289" s="229">
        <v>12208.15</v>
      </c>
      <c r="M289" s="229">
        <v>7.4550000000000005E-2</v>
      </c>
      <c r="N289" s="1"/>
      <c r="O289" s="1"/>
    </row>
    <row r="290" spans="1:15" ht="12.75" customHeight="1">
      <c r="A290" s="30">
        <v>280</v>
      </c>
      <c r="B290" s="215" t="s">
        <v>145</v>
      </c>
      <c r="C290" s="229">
        <v>2354.4</v>
      </c>
      <c r="D290" s="230">
        <v>2346.4666666666667</v>
      </c>
      <c r="E290" s="230">
        <v>2335.0333333333333</v>
      </c>
      <c r="F290" s="230">
        <v>2315.6666666666665</v>
      </c>
      <c r="G290" s="230">
        <v>2304.2333333333331</v>
      </c>
      <c r="H290" s="230">
        <v>2365.8333333333335</v>
      </c>
      <c r="I290" s="230">
        <v>2377.2666666666669</v>
      </c>
      <c r="J290" s="230">
        <v>2396.6333333333337</v>
      </c>
      <c r="K290" s="229">
        <v>2357.9</v>
      </c>
      <c r="L290" s="229">
        <v>2327.1</v>
      </c>
      <c r="M290" s="229">
        <v>16.88768</v>
      </c>
      <c r="N290" s="1"/>
      <c r="O290" s="1"/>
    </row>
    <row r="291" spans="1:15" ht="12.75" customHeight="1">
      <c r="A291" s="30">
        <v>281</v>
      </c>
      <c r="B291" s="215" t="s">
        <v>816</v>
      </c>
      <c r="C291" s="229">
        <v>334.3</v>
      </c>
      <c r="D291" s="230">
        <v>334.84999999999997</v>
      </c>
      <c r="E291" s="230">
        <v>332.69999999999993</v>
      </c>
      <c r="F291" s="230">
        <v>331.09999999999997</v>
      </c>
      <c r="G291" s="230">
        <v>328.94999999999993</v>
      </c>
      <c r="H291" s="230">
        <v>336.44999999999993</v>
      </c>
      <c r="I291" s="230">
        <v>338.59999999999991</v>
      </c>
      <c r="J291" s="230">
        <v>340.19999999999993</v>
      </c>
      <c r="K291" s="229">
        <v>337</v>
      </c>
      <c r="L291" s="229">
        <v>333.25</v>
      </c>
      <c r="M291" s="229">
        <v>2.9510100000000001</v>
      </c>
      <c r="N291" s="1"/>
      <c r="O291" s="1"/>
    </row>
    <row r="292" spans="1:15" ht="12.75" customHeight="1">
      <c r="A292" s="30">
        <v>282</v>
      </c>
      <c r="B292" s="215" t="s">
        <v>262</v>
      </c>
      <c r="C292" s="229">
        <v>360.1</v>
      </c>
      <c r="D292" s="230">
        <v>354.88333333333338</v>
      </c>
      <c r="E292" s="230">
        <v>348.36666666666679</v>
      </c>
      <c r="F292" s="230">
        <v>336.63333333333338</v>
      </c>
      <c r="G292" s="230">
        <v>330.11666666666679</v>
      </c>
      <c r="H292" s="230">
        <v>366.61666666666679</v>
      </c>
      <c r="I292" s="230">
        <v>373.13333333333333</v>
      </c>
      <c r="J292" s="230">
        <v>384.86666666666679</v>
      </c>
      <c r="K292" s="229">
        <v>361.4</v>
      </c>
      <c r="L292" s="229">
        <v>343.15</v>
      </c>
      <c r="M292" s="229">
        <v>47.425600000000003</v>
      </c>
      <c r="N292" s="1"/>
      <c r="O292" s="1"/>
    </row>
    <row r="293" spans="1:15" ht="12.75" customHeight="1">
      <c r="A293" s="30">
        <v>283</v>
      </c>
      <c r="B293" s="215" t="s">
        <v>778</v>
      </c>
      <c r="C293" s="229">
        <v>266.3</v>
      </c>
      <c r="D293" s="230">
        <v>267.23333333333335</v>
      </c>
      <c r="E293" s="230">
        <v>264.76666666666671</v>
      </c>
      <c r="F293" s="230">
        <v>263.23333333333335</v>
      </c>
      <c r="G293" s="230">
        <v>260.76666666666671</v>
      </c>
      <c r="H293" s="230">
        <v>268.76666666666671</v>
      </c>
      <c r="I293" s="230">
        <v>271.23333333333341</v>
      </c>
      <c r="J293" s="230">
        <v>272.76666666666671</v>
      </c>
      <c r="K293" s="229">
        <v>269.7</v>
      </c>
      <c r="L293" s="229">
        <v>265.7</v>
      </c>
      <c r="M293" s="229">
        <v>4.3703399999999997</v>
      </c>
      <c r="N293" s="1"/>
      <c r="O293" s="1"/>
    </row>
    <row r="294" spans="1:15" ht="12.75" customHeight="1">
      <c r="A294" s="30">
        <v>284</v>
      </c>
      <c r="B294" s="215" t="s">
        <v>868</v>
      </c>
      <c r="C294" s="229">
        <v>93.05</v>
      </c>
      <c r="D294" s="230">
        <v>93.083333333333329</v>
      </c>
      <c r="E294" s="230">
        <v>92.516666666666652</v>
      </c>
      <c r="F294" s="230">
        <v>91.98333333333332</v>
      </c>
      <c r="G294" s="230">
        <v>91.416666666666643</v>
      </c>
      <c r="H294" s="230">
        <v>93.61666666666666</v>
      </c>
      <c r="I294" s="230">
        <v>94.183333333333351</v>
      </c>
      <c r="J294" s="230">
        <v>94.716666666666669</v>
      </c>
      <c r="K294" s="229">
        <v>93.65</v>
      </c>
      <c r="L294" s="229">
        <v>92.55</v>
      </c>
      <c r="M294" s="229">
        <v>25.128599999999999</v>
      </c>
      <c r="N294" s="1"/>
      <c r="O294" s="1"/>
    </row>
    <row r="295" spans="1:15" ht="12.75" customHeight="1">
      <c r="A295" s="30">
        <v>285</v>
      </c>
      <c r="B295" s="215" t="s">
        <v>842</v>
      </c>
      <c r="C295" s="229">
        <v>598.9</v>
      </c>
      <c r="D295" s="230">
        <v>599.11666666666667</v>
      </c>
      <c r="E295" s="230">
        <v>597.48333333333335</v>
      </c>
      <c r="F295" s="230">
        <v>596.06666666666672</v>
      </c>
      <c r="G295" s="230">
        <v>594.43333333333339</v>
      </c>
      <c r="H295" s="230">
        <v>600.5333333333333</v>
      </c>
      <c r="I295" s="230">
        <v>602.16666666666674</v>
      </c>
      <c r="J295" s="230">
        <v>603.58333333333326</v>
      </c>
      <c r="K295" s="229">
        <v>600.75</v>
      </c>
      <c r="L295" s="229">
        <v>597.70000000000005</v>
      </c>
      <c r="M295" s="229">
        <v>4.0086300000000001</v>
      </c>
      <c r="N295" s="1"/>
      <c r="O295" s="1"/>
    </row>
    <row r="296" spans="1:15" ht="12.75" customHeight="1">
      <c r="A296" s="30">
        <v>286</v>
      </c>
      <c r="B296" s="215" t="s">
        <v>410</v>
      </c>
      <c r="C296" s="229">
        <v>4398.3500000000004</v>
      </c>
      <c r="D296" s="230">
        <v>4349.1333333333341</v>
      </c>
      <c r="E296" s="230">
        <v>4259.2666666666682</v>
      </c>
      <c r="F296" s="230">
        <v>4120.1833333333343</v>
      </c>
      <c r="G296" s="230">
        <v>4030.3166666666684</v>
      </c>
      <c r="H296" s="230">
        <v>4488.2166666666681</v>
      </c>
      <c r="I296" s="230">
        <v>4578.0833333333348</v>
      </c>
      <c r="J296" s="230">
        <v>4717.1666666666679</v>
      </c>
      <c r="K296" s="229">
        <v>4439</v>
      </c>
      <c r="L296" s="229">
        <v>4210.05</v>
      </c>
      <c r="M296" s="229">
        <v>2.4032200000000001</v>
      </c>
      <c r="N296" s="1"/>
      <c r="O296" s="1"/>
    </row>
    <row r="297" spans="1:15" ht="12.75" customHeight="1">
      <c r="A297" s="30">
        <v>287</v>
      </c>
      <c r="B297" s="215" t="s">
        <v>147</v>
      </c>
      <c r="C297" s="229">
        <v>817.45</v>
      </c>
      <c r="D297" s="230">
        <v>818.2833333333333</v>
      </c>
      <c r="E297" s="230">
        <v>814.66666666666663</v>
      </c>
      <c r="F297" s="230">
        <v>811.88333333333333</v>
      </c>
      <c r="G297" s="230">
        <v>808.26666666666665</v>
      </c>
      <c r="H297" s="230">
        <v>821.06666666666661</v>
      </c>
      <c r="I297" s="230">
        <v>824.68333333333339</v>
      </c>
      <c r="J297" s="230">
        <v>827.46666666666658</v>
      </c>
      <c r="K297" s="229">
        <v>821.9</v>
      </c>
      <c r="L297" s="229">
        <v>815.5</v>
      </c>
      <c r="M297" s="229">
        <v>5.9444600000000003</v>
      </c>
      <c r="N297" s="1"/>
      <c r="O297" s="1"/>
    </row>
    <row r="298" spans="1:15" ht="12.75" customHeight="1">
      <c r="A298" s="30">
        <v>288</v>
      </c>
      <c r="B298" s="215" t="s">
        <v>411</v>
      </c>
      <c r="C298" s="229">
        <v>1482.55</v>
      </c>
      <c r="D298" s="230">
        <v>1486.3999999999999</v>
      </c>
      <c r="E298" s="230">
        <v>1472.8999999999996</v>
      </c>
      <c r="F298" s="230">
        <v>1463.2499999999998</v>
      </c>
      <c r="G298" s="230">
        <v>1449.7499999999995</v>
      </c>
      <c r="H298" s="230">
        <v>1496.0499999999997</v>
      </c>
      <c r="I298" s="230">
        <v>1509.5500000000002</v>
      </c>
      <c r="J298" s="230">
        <v>1519.1999999999998</v>
      </c>
      <c r="K298" s="229">
        <v>1499.9</v>
      </c>
      <c r="L298" s="229">
        <v>1476.75</v>
      </c>
      <c r="M298" s="229">
        <v>0.26447999999999999</v>
      </c>
      <c r="N298" s="1"/>
      <c r="O298" s="1"/>
    </row>
    <row r="299" spans="1:15" ht="12.75" customHeight="1">
      <c r="A299" s="30">
        <v>289</v>
      </c>
      <c r="B299" s="215" t="s">
        <v>412</v>
      </c>
      <c r="C299" s="229">
        <v>31.75</v>
      </c>
      <c r="D299" s="230">
        <v>31.766666666666669</v>
      </c>
      <c r="E299" s="230">
        <v>31.583333333333339</v>
      </c>
      <c r="F299" s="230">
        <v>31.416666666666671</v>
      </c>
      <c r="G299" s="230">
        <v>31.233333333333341</v>
      </c>
      <c r="H299" s="230">
        <v>31.933333333333337</v>
      </c>
      <c r="I299" s="230">
        <v>32.116666666666667</v>
      </c>
      <c r="J299" s="230">
        <v>32.283333333333331</v>
      </c>
      <c r="K299" s="229">
        <v>31.95</v>
      </c>
      <c r="L299" s="229">
        <v>31.6</v>
      </c>
      <c r="M299" s="229">
        <v>8.4382699999999993</v>
      </c>
      <c r="N299" s="1"/>
      <c r="O299" s="1"/>
    </row>
    <row r="300" spans="1:15" ht="12.75" customHeight="1">
      <c r="A300" s="30">
        <v>290</v>
      </c>
      <c r="B300" s="215" t="s">
        <v>413</v>
      </c>
      <c r="C300" s="229">
        <v>164.2</v>
      </c>
      <c r="D300" s="230">
        <v>162.71666666666667</v>
      </c>
      <c r="E300" s="230">
        <v>160.18333333333334</v>
      </c>
      <c r="F300" s="230">
        <v>156.16666666666666</v>
      </c>
      <c r="G300" s="230">
        <v>153.63333333333333</v>
      </c>
      <c r="H300" s="230">
        <v>166.73333333333335</v>
      </c>
      <c r="I300" s="230">
        <v>169.26666666666671</v>
      </c>
      <c r="J300" s="230">
        <v>173.28333333333336</v>
      </c>
      <c r="K300" s="229">
        <v>165.25</v>
      </c>
      <c r="L300" s="229">
        <v>158.69999999999999</v>
      </c>
      <c r="M300" s="229">
        <v>5.5204500000000003</v>
      </c>
      <c r="N300" s="1"/>
      <c r="O300" s="1"/>
    </row>
    <row r="301" spans="1:15" ht="12.75" customHeight="1">
      <c r="A301" s="30">
        <v>291</v>
      </c>
      <c r="B301" s="215" t="s">
        <v>158</v>
      </c>
      <c r="C301" s="229">
        <v>99992.85</v>
      </c>
      <c r="D301" s="230">
        <v>99861</v>
      </c>
      <c r="E301" s="230">
        <v>99282.05</v>
      </c>
      <c r="F301" s="230">
        <v>98571.25</v>
      </c>
      <c r="G301" s="230">
        <v>97992.3</v>
      </c>
      <c r="H301" s="230">
        <v>100571.8</v>
      </c>
      <c r="I301" s="230">
        <v>101150.75000000001</v>
      </c>
      <c r="J301" s="230">
        <v>101861.55</v>
      </c>
      <c r="K301" s="229">
        <v>100439.95</v>
      </c>
      <c r="L301" s="229">
        <v>99150.2</v>
      </c>
      <c r="M301" s="229">
        <v>0.16655</v>
      </c>
      <c r="N301" s="1"/>
      <c r="O301" s="1"/>
    </row>
    <row r="302" spans="1:15" ht="12.75" customHeight="1">
      <c r="A302" s="30">
        <v>292</v>
      </c>
      <c r="B302" s="215" t="s">
        <v>817</v>
      </c>
      <c r="C302" s="229">
        <v>1921.35</v>
      </c>
      <c r="D302" s="230">
        <v>1928.8666666666668</v>
      </c>
      <c r="E302" s="230">
        <v>1908.4833333333336</v>
      </c>
      <c r="F302" s="230">
        <v>1895.6166666666668</v>
      </c>
      <c r="G302" s="230">
        <v>1875.2333333333336</v>
      </c>
      <c r="H302" s="230">
        <v>1941.7333333333336</v>
      </c>
      <c r="I302" s="230">
        <v>1962.1166666666668</v>
      </c>
      <c r="J302" s="230">
        <v>1974.9833333333336</v>
      </c>
      <c r="K302" s="229">
        <v>1949.25</v>
      </c>
      <c r="L302" s="229">
        <v>1916</v>
      </c>
      <c r="M302" s="229">
        <v>0.78885000000000005</v>
      </c>
      <c r="N302" s="1"/>
      <c r="O302" s="1"/>
    </row>
    <row r="303" spans="1:15" ht="12.75" customHeight="1">
      <c r="A303" s="30">
        <v>293</v>
      </c>
      <c r="B303" s="215" t="s">
        <v>777</v>
      </c>
      <c r="C303" s="229">
        <v>679.6</v>
      </c>
      <c r="D303" s="230">
        <v>659.38333333333333</v>
      </c>
      <c r="E303" s="230">
        <v>625.86666666666667</v>
      </c>
      <c r="F303" s="230">
        <v>572.13333333333333</v>
      </c>
      <c r="G303" s="230">
        <v>538.61666666666667</v>
      </c>
      <c r="H303" s="230">
        <v>713.11666666666667</v>
      </c>
      <c r="I303" s="230">
        <v>746.63333333333333</v>
      </c>
      <c r="J303" s="230">
        <v>800.36666666666667</v>
      </c>
      <c r="K303" s="229">
        <v>692.9</v>
      </c>
      <c r="L303" s="229">
        <v>605.65</v>
      </c>
      <c r="M303" s="229">
        <v>33.50853</v>
      </c>
      <c r="N303" s="1"/>
      <c r="O303" s="1"/>
    </row>
    <row r="304" spans="1:15" ht="12.75" customHeight="1">
      <c r="A304" s="30">
        <v>294</v>
      </c>
      <c r="B304" s="215" t="s">
        <v>156</v>
      </c>
      <c r="C304" s="229">
        <v>1027.8</v>
      </c>
      <c r="D304" s="230">
        <v>1027.7</v>
      </c>
      <c r="E304" s="230">
        <v>1021.1000000000001</v>
      </c>
      <c r="F304" s="230">
        <v>1014.4000000000001</v>
      </c>
      <c r="G304" s="230">
        <v>1007.8000000000002</v>
      </c>
      <c r="H304" s="230">
        <v>1034.4000000000001</v>
      </c>
      <c r="I304" s="230">
        <v>1041</v>
      </c>
      <c r="J304" s="230">
        <v>1047.7</v>
      </c>
      <c r="K304" s="229">
        <v>1034.3</v>
      </c>
      <c r="L304" s="229">
        <v>1021</v>
      </c>
      <c r="M304" s="229">
        <v>2.2250800000000002</v>
      </c>
      <c r="N304" s="1"/>
      <c r="O304" s="1"/>
    </row>
    <row r="305" spans="1:15" ht="12.75" customHeight="1">
      <c r="A305" s="30">
        <v>295</v>
      </c>
      <c r="B305" s="215" t="s">
        <v>149</v>
      </c>
      <c r="C305" s="229">
        <v>297.2</v>
      </c>
      <c r="D305" s="230">
        <v>295.8</v>
      </c>
      <c r="E305" s="230">
        <v>293.60000000000002</v>
      </c>
      <c r="F305" s="230">
        <v>290</v>
      </c>
      <c r="G305" s="230">
        <v>287.8</v>
      </c>
      <c r="H305" s="230">
        <v>299.40000000000003</v>
      </c>
      <c r="I305" s="230">
        <v>301.59999999999997</v>
      </c>
      <c r="J305" s="230">
        <v>305.20000000000005</v>
      </c>
      <c r="K305" s="229">
        <v>298</v>
      </c>
      <c r="L305" s="229">
        <v>292.2</v>
      </c>
      <c r="M305" s="229">
        <v>35.757300000000001</v>
      </c>
      <c r="N305" s="1"/>
      <c r="O305" s="1"/>
    </row>
    <row r="306" spans="1:15" ht="12.75" customHeight="1">
      <c r="A306" s="30">
        <v>296</v>
      </c>
      <c r="B306" s="215" t="s">
        <v>148</v>
      </c>
      <c r="C306" s="229">
        <v>1373.15</v>
      </c>
      <c r="D306" s="230">
        <v>1376.6166666666668</v>
      </c>
      <c r="E306" s="230">
        <v>1364.7333333333336</v>
      </c>
      <c r="F306" s="230">
        <v>1356.3166666666668</v>
      </c>
      <c r="G306" s="230">
        <v>1344.4333333333336</v>
      </c>
      <c r="H306" s="230">
        <v>1385.0333333333335</v>
      </c>
      <c r="I306" s="230">
        <v>1396.9166666666667</v>
      </c>
      <c r="J306" s="230">
        <v>1405.3333333333335</v>
      </c>
      <c r="K306" s="229">
        <v>1388.5</v>
      </c>
      <c r="L306" s="229">
        <v>1368.2</v>
      </c>
      <c r="M306" s="229">
        <v>25.16583</v>
      </c>
      <c r="N306" s="1"/>
      <c r="O306" s="1"/>
    </row>
    <row r="307" spans="1:15" ht="12.75" customHeight="1">
      <c r="A307" s="30">
        <v>297</v>
      </c>
      <c r="B307" s="215" t="s">
        <v>414</v>
      </c>
      <c r="C307" s="229">
        <v>499.4</v>
      </c>
      <c r="D307" s="230">
        <v>501.4666666666667</v>
      </c>
      <c r="E307" s="230">
        <v>495.93333333333339</v>
      </c>
      <c r="F307" s="230">
        <v>492.4666666666667</v>
      </c>
      <c r="G307" s="230">
        <v>486.93333333333339</v>
      </c>
      <c r="H307" s="230">
        <v>504.93333333333339</v>
      </c>
      <c r="I307" s="230">
        <v>510.4666666666667</v>
      </c>
      <c r="J307" s="230">
        <v>513.93333333333339</v>
      </c>
      <c r="K307" s="229">
        <v>507</v>
      </c>
      <c r="L307" s="229">
        <v>498</v>
      </c>
      <c r="M307" s="229">
        <v>6.4803100000000002</v>
      </c>
      <c r="N307" s="1"/>
      <c r="O307" s="1"/>
    </row>
    <row r="308" spans="1:15" ht="12.75" customHeight="1">
      <c r="A308" s="30">
        <v>298</v>
      </c>
      <c r="B308" s="215" t="s">
        <v>415</v>
      </c>
      <c r="C308" s="229">
        <v>291.8</v>
      </c>
      <c r="D308" s="230">
        <v>293.18333333333334</v>
      </c>
      <c r="E308" s="230">
        <v>287.91666666666669</v>
      </c>
      <c r="F308" s="230">
        <v>284.03333333333336</v>
      </c>
      <c r="G308" s="230">
        <v>278.76666666666671</v>
      </c>
      <c r="H308" s="230">
        <v>297.06666666666666</v>
      </c>
      <c r="I308" s="230">
        <v>302.33333333333331</v>
      </c>
      <c r="J308" s="230">
        <v>306.21666666666664</v>
      </c>
      <c r="K308" s="229">
        <v>298.45</v>
      </c>
      <c r="L308" s="229">
        <v>289.3</v>
      </c>
      <c r="M308" s="229">
        <v>1.47912</v>
      </c>
      <c r="N308" s="1"/>
      <c r="O308" s="1"/>
    </row>
    <row r="309" spans="1:15" ht="12.75" customHeight="1">
      <c r="A309" s="30">
        <v>299</v>
      </c>
      <c r="B309" s="215" t="s">
        <v>851</v>
      </c>
      <c r="C309" s="229">
        <v>468.6</v>
      </c>
      <c r="D309" s="230">
        <v>470.5333333333333</v>
      </c>
      <c r="E309" s="230">
        <v>464.86666666666662</v>
      </c>
      <c r="F309" s="230">
        <v>461.13333333333333</v>
      </c>
      <c r="G309" s="230">
        <v>455.46666666666664</v>
      </c>
      <c r="H309" s="230">
        <v>474.26666666666659</v>
      </c>
      <c r="I309" s="230">
        <v>479.93333333333334</v>
      </c>
      <c r="J309" s="230">
        <v>483.66666666666657</v>
      </c>
      <c r="K309" s="229">
        <v>476.2</v>
      </c>
      <c r="L309" s="229">
        <v>466.8</v>
      </c>
      <c r="M309" s="229">
        <v>1.73184</v>
      </c>
      <c r="N309" s="1"/>
      <c r="O309" s="1"/>
    </row>
    <row r="310" spans="1:15" ht="12.75" customHeight="1">
      <c r="A310" s="30">
        <v>300</v>
      </c>
      <c r="B310" s="215" t="s">
        <v>416</v>
      </c>
      <c r="C310" s="229">
        <v>360.7</v>
      </c>
      <c r="D310" s="230">
        <v>361.7</v>
      </c>
      <c r="E310" s="230">
        <v>358.59999999999997</v>
      </c>
      <c r="F310" s="230">
        <v>356.5</v>
      </c>
      <c r="G310" s="230">
        <v>353.4</v>
      </c>
      <c r="H310" s="230">
        <v>363.79999999999995</v>
      </c>
      <c r="I310" s="230">
        <v>366.9</v>
      </c>
      <c r="J310" s="230">
        <v>368.99999999999994</v>
      </c>
      <c r="K310" s="229">
        <v>364.8</v>
      </c>
      <c r="L310" s="229">
        <v>359.6</v>
      </c>
      <c r="M310" s="229">
        <v>1.3307800000000001</v>
      </c>
      <c r="N310" s="1"/>
      <c r="O310" s="1"/>
    </row>
    <row r="311" spans="1:15" ht="12.75" customHeight="1">
      <c r="A311" s="30">
        <v>301</v>
      </c>
      <c r="B311" s="215" t="s">
        <v>150</v>
      </c>
      <c r="C311" s="229">
        <v>121.5</v>
      </c>
      <c r="D311" s="230">
        <v>120.8</v>
      </c>
      <c r="E311" s="230">
        <v>119.8</v>
      </c>
      <c r="F311" s="230">
        <v>118.1</v>
      </c>
      <c r="G311" s="230">
        <v>117.1</v>
      </c>
      <c r="H311" s="230">
        <v>122.5</v>
      </c>
      <c r="I311" s="230">
        <v>123.5</v>
      </c>
      <c r="J311" s="230">
        <v>125.2</v>
      </c>
      <c r="K311" s="229">
        <v>121.8</v>
      </c>
      <c r="L311" s="229">
        <v>119.1</v>
      </c>
      <c r="M311" s="229">
        <v>163.26357999999999</v>
      </c>
      <c r="N311" s="1"/>
      <c r="O311" s="1"/>
    </row>
    <row r="312" spans="1:15" ht="12.75" customHeight="1">
      <c r="A312" s="30">
        <v>302</v>
      </c>
      <c r="B312" s="215" t="s">
        <v>417</v>
      </c>
      <c r="C312" s="229">
        <v>65.599999999999994</v>
      </c>
      <c r="D312" s="230">
        <v>65.5</v>
      </c>
      <c r="E312" s="230">
        <v>65.099999999999994</v>
      </c>
      <c r="F312" s="230">
        <v>64.599999999999994</v>
      </c>
      <c r="G312" s="230">
        <v>64.199999999999989</v>
      </c>
      <c r="H312" s="230">
        <v>66</v>
      </c>
      <c r="I312" s="230">
        <v>66.400000000000006</v>
      </c>
      <c r="J312" s="230">
        <v>66.900000000000006</v>
      </c>
      <c r="K312" s="229">
        <v>65.900000000000006</v>
      </c>
      <c r="L312" s="229">
        <v>65</v>
      </c>
      <c r="M312" s="229">
        <v>28.609210000000001</v>
      </c>
      <c r="N312" s="1"/>
      <c r="O312" s="1"/>
    </row>
    <row r="313" spans="1:15" ht="12.75" customHeight="1">
      <c r="A313" s="30">
        <v>303</v>
      </c>
      <c r="B313" s="215" t="s">
        <v>151</v>
      </c>
      <c r="C313" s="229">
        <v>537.29999999999995</v>
      </c>
      <c r="D313" s="230">
        <v>538.9</v>
      </c>
      <c r="E313" s="230">
        <v>533.25</v>
      </c>
      <c r="F313" s="230">
        <v>529.20000000000005</v>
      </c>
      <c r="G313" s="230">
        <v>523.55000000000007</v>
      </c>
      <c r="H313" s="230">
        <v>542.94999999999993</v>
      </c>
      <c r="I313" s="230">
        <v>548.5999999999998</v>
      </c>
      <c r="J313" s="230">
        <v>552.64999999999986</v>
      </c>
      <c r="K313" s="229">
        <v>544.54999999999995</v>
      </c>
      <c r="L313" s="229">
        <v>534.85</v>
      </c>
      <c r="M313" s="229">
        <v>12.31955</v>
      </c>
      <c r="N313" s="1"/>
      <c r="O313" s="1"/>
    </row>
    <row r="314" spans="1:15" ht="12.75" customHeight="1">
      <c r="A314" s="30">
        <v>304</v>
      </c>
      <c r="B314" s="215" t="s">
        <v>152</v>
      </c>
      <c r="C314" s="229">
        <v>9517.5</v>
      </c>
      <c r="D314" s="230">
        <v>9547.0666666666657</v>
      </c>
      <c r="E314" s="230">
        <v>9476.0833333333321</v>
      </c>
      <c r="F314" s="230">
        <v>9434.6666666666661</v>
      </c>
      <c r="G314" s="230">
        <v>9363.6833333333325</v>
      </c>
      <c r="H314" s="230">
        <v>9588.4833333333318</v>
      </c>
      <c r="I314" s="230">
        <v>9659.4666666666653</v>
      </c>
      <c r="J314" s="230">
        <v>9700.8833333333314</v>
      </c>
      <c r="K314" s="229">
        <v>9618.0499999999993</v>
      </c>
      <c r="L314" s="229">
        <v>9505.65</v>
      </c>
      <c r="M314" s="229">
        <v>5.6101400000000003</v>
      </c>
      <c r="N314" s="1"/>
      <c r="O314" s="1"/>
    </row>
    <row r="315" spans="1:15" ht="12.75" customHeight="1">
      <c r="A315" s="30">
        <v>305</v>
      </c>
      <c r="B315" s="215" t="s">
        <v>779</v>
      </c>
      <c r="C315" s="229">
        <v>2010.4</v>
      </c>
      <c r="D315" s="230">
        <v>2005.8833333333332</v>
      </c>
      <c r="E315" s="230">
        <v>1989.5166666666664</v>
      </c>
      <c r="F315" s="230">
        <v>1968.6333333333332</v>
      </c>
      <c r="G315" s="230">
        <v>1952.2666666666664</v>
      </c>
      <c r="H315" s="230">
        <v>2026.7666666666664</v>
      </c>
      <c r="I315" s="230">
        <v>2043.1333333333332</v>
      </c>
      <c r="J315" s="230">
        <v>2064.0166666666664</v>
      </c>
      <c r="K315" s="229">
        <v>2022.25</v>
      </c>
      <c r="L315" s="229">
        <v>1985</v>
      </c>
      <c r="M315" s="229">
        <v>1.1422699999999999</v>
      </c>
      <c r="N315" s="1"/>
      <c r="O315" s="1"/>
    </row>
    <row r="316" spans="1:15" ht="12.75" customHeight="1">
      <c r="A316" s="30">
        <v>306</v>
      </c>
      <c r="B316" s="215" t="s">
        <v>155</v>
      </c>
      <c r="C316" s="229">
        <v>679.2</v>
      </c>
      <c r="D316" s="230">
        <v>682.31666666666672</v>
      </c>
      <c r="E316" s="230">
        <v>674.18333333333339</v>
      </c>
      <c r="F316" s="230">
        <v>669.16666666666663</v>
      </c>
      <c r="G316" s="230">
        <v>661.0333333333333</v>
      </c>
      <c r="H316" s="230">
        <v>687.33333333333348</v>
      </c>
      <c r="I316" s="230">
        <v>695.46666666666692</v>
      </c>
      <c r="J316" s="230">
        <v>700.48333333333358</v>
      </c>
      <c r="K316" s="229">
        <v>690.45</v>
      </c>
      <c r="L316" s="229">
        <v>677.3</v>
      </c>
      <c r="M316" s="229">
        <v>4.6804500000000004</v>
      </c>
      <c r="N316" s="1"/>
      <c r="O316" s="1"/>
    </row>
    <row r="317" spans="1:15" ht="12.75" customHeight="1">
      <c r="A317" s="30">
        <v>307</v>
      </c>
      <c r="B317" s="215" t="s">
        <v>418</v>
      </c>
      <c r="C317" s="229">
        <v>576.54999999999995</v>
      </c>
      <c r="D317" s="230">
        <v>574.43333333333328</v>
      </c>
      <c r="E317" s="230">
        <v>569.16666666666652</v>
      </c>
      <c r="F317" s="230">
        <v>561.78333333333319</v>
      </c>
      <c r="G317" s="230">
        <v>556.51666666666642</v>
      </c>
      <c r="H317" s="230">
        <v>581.81666666666661</v>
      </c>
      <c r="I317" s="230">
        <v>587.08333333333326</v>
      </c>
      <c r="J317" s="230">
        <v>594.4666666666667</v>
      </c>
      <c r="K317" s="229">
        <v>579.70000000000005</v>
      </c>
      <c r="L317" s="229">
        <v>567.04999999999995</v>
      </c>
      <c r="M317" s="229">
        <v>48.35369</v>
      </c>
      <c r="N317" s="1"/>
      <c r="O317" s="1"/>
    </row>
    <row r="318" spans="1:15" ht="12.75" customHeight="1">
      <c r="A318" s="30">
        <v>308</v>
      </c>
      <c r="B318" s="215" t="s">
        <v>419</v>
      </c>
      <c r="C318" s="229">
        <v>1037.95</v>
      </c>
      <c r="D318" s="230">
        <v>1044</v>
      </c>
      <c r="E318" s="230">
        <v>1025.95</v>
      </c>
      <c r="F318" s="230">
        <v>1013.95</v>
      </c>
      <c r="G318" s="230">
        <v>995.90000000000009</v>
      </c>
      <c r="H318" s="230">
        <v>1056</v>
      </c>
      <c r="I318" s="230">
        <v>1074.0500000000002</v>
      </c>
      <c r="J318" s="230">
        <v>1086.05</v>
      </c>
      <c r="K318" s="229">
        <v>1062.05</v>
      </c>
      <c r="L318" s="229">
        <v>1032</v>
      </c>
      <c r="M318" s="229">
        <v>24.823219999999999</v>
      </c>
      <c r="N318" s="1"/>
      <c r="O318" s="1"/>
    </row>
    <row r="319" spans="1:15" ht="12.75" customHeight="1">
      <c r="A319" s="30">
        <v>309</v>
      </c>
      <c r="B319" s="215" t="s">
        <v>818</v>
      </c>
      <c r="C319" s="229">
        <v>776.9</v>
      </c>
      <c r="D319" s="230">
        <v>778.65</v>
      </c>
      <c r="E319" s="230">
        <v>768.4</v>
      </c>
      <c r="F319" s="230">
        <v>759.9</v>
      </c>
      <c r="G319" s="230">
        <v>749.65</v>
      </c>
      <c r="H319" s="230">
        <v>787.15</v>
      </c>
      <c r="I319" s="230">
        <v>797.4</v>
      </c>
      <c r="J319" s="230">
        <v>805.9</v>
      </c>
      <c r="K319" s="229">
        <v>788.9</v>
      </c>
      <c r="L319" s="229">
        <v>770.15</v>
      </c>
      <c r="M319" s="229">
        <v>0.64454999999999996</v>
      </c>
      <c r="N319" s="1"/>
      <c r="O319" s="1"/>
    </row>
    <row r="320" spans="1:15" ht="12.75" customHeight="1">
      <c r="A320" s="30">
        <v>310</v>
      </c>
      <c r="B320" s="215" t="s">
        <v>819</v>
      </c>
      <c r="C320" s="229">
        <v>966.25</v>
      </c>
      <c r="D320" s="230">
        <v>964.93333333333339</v>
      </c>
      <c r="E320" s="230">
        <v>954.91666666666674</v>
      </c>
      <c r="F320" s="230">
        <v>943.58333333333337</v>
      </c>
      <c r="G320" s="230">
        <v>933.56666666666672</v>
      </c>
      <c r="H320" s="230">
        <v>976.26666666666677</v>
      </c>
      <c r="I320" s="230">
        <v>986.28333333333342</v>
      </c>
      <c r="J320" s="230">
        <v>997.61666666666679</v>
      </c>
      <c r="K320" s="229">
        <v>974.95</v>
      </c>
      <c r="L320" s="229">
        <v>953.6</v>
      </c>
      <c r="M320" s="229">
        <v>0.81789000000000001</v>
      </c>
      <c r="N320" s="1"/>
      <c r="O320" s="1"/>
    </row>
    <row r="321" spans="1:15" ht="12.75" customHeight="1">
      <c r="A321" s="30">
        <v>311</v>
      </c>
      <c r="B321" s="215" t="s">
        <v>154</v>
      </c>
      <c r="C321" s="229">
        <v>1297.55</v>
      </c>
      <c r="D321" s="230">
        <v>1293.0166666666667</v>
      </c>
      <c r="E321" s="230">
        <v>1283.2833333333333</v>
      </c>
      <c r="F321" s="230">
        <v>1269.0166666666667</v>
      </c>
      <c r="G321" s="230">
        <v>1259.2833333333333</v>
      </c>
      <c r="H321" s="230">
        <v>1307.2833333333333</v>
      </c>
      <c r="I321" s="230">
        <v>1317.0166666666664</v>
      </c>
      <c r="J321" s="230">
        <v>1331.2833333333333</v>
      </c>
      <c r="K321" s="229">
        <v>1302.75</v>
      </c>
      <c r="L321" s="229">
        <v>1278.75</v>
      </c>
      <c r="M321" s="229">
        <v>1.5890500000000001</v>
      </c>
      <c r="N321" s="1"/>
      <c r="O321" s="1"/>
    </row>
    <row r="322" spans="1:15" ht="12.75" customHeight="1">
      <c r="A322" s="30">
        <v>312</v>
      </c>
      <c r="B322" s="215" t="s">
        <v>843</v>
      </c>
      <c r="C322" s="229">
        <v>58.5</v>
      </c>
      <c r="D322" s="230">
        <v>58.5</v>
      </c>
      <c r="E322" s="230">
        <v>57.6</v>
      </c>
      <c r="F322" s="230">
        <v>56.7</v>
      </c>
      <c r="G322" s="230">
        <v>55.800000000000004</v>
      </c>
      <c r="H322" s="230">
        <v>59.4</v>
      </c>
      <c r="I322" s="230">
        <v>60.300000000000004</v>
      </c>
      <c r="J322" s="230">
        <v>61.199999999999996</v>
      </c>
      <c r="K322" s="229">
        <v>59.4</v>
      </c>
      <c r="L322" s="229">
        <v>57.6</v>
      </c>
      <c r="M322" s="229">
        <v>52.875100000000003</v>
      </c>
      <c r="N322" s="1"/>
      <c r="O322" s="1"/>
    </row>
    <row r="323" spans="1:15" ht="12.75" customHeight="1">
      <c r="A323" s="30">
        <v>313</v>
      </c>
      <c r="B323" s="215" t="s">
        <v>421</v>
      </c>
      <c r="C323" s="229">
        <v>666.45</v>
      </c>
      <c r="D323" s="230">
        <v>671.19999999999993</v>
      </c>
      <c r="E323" s="230">
        <v>658.59999999999991</v>
      </c>
      <c r="F323" s="230">
        <v>650.75</v>
      </c>
      <c r="G323" s="230">
        <v>638.15</v>
      </c>
      <c r="H323" s="230">
        <v>679.04999999999984</v>
      </c>
      <c r="I323" s="230">
        <v>691.65</v>
      </c>
      <c r="J323" s="230">
        <v>699.49999999999977</v>
      </c>
      <c r="K323" s="229">
        <v>683.8</v>
      </c>
      <c r="L323" s="229">
        <v>663.35</v>
      </c>
      <c r="M323" s="229">
        <v>1.1588000000000001</v>
      </c>
      <c r="N323" s="1"/>
      <c r="O323" s="1"/>
    </row>
    <row r="324" spans="1:15" ht="12.75" customHeight="1">
      <c r="A324" s="30">
        <v>314</v>
      </c>
      <c r="B324" s="215" t="s">
        <v>157</v>
      </c>
      <c r="C324" s="229">
        <v>1898.25</v>
      </c>
      <c r="D324" s="230">
        <v>1901.0833333333333</v>
      </c>
      <c r="E324" s="230">
        <v>1888.1666666666665</v>
      </c>
      <c r="F324" s="230">
        <v>1878.0833333333333</v>
      </c>
      <c r="G324" s="230">
        <v>1865.1666666666665</v>
      </c>
      <c r="H324" s="230">
        <v>1911.1666666666665</v>
      </c>
      <c r="I324" s="230">
        <v>1924.083333333333</v>
      </c>
      <c r="J324" s="230">
        <v>1934.1666666666665</v>
      </c>
      <c r="K324" s="229">
        <v>1914</v>
      </c>
      <c r="L324" s="229">
        <v>1891</v>
      </c>
      <c r="M324" s="229">
        <v>2.1527500000000002</v>
      </c>
      <c r="N324" s="1"/>
      <c r="O324" s="1"/>
    </row>
    <row r="325" spans="1:15" ht="12.75" customHeight="1">
      <c r="A325" s="30">
        <v>315</v>
      </c>
      <c r="B325" s="215" t="s">
        <v>422</v>
      </c>
      <c r="C325" s="229">
        <v>1582.45</v>
      </c>
      <c r="D325" s="230">
        <v>1575.7833333333335</v>
      </c>
      <c r="E325" s="230">
        <v>1565.2166666666672</v>
      </c>
      <c r="F325" s="230">
        <v>1547.9833333333336</v>
      </c>
      <c r="G325" s="230">
        <v>1537.4166666666672</v>
      </c>
      <c r="H325" s="230">
        <v>1593.0166666666671</v>
      </c>
      <c r="I325" s="230">
        <v>1603.5833333333333</v>
      </c>
      <c r="J325" s="230">
        <v>1620.8166666666671</v>
      </c>
      <c r="K325" s="229">
        <v>1586.35</v>
      </c>
      <c r="L325" s="229">
        <v>1558.55</v>
      </c>
      <c r="M325" s="229">
        <v>2.4359000000000002</v>
      </c>
      <c r="N325" s="1"/>
      <c r="O325" s="1"/>
    </row>
    <row r="326" spans="1:15" ht="12.75" customHeight="1">
      <c r="A326" s="30">
        <v>316</v>
      </c>
      <c r="B326" s="215" t="s">
        <v>159</v>
      </c>
      <c r="C326" s="229">
        <v>1156.4000000000001</v>
      </c>
      <c r="D326" s="230">
        <v>1150.6500000000001</v>
      </c>
      <c r="E326" s="230">
        <v>1141.3500000000001</v>
      </c>
      <c r="F326" s="230">
        <v>1126.3</v>
      </c>
      <c r="G326" s="230">
        <v>1117</v>
      </c>
      <c r="H326" s="230">
        <v>1165.7000000000003</v>
      </c>
      <c r="I326" s="230">
        <v>1175.0000000000005</v>
      </c>
      <c r="J326" s="230">
        <v>1190.0500000000004</v>
      </c>
      <c r="K326" s="229">
        <v>1159.95</v>
      </c>
      <c r="L326" s="229">
        <v>1135.5999999999999</v>
      </c>
      <c r="M326" s="229">
        <v>8.0674299999999999</v>
      </c>
      <c r="N326" s="1"/>
      <c r="O326" s="1"/>
    </row>
    <row r="327" spans="1:15" ht="12.75" customHeight="1">
      <c r="A327" s="30">
        <v>317</v>
      </c>
      <c r="B327" s="215" t="s">
        <v>263</v>
      </c>
      <c r="C327" s="229">
        <v>620.54999999999995</v>
      </c>
      <c r="D327" s="230">
        <v>621.35</v>
      </c>
      <c r="E327" s="230">
        <v>617.40000000000009</v>
      </c>
      <c r="F327" s="230">
        <v>614.25000000000011</v>
      </c>
      <c r="G327" s="230">
        <v>610.30000000000018</v>
      </c>
      <c r="H327" s="230">
        <v>624.5</v>
      </c>
      <c r="I327" s="230">
        <v>628.45000000000005</v>
      </c>
      <c r="J327" s="230">
        <v>631.59999999999991</v>
      </c>
      <c r="K327" s="229">
        <v>625.29999999999995</v>
      </c>
      <c r="L327" s="229">
        <v>618.20000000000005</v>
      </c>
      <c r="M327" s="229">
        <v>1.6040700000000001</v>
      </c>
      <c r="N327" s="1"/>
      <c r="O327" s="1"/>
    </row>
    <row r="328" spans="1:15" ht="12.75" customHeight="1">
      <c r="A328" s="30">
        <v>318</v>
      </c>
      <c r="B328" s="215" t="s">
        <v>423</v>
      </c>
      <c r="C328" s="229">
        <v>41.8</v>
      </c>
      <c r="D328" s="230">
        <v>41.949999999999996</v>
      </c>
      <c r="E328" s="230">
        <v>41.449999999999989</v>
      </c>
      <c r="F328" s="230">
        <v>41.099999999999994</v>
      </c>
      <c r="G328" s="230">
        <v>40.599999999999987</v>
      </c>
      <c r="H328" s="230">
        <v>42.29999999999999</v>
      </c>
      <c r="I328" s="230">
        <v>42.800000000000004</v>
      </c>
      <c r="J328" s="230">
        <v>43.149999999999991</v>
      </c>
      <c r="K328" s="229">
        <v>42.45</v>
      </c>
      <c r="L328" s="229">
        <v>41.6</v>
      </c>
      <c r="M328" s="229">
        <v>52.477449999999997</v>
      </c>
      <c r="N328" s="1"/>
      <c r="O328" s="1"/>
    </row>
    <row r="329" spans="1:15" ht="12.75" customHeight="1">
      <c r="A329" s="30">
        <v>319</v>
      </c>
      <c r="B329" s="215" t="s">
        <v>424</v>
      </c>
      <c r="C329" s="229">
        <v>121.8</v>
      </c>
      <c r="D329" s="230">
        <v>122.43333333333334</v>
      </c>
      <c r="E329" s="230">
        <v>120.36666666666667</v>
      </c>
      <c r="F329" s="230">
        <v>118.93333333333334</v>
      </c>
      <c r="G329" s="230">
        <v>116.86666666666667</v>
      </c>
      <c r="H329" s="230">
        <v>123.86666666666667</v>
      </c>
      <c r="I329" s="230">
        <v>125.93333333333334</v>
      </c>
      <c r="J329" s="230">
        <v>127.36666666666667</v>
      </c>
      <c r="K329" s="229">
        <v>124.5</v>
      </c>
      <c r="L329" s="229">
        <v>121</v>
      </c>
      <c r="M329" s="229">
        <v>27.283719999999999</v>
      </c>
      <c r="N329" s="1"/>
      <c r="O329" s="1"/>
    </row>
    <row r="330" spans="1:15" ht="12.75" customHeight="1">
      <c r="A330" s="30">
        <v>320</v>
      </c>
      <c r="B330" s="215" t="s">
        <v>425</v>
      </c>
      <c r="C330" s="229">
        <v>45.55</v>
      </c>
      <c r="D330" s="230">
        <v>45.35</v>
      </c>
      <c r="E330" s="230">
        <v>44.900000000000006</v>
      </c>
      <c r="F330" s="230">
        <v>44.250000000000007</v>
      </c>
      <c r="G330" s="230">
        <v>43.800000000000011</v>
      </c>
      <c r="H330" s="230">
        <v>46</v>
      </c>
      <c r="I330" s="230">
        <v>46.45</v>
      </c>
      <c r="J330" s="230">
        <v>47.099999999999994</v>
      </c>
      <c r="K330" s="229">
        <v>45.8</v>
      </c>
      <c r="L330" s="229">
        <v>44.7</v>
      </c>
      <c r="M330" s="229">
        <v>187.81531000000001</v>
      </c>
      <c r="N330" s="1"/>
      <c r="O330" s="1"/>
    </row>
    <row r="331" spans="1:15" ht="12.75" customHeight="1">
      <c r="A331" s="30">
        <v>321</v>
      </c>
      <c r="B331" s="215" t="s">
        <v>426</v>
      </c>
      <c r="C331" s="229">
        <v>99.1</v>
      </c>
      <c r="D331" s="230">
        <v>99.883333333333326</v>
      </c>
      <c r="E331" s="230">
        <v>97.716666666666654</v>
      </c>
      <c r="F331" s="230">
        <v>96.333333333333329</v>
      </c>
      <c r="G331" s="230">
        <v>94.166666666666657</v>
      </c>
      <c r="H331" s="230">
        <v>101.26666666666665</v>
      </c>
      <c r="I331" s="230">
        <v>103.43333333333334</v>
      </c>
      <c r="J331" s="230">
        <v>104.81666666666665</v>
      </c>
      <c r="K331" s="229">
        <v>102.05</v>
      </c>
      <c r="L331" s="229">
        <v>98.5</v>
      </c>
      <c r="M331" s="229">
        <v>17.948239999999998</v>
      </c>
      <c r="N331" s="1"/>
      <c r="O331" s="1"/>
    </row>
    <row r="332" spans="1:15" ht="12.75" customHeight="1">
      <c r="A332" s="30">
        <v>322</v>
      </c>
      <c r="B332" s="215" t="s">
        <v>427</v>
      </c>
      <c r="C332" s="229">
        <v>220.8</v>
      </c>
      <c r="D332" s="230">
        <v>221.03333333333333</v>
      </c>
      <c r="E332" s="230">
        <v>218.81666666666666</v>
      </c>
      <c r="F332" s="230">
        <v>216.83333333333334</v>
      </c>
      <c r="G332" s="230">
        <v>214.61666666666667</v>
      </c>
      <c r="H332" s="230">
        <v>223.01666666666665</v>
      </c>
      <c r="I332" s="230">
        <v>225.23333333333329</v>
      </c>
      <c r="J332" s="230">
        <v>227.21666666666664</v>
      </c>
      <c r="K332" s="229">
        <v>223.25</v>
      </c>
      <c r="L332" s="229">
        <v>219.05</v>
      </c>
      <c r="M332" s="229">
        <v>3.0063</v>
      </c>
      <c r="N332" s="1"/>
      <c r="O332" s="1"/>
    </row>
    <row r="333" spans="1:15" ht="12.75" customHeight="1">
      <c r="A333" s="30">
        <v>323</v>
      </c>
      <c r="B333" s="215" t="s">
        <v>167</v>
      </c>
      <c r="C333" s="229">
        <v>185.35</v>
      </c>
      <c r="D333" s="230">
        <v>185.66666666666666</v>
      </c>
      <c r="E333" s="230">
        <v>184.68333333333331</v>
      </c>
      <c r="F333" s="230">
        <v>184.01666666666665</v>
      </c>
      <c r="G333" s="230">
        <v>183.0333333333333</v>
      </c>
      <c r="H333" s="230">
        <v>186.33333333333331</v>
      </c>
      <c r="I333" s="230">
        <v>187.31666666666666</v>
      </c>
      <c r="J333" s="230">
        <v>187.98333333333332</v>
      </c>
      <c r="K333" s="229">
        <v>186.65</v>
      </c>
      <c r="L333" s="229">
        <v>185</v>
      </c>
      <c r="M333" s="229">
        <v>83.325659999999999</v>
      </c>
      <c r="N333" s="1"/>
      <c r="O333" s="1"/>
    </row>
    <row r="334" spans="1:15" ht="12.75" customHeight="1">
      <c r="A334" s="30">
        <v>324</v>
      </c>
      <c r="B334" s="215" t="s">
        <v>428</v>
      </c>
      <c r="C334" s="229">
        <v>955.6</v>
      </c>
      <c r="D334" s="230">
        <v>948.5</v>
      </c>
      <c r="E334" s="230">
        <v>937.1</v>
      </c>
      <c r="F334" s="230">
        <v>918.6</v>
      </c>
      <c r="G334" s="230">
        <v>907.2</v>
      </c>
      <c r="H334" s="230">
        <v>967</v>
      </c>
      <c r="I334" s="230">
        <v>978.40000000000009</v>
      </c>
      <c r="J334" s="230">
        <v>996.9</v>
      </c>
      <c r="K334" s="229">
        <v>959.9</v>
      </c>
      <c r="L334" s="229">
        <v>930</v>
      </c>
      <c r="M334" s="229">
        <v>5.8334799999999998</v>
      </c>
      <c r="N334" s="1"/>
      <c r="O334" s="1"/>
    </row>
    <row r="335" spans="1:15" ht="12.75" customHeight="1">
      <c r="A335" s="30">
        <v>325</v>
      </c>
      <c r="B335" s="215" t="s">
        <v>161</v>
      </c>
      <c r="C335" s="229">
        <v>85.05</v>
      </c>
      <c r="D335" s="230">
        <v>85.05</v>
      </c>
      <c r="E335" s="230">
        <v>84.449999999999989</v>
      </c>
      <c r="F335" s="230">
        <v>83.85</v>
      </c>
      <c r="G335" s="230">
        <v>83.249999999999986</v>
      </c>
      <c r="H335" s="230">
        <v>85.649999999999991</v>
      </c>
      <c r="I335" s="230">
        <v>86.249999999999986</v>
      </c>
      <c r="J335" s="230">
        <v>86.85</v>
      </c>
      <c r="K335" s="229">
        <v>85.65</v>
      </c>
      <c r="L335" s="229">
        <v>84.45</v>
      </c>
      <c r="M335" s="229">
        <v>76.950879999999998</v>
      </c>
      <c r="N335" s="1"/>
      <c r="O335" s="1"/>
    </row>
    <row r="336" spans="1:15" ht="12.75" customHeight="1">
      <c r="A336" s="30">
        <v>326</v>
      </c>
      <c r="B336" s="215" t="s">
        <v>163</v>
      </c>
      <c r="C336" s="229">
        <v>4570.3500000000004</v>
      </c>
      <c r="D336" s="230">
        <v>4522.4666666666672</v>
      </c>
      <c r="E336" s="230">
        <v>4469.9333333333343</v>
      </c>
      <c r="F336" s="230">
        <v>4369.5166666666673</v>
      </c>
      <c r="G336" s="230">
        <v>4316.9833333333345</v>
      </c>
      <c r="H336" s="230">
        <v>4622.8833333333341</v>
      </c>
      <c r="I336" s="230">
        <v>4675.416666666667</v>
      </c>
      <c r="J336" s="230">
        <v>4775.8333333333339</v>
      </c>
      <c r="K336" s="229">
        <v>4575</v>
      </c>
      <c r="L336" s="229">
        <v>4422.05</v>
      </c>
      <c r="M336" s="229">
        <v>1.74163</v>
      </c>
      <c r="N336" s="1"/>
      <c r="O336" s="1"/>
    </row>
    <row r="337" spans="1:15" ht="12.75" customHeight="1">
      <c r="A337" s="30">
        <v>327</v>
      </c>
      <c r="B337" s="215" t="s">
        <v>780</v>
      </c>
      <c r="C337" s="229">
        <v>697.2</v>
      </c>
      <c r="D337" s="230">
        <v>687.1</v>
      </c>
      <c r="E337" s="230">
        <v>673.1</v>
      </c>
      <c r="F337" s="230">
        <v>649</v>
      </c>
      <c r="G337" s="230">
        <v>635</v>
      </c>
      <c r="H337" s="230">
        <v>711.2</v>
      </c>
      <c r="I337" s="230">
        <v>725.2</v>
      </c>
      <c r="J337" s="230">
        <v>749.30000000000007</v>
      </c>
      <c r="K337" s="229">
        <v>701.1</v>
      </c>
      <c r="L337" s="229">
        <v>663</v>
      </c>
      <c r="M337" s="229">
        <v>23.40381</v>
      </c>
      <c r="N337" s="1"/>
      <c r="O337" s="1"/>
    </row>
    <row r="338" spans="1:15" ht="12.75" customHeight="1">
      <c r="A338" s="30">
        <v>328</v>
      </c>
      <c r="B338" s="215" t="s">
        <v>164</v>
      </c>
      <c r="C338" s="229">
        <v>22492.6</v>
      </c>
      <c r="D338" s="230">
        <v>22487.649999999998</v>
      </c>
      <c r="E338" s="230">
        <v>22297.299999999996</v>
      </c>
      <c r="F338" s="230">
        <v>22101.999999999996</v>
      </c>
      <c r="G338" s="230">
        <v>21911.649999999994</v>
      </c>
      <c r="H338" s="230">
        <v>22682.949999999997</v>
      </c>
      <c r="I338" s="230">
        <v>22873.299999999996</v>
      </c>
      <c r="J338" s="230">
        <v>23068.6</v>
      </c>
      <c r="K338" s="229">
        <v>22678</v>
      </c>
      <c r="L338" s="229">
        <v>22292.35</v>
      </c>
      <c r="M338" s="229">
        <v>0.83347000000000004</v>
      </c>
      <c r="N338" s="1"/>
      <c r="O338" s="1"/>
    </row>
    <row r="339" spans="1:15" ht="12.75" customHeight="1">
      <c r="A339" s="30">
        <v>329</v>
      </c>
      <c r="B339" s="215" t="s">
        <v>429</v>
      </c>
      <c r="C339" s="229">
        <v>64.650000000000006</v>
      </c>
      <c r="D339" s="230">
        <v>64.7</v>
      </c>
      <c r="E339" s="230">
        <v>63.650000000000006</v>
      </c>
      <c r="F339" s="230">
        <v>62.650000000000006</v>
      </c>
      <c r="G339" s="230">
        <v>61.600000000000009</v>
      </c>
      <c r="H339" s="230">
        <v>65.7</v>
      </c>
      <c r="I339" s="230">
        <v>66.749999999999986</v>
      </c>
      <c r="J339" s="230">
        <v>67.75</v>
      </c>
      <c r="K339" s="229">
        <v>65.75</v>
      </c>
      <c r="L339" s="229">
        <v>63.7</v>
      </c>
      <c r="M339" s="229">
        <v>18.89838</v>
      </c>
      <c r="N339" s="1"/>
      <c r="O339" s="1"/>
    </row>
    <row r="340" spans="1:15" ht="12.75" customHeight="1">
      <c r="A340" s="30">
        <v>330</v>
      </c>
      <c r="B340" s="215" t="s">
        <v>160</v>
      </c>
      <c r="C340" s="229">
        <v>244.9</v>
      </c>
      <c r="D340" s="230">
        <v>245.18333333333331</v>
      </c>
      <c r="E340" s="230">
        <v>244.21666666666661</v>
      </c>
      <c r="F340" s="230">
        <v>243.5333333333333</v>
      </c>
      <c r="G340" s="230">
        <v>242.56666666666661</v>
      </c>
      <c r="H340" s="230">
        <v>245.86666666666662</v>
      </c>
      <c r="I340" s="230">
        <v>246.83333333333331</v>
      </c>
      <c r="J340" s="230">
        <v>247.51666666666662</v>
      </c>
      <c r="K340" s="229">
        <v>246.15</v>
      </c>
      <c r="L340" s="229">
        <v>244.5</v>
      </c>
      <c r="M340" s="229">
        <v>2.4638599999999999</v>
      </c>
      <c r="N340" s="1"/>
      <c r="O340" s="1"/>
    </row>
    <row r="341" spans="1:15" ht="12.75" customHeight="1">
      <c r="A341" s="30">
        <v>331</v>
      </c>
      <c r="B341" s="215" t="s">
        <v>820</v>
      </c>
      <c r="C341" s="229">
        <v>354.65</v>
      </c>
      <c r="D341" s="230">
        <v>355.01666666666665</v>
      </c>
      <c r="E341" s="230">
        <v>351.33333333333331</v>
      </c>
      <c r="F341" s="230">
        <v>348.01666666666665</v>
      </c>
      <c r="G341" s="230">
        <v>344.33333333333331</v>
      </c>
      <c r="H341" s="230">
        <v>358.33333333333331</v>
      </c>
      <c r="I341" s="230">
        <v>362.01666666666671</v>
      </c>
      <c r="J341" s="230">
        <v>365.33333333333331</v>
      </c>
      <c r="K341" s="229">
        <v>358.7</v>
      </c>
      <c r="L341" s="229">
        <v>351.7</v>
      </c>
      <c r="M341" s="229">
        <v>1.17049</v>
      </c>
      <c r="N341" s="1"/>
      <c r="O341" s="1"/>
    </row>
    <row r="342" spans="1:15" ht="12.75" customHeight="1">
      <c r="A342" s="30">
        <v>332</v>
      </c>
      <c r="B342" s="215" t="s">
        <v>264</v>
      </c>
      <c r="C342" s="229">
        <v>984.1</v>
      </c>
      <c r="D342" s="230">
        <v>976.1</v>
      </c>
      <c r="E342" s="230">
        <v>966.25</v>
      </c>
      <c r="F342" s="230">
        <v>948.4</v>
      </c>
      <c r="G342" s="230">
        <v>938.55</v>
      </c>
      <c r="H342" s="230">
        <v>993.95</v>
      </c>
      <c r="I342" s="230">
        <v>1003.8000000000002</v>
      </c>
      <c r="J342" s="230">
        <v>1021.6500000000001</v>
      </c>
      <c r="K342" s="229">
        <v>985.95</v>
      </c>
      <c r="L342" s="229">
        <v>958.25</v>
      </c>
      <c r="M342" s="229">
        <v>4.8181500000000002</v>
      </c>
      <c r="N342" s="1"/>
      <c r="O342" s="1"/>
    </row>
    <row r="343" spans="1:15" ht="12.75" customHeight="1">
      <c r="A343" s="30">
        <v>333</v>
      </c>
      <c r="B343" s="215" t="s">
        <v>168</v>
      </c>
      <c r="C343" s="229">
        <v>155.65</v>
      </c>
      <c r="D343" s="230">
        <v>155.36666666666667</v>
      </c>
      <c r="E343" s="230">
        <v>154.53333333333336</v>
      </c>
      <c r="F343" s="230">
        <v>153.41666666666669</v>
      </c>
      <c r="G343" s="230">
        <v>152.58333333333337</v>
      </c>
      <c r="H343" s="230">
        <v>156.48333333333335</v>
      </c>
      <c r="I343" s="230">
        <v>157.31666666666666</v>
      </c>
      <c r="J343" s="230">
        <v>158.43333333333334</v>
      </c>
      <c r="K343" s="229">
        <v>156.19999999999999</v>
      </c>
      <c r="L343" s="229">
        <v>154.25</v>
      </c>
      <c r="M343" s="229">
        <v>100.73644</v>
      </c>
      <c r="N343" s="1"/>
      <c r="O343" s="1"/>
    </row>
    <row r="344" spans="1:15" ht="12.75" customHeight="1">
      <c r="A344" s="30">
        <v>334</v>
      </c>
      <c r="B344" s="215" t="s">
        <v>265</v>
      </c>
      <c r="C344" s="229">
        <v>255.2</v>
      </c>
      <c r="D344" s="230">
        <v>255.2833333333333</v>
      </c>
      <c r="E344" s="230">
        <v>253.16666666666663</v>
      </c>
      <c r="F344" s="230">
        <v>251.13333333333333</v>
      </c>
      <c r="G344" s="230">
        <v>249.01666666666665</v>
      </c>
      <c r="H344" s="230">
        <v>257.31666666666661</v>
      </c>
      <c r="I344" s="230">
        <v>259.43333333333328</v>
      </c>
      <c r="J344" s="230">
        <v>261.46666666666658</v>
      </c>
      <c r="K344" s="229">
        <v>257.39999999999998</v>
      </c>
      <c r="L344" s="229">
        <v>253.25</v>
      </c>
      <c r="M344" s="229">
        <v>13.131460000000001</v>
      </c>
      <c r="N344" s="1"/>
      <c r="O344" s="1"/>
    </row>
    <row r="345" spans="1:15" ht="12.75" customHeight="1">
      <c r="A345" s="30">
        <v>335</v>
      </c>
      <c r="B345" s="215" t="s">
        <v>852</v>
      </c>
      <c r="C345" s="229">
        <v>908.8</v>
      </c>
      <c r="D345" s="230">
        <v>899.5333333333333</v>
      </c>
      <c r="E345" s="230">
        <v>857.26666666666665</v>
      </c>
      <c r="F345" s="230">
        <v>805.73333333333335</v>
      </c>
      <c r="G345" s="230">
        <v>763.4666666666667</v>
      </c>
      <c r="H345" s="230">
        <v>951.06666666666661</v>
      </c>
      <c r="I345" s="230">
        <v>993.33333333333326</v>
      </c>
      <c r="J345" s="230">
        <v>1044.8666666666666</v>
      </c>
      <c r="K345" s="229">
        <v>941.8</v>
      </c>
      <c r="L345" s="229">
        <v>848</v>
      </c>
      <c r="M345" s="229">
        <v>98.695930000000004</v>
      </c>
      <c r="N345" s="1"/>
      <c r="O345" s="1"/>
    </row>
    <row r="346" spans="1:15" ht="12.75" customHeight="1">
      <c r="A346" s="30">
        <v>336</v>
      </c>
      <c r="B346" s="215" t="s">
        <v>802</v>
      </c>
      <c r="C346" s="229">
        <v>833.25</v>
      </c>
      <c r="D346" s="230">
        <v>827</v>
      </c>
      <c r="E346" s="230">
        <v>814.35</v>
      </c>
      <c r="F346" s="230">
        <v>795.45</v>
      </c>
      <c r="G346" s="230">
        <v>782.80000000000007</v>
      </c>
      <c r="H346" s="230">
        <v>845.9</v>
      </c>
      <c r="I346" s="230">
        <v>858.55000000000007</v>
      </c>
      <c r="J346" s="230">
        <v>877.44999999999993</v>
      </c>
      <c r="K346" s="229">
        <v>839.65</v>
      </c>
      <c r="L346" s="229">
        <v>808.1</v>
      </c>
      <c r="M346" s="229">
        <v>73.625280000000004</v>
      </c>
      <c r="N346" s="1"/>
      <c r="O346" s="1"/>
    </row>
    <row r="347" spans="1:15" ht="12.75" customHeight="1">
      <c r="A347" s="30">
        <v>337</v>
      </c>
      <c r="B347" s="215" t="s">
        <v>430</v>
      </c>
      <c r="C347" s="229">
        <v>3797.5</v>
      </c>
      <c r="D347" s="230">
        <v>3750.2666666666664</v>
      </c>
      <c r="E347" s="230">
        <v>3660.5333333333328</v>
      </c>
      <c r="F347" s="230">
        <v>3523.5666666666666</v>
      </c>
      <c r="G347" s="230">
        <v>3433.833333333333</v>
      </c>
      <c r="H347" s="230">
        <v>3887.2333333333327</v>
      </c>
      <c r="I347" s="230">
        <v>3976.9666666666662</v>
      </c>
      <c r="J347" s="230">
        <v>4113.9333333333325</v>
      </c>
      <c r="K347" s="229">
        <v>3840</v>
      </c>
      <c r="L347" s="229">
        <v>3613.3</v>
      </c>
      <c r="M347" s="229">
        <v>4.1199399999999997</v>
      </c>
      <c r="N347" s="1"/>
      <c r="O347" s="1"/>
    </row>
    <row r="348" spans="1:15" ht="12.75" customHeight="1">
      <c r="A348" s="30">
        <v>338</v>
      </c>
      <c r="B348" s="215" t="s">
        <v>431</v>
      </c>
      <c r="C348" s="229">
        <v>242.9</v>
      </c>
      <c r="D348" s="230">
        <v>242.95000000000002</v>
      </c>
      <c r="E348" s="230">
        <v>241.00000000000003</v>
      </c>
      <c r="F348" s="230">
        <v>239.10000000000002</v>
      </c>
      <c r="G348" s="230">
        <v>237.15000000000003</v>
      </c>
      <c r="H348" s="230">
        <v>244.85000000000002</v>
      </c>
      <c r="I348" s="230">
        <v>246.8</v>
      </c>
      <c r="J348" s="230">
        <v>248.70000000000002</v>
      </c>
      <c r="K348" s="229">
        <v>244.9</v>
      </c>
      <c r="L348" s="229">
        <v>241.05</v>
      </c>
      <c r="M348" s="229">
        <v>1.1708799999999999</v>
      </c>
      <c r="N348" s="1"/>
      <c r="O348" s="1"/>
    </row>
    <row r="349" spans="1:15" ht="12.75" customHeight="1">
      <c r="A349" s="30">
        <v>339</v>
      </c>
      <c r="B349" s="215" t="s">
        <v>803</v>
      </c>
      <c r="C349" s="229">
        <v>636.75</v>
      </c>
      <c r="D349" s="230">
        <v>632.13333333333333</v>
      </c>
      <c r="E349" s="230">
        <v>618.26666666666665</v>
      </c>
      <c r="F349" s="230">
        <v>599.7833333333333</v>
      </c>
      <c r="G349" s="230">
        <v>585.91666666666663</v>
      </c>
      <c r="H349" s="230">
        <v>650.61666666666667</v>
      </c>
      <c r="I349" s="230">
        <v>664.48333333333323</v>
      </c>
      <c r="J349" s="230">
        <v>682.9666666666667</v>
      </c>
      <c r="K349" s="229">
        <v>646</v>
      </c>
      <c r="L349" s="229">
        <v>613.65</v>
      </c>
      <c r="M349" s="229">
        <v>62.55095</v>
      </c>
      <c r="N349" s="1"/>
      <c r="O349" s="1"/>
    </row>
    <row r="350" spans="1:15" ht="12.75" customHeight="1">
      <c r="A350" s="30">
        <v>340</v>
      </c>
      <c r="B350" s="215" t="s">
        <v>793</v>
      </c>
      <c r="C350" s="229">
        <v>146.1</v>
      </c>
      <c r="D350" s="230">
        <v>145.93333333333334</v>
      </c>
      <c r="E350" s="230">
        <v>144.36666666666667</v>
      </c>
      <c r="F350" s="230">
        <v>142.63333333333333</v>
      </c>
      <c r="G350" s="230">
        <v>141.06666666666666</v>
      </c>
      <c r="H350" s="230">
        <v>147.66666666666669</v>
      </c>
      <c r="I350" s="230">
        <v>149.23333333333335</v>
      </c>
      <c r="J350" s="230">
        <v>150.9666666666667</v>
      </c>
      <c r="K350" s="229">
        <v>147.5</v>
      </c>
      <c r="L350" s="229">
        <v>144.19999999999999</v>
      </c>
      <c r="M350" s="229">
        <v>16.465520000000001</v>
      </c>
      <c r="N350" s="1"/>
      <c r="O350" s="1"/>
    </row>
    <row r="351" spans="1:15" ht="12.75" customHeight="1">
      <c r="A351" s="30">
        <v>341</v>
      </c>
      <c r="B351" s="215" t="s">
        <v>175</v>
      </c>
      <c r="C351" s="229">
        <v>3761.45</v>
      </c>
      <c r="D351" s="230">
        <v>3756.8833333333337</v>
      </c>
      <c r="E351" s="230">
        <v>3739.6166666666672</v>
      </c>
      <c r="F351" s="230">
        <v>3717.7833333333338</v>
      </c>
      <c r="G351" s="230">
        <v>3700.5166666666673</v>
      </c>
      <c r="H351" s="230">
        <v>3778.7166666666672</v>
      </c>
      <c r="I351" s="230">
        <v>3795.9833333333336</v>
      </c>
      <c r="J351" s="230">
        <v>3817.8166666666671</v>
      </c>
      <c r="K351" s="229">
        <v>3774.15</v>
      </c>
      <c r="L351" s="229">
        <v>3735.05</v>
      </c>
      <c r="M351" s="229">
        <v>2.1781999999999999</v>
      </c>
      <c r="N351" s="1"/>
      <c r="O351" s="1"/>
    </row>
    <row r="352" spans="1:15" ht="12.75" customHeight="1">
      <c r="A352" s="30">
        <v>342</v>
      </c>
      <c r="B352" s="215" t="s">
        <v>433</v>
      </c>
      <c r="C352" s="229">
        <v>575.6</v>
      </c>
      <c r="D352" s="230">
        <v>573.33333333333337</v>
      </c>
      <c r="E352" s="230">
        <v>563.61666666666679</v>
      </c>
      <c r="F352" s="230">
        <v>551.63333333333344</v>
      </c>
      <c r="G352" s="230">
        <v>541.91666666666686</v>
      </c>
      <c r="H352" s="230">
        <v>585.31666666666672</v>
      </c>
      <c r="I352" s="230">
        <v>595.03333333333319</v>
      </c>
      <c r="J352" s="230">
        <v>607.01666666666665</v>
      </c>
      <c r="K352" s="229">
        <v>583.04999999999995</v>
      </c>
      <c r="L352" s="229">
        <v>561.35</v>
      </c>
      <c r="M352" s="229">
        <v>14.303800000000001</v>
      </c>
      <c r="N352" s="1"/>
      <c r="O352" s="1"/>
    </row>
    <row r="353" spans="1:15" ht="12.75" customHeight="1">
      <c r="A353" s="30">
        <v>343</v>
      </c>
      <c r="B353" s="215" t="s">
        <v>434</v>
      </c>
      <c r="C353" s="229">
        <v>316.60000000000002</v>
      </c>
      <c r="D353" s="230">
        <v>317.2166666666667</v>
      </c>
      <c r="E353" s="230">
        <v>314.83333333333337</v>
      </c>
      <c r="F353" s="230">
        <v>313.06666666666666</v>
      </c>
      <c r="G353" s="230">
        <v>310.68333333333334</v>
      </c>
      <c r="H353" s="230">
        <v>318.98333333333341</v>
      </c>
      <c r="I353" s="230">
        <v>321.36666666666673</v>
      </c>
      <c r="J353" s="230">
        <v>323.13333333333344</v>
      </c>
      <c r="K353" s="229">
        <v>319.60000000000002</v>
      </c>
      <c r="L353" s="229">
        <v>315.45</v>
      </c>
      <c r="M353" s="229">
        <v>1.23577</v>
      </c>
      <c r="N353" s="1"/>
      <c r="O353" s="1"/>
    </row>
    <row r="354" spans="1:15" ht="12.75" customHeight="1">
      <c r="A354" s="30">
        <v>344</v>
      </c>
      <c r="B354" s="215" t="s">
        <v>880</v>
      </c>
      <c r="C354" s="229">
        <v>1446.95</v>
      </c>
      <c r="D354" s="230">
        <v>1450.9833333333333</v>
      </c>
      <c r="E354" s="230">
        <v>1436.9666666666667</v>
      </c>
      <c r="F354" s="230">
        <v>1426.9833333333333</v>
      </c>
      <c r="G354" s="230">
        <v>1412.9666666666667</v>
      </c>
      <c r="H354" s="230">
        <v>1460.9666666666667</v>
      </c>
      <c r="I354" s="230">
        <v>1474.9833333333336</v>
      </c>
      <c r="J354" s="230">
        <v>1484.9666666666667</v>
      </c>
      <c r="K354" s="229">
        <v>1465</v>
      </c>
      <c r="L354" s="229">
        <v>1441</v>
      </c>
      <c r="M354" s="229">
        <v>3.2854299999999999</v>
      </c>
      <c r="N354" s="1"/>
      <c r="O354" s="1"/>
    </row>
    <row r="355" spans="1:15" ht="12.75" customHeight="1">
      <c r="A355" s="30">
        <v>345</v>
      </c>
      <c r="B355" s="215" t="s">
        <v>169</v>
      </c>
      <c r="C355" s="229">
        <v>38386.65</v>
      </c>
      <c r="D355" s="230">
        <v>38323.75</v>
      </c>
      <c r="E355" s="230">
        <v>38177.5</v>
      </c>
      <c r="F355" s="230">
        <v>37968.35</v>
      </c>
      <c r="G355" s="230">
        <v>37822.1</v>
      </c>
      <c r="H355" s="230">
        <v>38532.9</v>
      </c>
      <c r="I355" s="230">
        <v>38679.15</v>
      </c>
      <c r="J355" s="230">
        <v>38888.300000000003</v>
      </c>
      <c r="K355" s="229">
        <v>38470</v>
      </c>
      <c r="L355" s="229">
        <v>38114.6</v>
      </c>
      <c r="M355" s="229">
        <v>0.22666</v>
      </c>
      <c r="N355" s="1"/>
      <c r="O355" s="1"/>
    </row>
    <row r="356" spans="1:15" ht="12.75" customHeight="1">
      <c r="A356" s="30">
        <v>346</v>
      </c>
      <c r="B356" s="215" t="s">
        <v>844</v>
      </c>
      <c r="C356" s="229">
        <v>1044.6500000000001</v>
      </c>
      <c r="D356" s="230">
        <v>1032.9166666666667</v>
      </c>
      <c r="E356" s="230">
        <v>1016.9833333333336</v>
      </c>
      <c r="F356" s="230">
        <v>989.31666666666683</v>
      </c>
      <c r="G356" s="230">
        <v>973.38333333333367</v>
      </c>
      <c r="H356" s="230">
        <v>1060.5833333333335</v>
      </c>
      <c r="I356" s="230">
        <v>1076.5166666666664</v>
      </c>
      <c r="J356" s="230">
        <v>1104.1833333333334</v>
      </c>
      <c r="K356" s="229">
        <v>1048.8499999999999</v>
      </c>
      <c r="L356" s="229">
        <v>1005.25</v>
      </c>
      <c r="M356" s="229">
        <v>1.8743099999999999</v>
      </c>
      <c r="N356" s="1"/>
      <c r="O356" s="1"/>
    </row>
    <row r="357" spans="1:15" ht="12.75" customHeight="1">
      <c r="A357" s="30">
        <v>347</v>
      </c>
      <c r="B357" s="215" t="s">
        <v>435</v>
      </c>
      <c r="C357" s="229">
        <v>5040.2</v>
      </c>
      <c r="D357" s="230">
        <v>5036.7333333333336</v>
      </c>
      <c r="E357" s="230">
        <v>4988.4666666666672</v>
      </c>
      <c r="F357" s="230">
        <v>4936.7333333333336</v>
      </c>
      <c r="G357" s="230">
        <v>4888.4666666666672</v>
      </c>
      <c r="H357" s="230">
        <v>5088.4666666666672</v>
      </c>
      <c r="I357" s="230">
        <v>5136.7333333333336</v>
      </c>
      <c r="J357" s="230">
        <v>5188.4666666666672</v>
      </c>
      <c r="K357" s="229">
        <v>5085</v>
      </c>
      <c r="L357" s="229">
        <v>4985</v>
      </c>
      <c r="M357" s="229">
        <v>3.6009500000000001</v>
      </c>
      <c r="N357" s="1"/>
      <c r="O357" s="1"/>
    </row>
    <row r="358" spans="1:15" ht="12.75" customHeight="1">
      <c r="A358" s="30">
        <v>348</v>
      </c>
      <c r="B358" s="215" t="s">
        <v>171</v>
      </c>
      <c r="C358" s="229">
        <v>223.25</v>
      </c>
      <c r="D358" s="230">
        <v>223.68333333333331</v>
      </c>
      <c r="E358" s="230">
        <v>222.51666666666662</v>
      </c>
      <c r="F358" s="230">
        <v>221.7833333333333</v>
      </c>
      <c r="G358" s="230">
        <v>220.61666666666662</v>
      </c>
      <c r="H358" s="230">
        <v>224.41666666666663</v>
      </c>
      <c r="I358" s="230">
        <v>225.58333333333331</v>
      </c>
      <c r="J358" s="230">
        <v>226.31666666666663</v>
      </c>
      <c r="K358" s="229">
        <v>224.85</v>
      </c>
      <c r="L358" s="229">
        <v>222.95</v>
      </c>
      <c r="M358" s="229">
        <v>16.57978</v>
      </c>
      <c r="N358" s="1"/>
      <c r="O358" s="1"/>
    </row>
    <row r="359" spans="1:15" ht="12.75" customHeight="1">
      <c r="A359" s="30">
        <v>349</v>
      </c>
      <c r="B359" s="215" t="s">
        <v>173</v>
      </c>
      <c r="C359" s="229">
        <v>3854.7</v>
      </c>
      <c r="D359" s="230">
        <v>3881.6999999999994</v>
      </c>
      <c r="E359" s="230">
        <v>3824.4499999999989</v>
      </c>
      <c r="F359" s="230">
        <v>3794.1999999999994</v>
      </c>
      <c r="G359" s="230">
        <v>3736.9499999999989</v>
      </c>
      <c r="H359" s="230">
        <v>3911.9499999999989</v>
      </c>
      <c r="I359" s="230">
        <v>3969.2</v>
      </c>
      <c r="J359" s="230">
        <v>3999.4499999999989</v>
      </c>
      <c r="K359" s="229">
        <v>3938.95</v>
      </c>
      <c r="L359" s="229">
        <v>3851.45</v>
      </c>
      <c r="M359" s="229">
        <v>9.7680000000000003E-2</v>
      </c>
      <c r="N359" s="1"/>
      <c r="O359" s="1"/>
    </row>
    <row r="360" spans="1:15" ht="12.75" customHeight="1">
      <c r="A360" s="30">
        <v>350</v>
      </c>
      <c r="B360" s="215" t="s">
        <v>437</v>
      </c>
      <c r="C360" s="229">
        <v>1570.4</v>
      </c>
      <c r="D360" s="230">
        <v>1577.1333333333332</v>
      </c>
      <c r="E360" s="230">
        <v>1556.2666666666664</v>
      </c>
      <c r="F360" s="230">
        <v>1542.1333333333332</v>
      </c>
      <c r="G360" s="230">
        <v>1521.2666666666664</v>
      </c>
      <c r="H360" s="230">
        <v>1591.2666666666664</v>
      </c>
      <c r="I360" s="230">
        <v>1612.1333333333332</v>
      </c>
      <c r="J360" s="230">
        <v>1626.2666666666664</v>
      </c>
      <c r="K360" s="229">
        <v>1598</v>
      </c>
      <c r="L360" s="229">
        <v>1563</v>
      </c>
      <c r="M360" s="229">
        <v>2.52989</v>
      </c>
      <c r="N360" s="1"/>
      <c r="O360" s="1"/>
    </row>
    <row r="361" spans="1:15" ht="12.75" customHeight="1">
      <c r="A361" s="30">
        <v>351</v>
      </c>
      <c r="B361" s="215" t="s">
        <v>174</v>
      </c>
      <c r="C361" s="229">
        <v>2686.65</v>
      </c>
      <c r="D361" s="230">
        <v>2692.7333333333331</v>
      </c>
      <c r="E361" s="230">
        <v>2650.4666666666662</v>
      </c>
      <c r="F361" s="230">
        <v>2614.2833333333333</v>
      </c>
      <c r="G361" s="230">
        <v>2572.0166666666664</v>
      </c>
      <c r="H361" s="230">
        <v>2728.9166666666661</v>
      </c>
      <c r="I361" s="230">
        <v>2771.1833333333334</v>
      </c>
      <c r="J361" s="230">
        <v>2807.3666666666659</v>
      </c>
      <c r="K361" s="229">
        <v>2735</v>
      </c>
      <c r="L361" s="229">
        <v>2656.55</v>
      </c>
      <c r="M361" s="229">
        <v>8.7486300000000004</v>
      </c>
      <c r="N361" s="1"/>
      <c r="O361" s="1"/>
    </row>
    <row r="362" spans="1:15" ht="12.75" customHeight="1">
      <c r="A362" s="30">
        <v>352</v>
      </c>
      <c r="B362" s="215" t="s">
        <v>869</v>
      </c>
      <c r="C362" s="229">
        <v>91.75</v>
      </c>
      <c r="D362" s="230">
        <v>91.266666666666666</v>
      </c>
      <c r="E362" s="230">
        <v>89.133333333333326</v>
      </c>
      <c r="F362" s="230">
        <v>86.516666666666666</v>
      </c>
      <c r="G362" s="230">
        <v>84.383333333333326</v>
      </c>
      <c r="H362" s="230">
        <v>93.883333333333326</v>
      </c>
      <c r="I362" s="230">
        <v>96.01666666666668</v>
      </c>
      <c r="J362" s="230">
        <v>98.633333333333326</v>
      </c>
      <c r="K362" s="229">
        <v>93.4</v>
      </c>
      <c r="L362" s="229">
        <v>88.65</v>
      </c>
      <c r="M362" s="229">
        <v>166.48976999999999</v>
      </c>
      <c r="N362" s="1"/>
      <c r="O362" s="1"/>
    </row>
    <row r="363" spans="1:15" ht="12.75" customHeight="1">
      <c r="A363" s="30">
        <v>353</v>
      </c>
      <c r="B363" s="215" t="s">
        <v>438</v>
      </c>
      <c r="C363" s="229">
        <v>984.7</v>
      </c>
      <c r="D363" s="230">
        <v>986.16666666666663</v>
      </c>
      <c r="E363" s="230">
        <v>977.5333333333333</v>
      </c>
      <c r="F363" s="230">
        <v>970.36666666666667</v>
      </c>
      <c r="G363" s="230">
        <v>961.73333333333335</v>
      </c>
      <c r="H363" s="230">
        <v>993.33333333333326</v>
      </c>
      <c r="I363" s="230">
        <v>1001.9666666666667</v>
      </c>
      <c r="J363" s="230">
        <v>1009.1333333333332</v>
      </c>
      <c r="K363" s="229">
        <v>994.8</v>
      </c>
      <c r="L363" s="229">
        <v>979</v>
      </c>
      <c r="M363" s="229">
        <v>0.33305000000000001</v>
      </c>
      <c r="N363" s="1"/>
      <c r="O363" s="1"/>
    </row>
    <row r="364" spans="1:15" ht="12.75" customHeight="1">
      <c r="A364" s="30">
        <v>354</v>
      </c>
      <c r="B364" s="215" t="s">
        <v>266</v>
      </c>
      <c r="C364" s="229">
        <v>3583.9</v>
      </c>
      <c r="D364" s="230">
        <v>3564.4499999999994</v>
      </c>
      <c r="E364" s="230">
        <v>3538.8999999999987</v>
      </c>
      <c r="F364" s="230">
        <v>3493.8999999999992</v>
      </c>
      <c r="G364" s="230">
        <v>3468.3499999999985</v>
      </c>
      <c r="H364" s="230">
        <v>3609.4499999999989</v>
      </c>
      <c r="I364" s="230">
        <v>3634.9999999999991</v>
      </c>
      <c r="J364" s="230">
        <v>3679.9999999999991</v>
      </c>
      <c r="K364" s="229">
        <v>3590</v>
      </c>
      <c r="L364" s="229">
        <v>3519.45</v>
      </c>
      <c r="M364" s="229">
        <v>2.4975800000000001</v>
      </c>
      <c r="N364" s="1"/>
      <c r="O364" s="1"/>
    </row>
    <row r="365" spans="1:15" ht="12.75" customHeight="1">
      <c r="A365" s="30">
        <v>355</v>
      </c>
      <c r="B365" s="215" t="s">
        <v>439</v>
      </c>
      <c r="C365" s="229">
        <v>1282.2</v>
      </c>
      <c r="D365" s="230">
        <v>1285.5166666666667</v>
      </c>
      <c r="E365" s="230">
        <v>1271.7833333333333</v>
      </c>
      <c r="F365" s="230">
        <v>1261.3666666666666</v>
      </c>
      <c r="G365" s="230">
        <v>1247.6333333333332</v>
      </c>
      <c r="H365" s="230">
        <v>1295.9333333333334</v>
      </c>
      <c r="I365" s="230">
        <v>1309.6666666666665</v>
      </c>
      <c r="J365" s="230">
        <v>1320.0833333333335</v>
      </c>
      <c r="K365" s="229">
        <v>1299.25</v>
      </c>
      <c r="L365" s="229">
        <v>1275.0999999999999</v>
      </c>
      <c r="M365" s="229">
        <v>0.77427000000000001</v>
      </c>
      <c r="N365" s="1"/>
      <c r="O365" s="1"/>
    </row>
    <row r="366" spans="1:15" ht="12.75" customHeight="1">
      <c r="A366" s="30">
        <v>356</v>
      </c>
      <c r="B366" s="215" t="s">
        <v>781</v>
      </c>
      <c r="C366" s="229">
        <v>347.7</v>
      </c>
      <c r="D366" s="230">
        <v>346.91666666666669</v>
      </c>
      <c r="E366" s="230">
        <v>344.03333333333336</v>
      </c>
      <c r="F366" s="230">
        <v>340.36666666666667</v>
      </c>
      <c r="G366" s="230">
        <v>337.48333333333335</v>
      </c>
      <c r="H366" s="230">
        <v>350.58333333333337</v>
      </c>
      <c r="I366" s="230">
        <v>353.4666666666667</v>
      </c>
      <c r="J366" s="230">
        <v>357.13333333333338</v>
      </c>
      <c r="K366" s="229">
        <v>349.8</v>
      </c>
      <c r="L366" s="229">
        <v>343.25</v>
      </c>
      <c r="M366" s="229">
        <v>13.051629999999999</v>
      </c>
      <c r="N366" s="1"/>
      <c r="O366" s="1"/>
    </row>
    <row r="367" spans="1:15" ht="12.75" customHeight="1">
      <c r="A367" s="30">
        <v>357</v>
      </c>
      <c r="B367" s="215" t="s">
        <v>172</v>
      </c>
      <c r="C367" s="229">
        <v>203.05</v>
      </c>
      <c r="D367" s="230">
        <v>201.73333333333335</v>
      </c>
      <c r="E367" s="230">
        <v>199.31666666666669</v>
      </c>
      <c r="F367" s="230">
        <v>195.58333333333334</v>
      </c>
      <c r="G367" s="230">
        <v>193.16666666666669</v>
      </c>
      <c r="H367" s="230">
        <v>205.4666666666667</v>
      </c>
      <c r="I367" s="230">
        <v>207.88333333333333</v>
      </c>
      <c r="J367" s="230">
        <v>211.6166666666667</v>
      </c>
      <c r="K367" s="229">
        <v>204.15</v>
      </c>
      <c r="L367" s="229">
        <v>198</v>
      </c>
      <c r="M367" s="229">
        <v>113.49466</v>
      </c>
      <c r="N367" s="1"/>
      <c r="O367" s="1"/>
    </row>
    <row r="368" spans="1:15" ht="12.75" customHeight="1">
      <c r="A368" s="30">
        <v>358</v>
      </c>
      <c r="B368" s="215" t="s">
        <v>177</v>
      </c>
      <c r="C368" s="229">
        <v>242.25</v>
      </c>
      <c r="D368" s="230">
        <v>242.38333333333333</v>
      </c>
      <c r="E368" s="230">
        <v>241.31666666666666</v>
      </c>
      <c r="F368" s="230">
        <v>240.38333333333333</v>
      </c>
      <c r="G368" s="230">
        <v>239.31666666666666</v>
      </c>
      <c r="H368" s="230">
        <v>243.31666666666666</v>
      </c>
      <c r="I368" s="230">
        <v>244.38333333333333</v>
      </c>
      <c r="J368" s="230">
        <v>245.31666666666666</v>
      </c>
      <c r="K368" s="229">
        <v>243.45</v>
      </c>
      <c r="L368" s="229">
        <v>241.45</v>
      </c>
      <c r="M368" s="229">
        <v>48.32414</v>
      </c>
      <c r="N368" s="1"/>
      <c r="O368" s="1"/>
    </row>
    <row r="369" spans="1:15" ht="12.75" customHeight="1">
      <c r="A369" s="30">
        <v>359</v>
      </c>
      <c r="B369" s="215" t="s">
        <v>782</v>
      </c>
      <c r="C369" s="229">
        <v>390</v>
      </c>
      <c r="D369" s="230">
        <v>390.93333333333334</v>
      </c>
      <c r="E369" s="230">
        <v>387.06666666666666</v>
      </c>
      <c r="F369" s="230">
        <v>384.13333333333333</v>
      </c>
      <c r="G369" s="230">
        <v>380.26666666666665</v>
      </c>
      <c r="H369" s="230">
        <v>393.86666666666667</v>
      </c>
      <c r="I369" s="230">
        <v>397.73333333333335</v>
      </c>
      <c r="J369" s="230">
        <v>400.66666666666669</v>
      </c>
      <c r="K369" s="229">
        <v>394.8</v>
      </c>
      <c r="L369" s="229">
        <v>388</v>
      </c>
      <c r="M369" s="229">
        <v>4.4585900000000001</v>
      </c>
      <c r="N369" s="1"/>
      <c r="O369" s="1"/>
    </row>
    <row r="370" spans="1:15" ht="12.75" customHeight="1">
      <c r="A370" s="30">
        <v>360</v>
      </c>
      <c r="B370" s="215" t="s">
        <v>267</v>
      </c>
      <c r="C370" s="229">
        <v>574.15</v>
      </c>
      <c r="D370" s="230">
        <v>570.36666666666667</v>
      </c>
      <c r="E370" s="230">
        <v>562.23333333333335</v>
      </c>
      <c r="F370" s="230">
        <v>550.31666666666672</v>
      </c>
      <c r="G370" s="230">
        <v>542.18333333333339</v>
      </c>
      <c r="H370" s="230">
        <v>582.2833333333333</v>
      </c>
      <c r="I370" s="230">
        <v>590.41666666666674</v>
      </c>
      <c r="J370" s="230">
        <v>602.33333333333326</v>
      </c>
      <c r="K370" s="229">
        <v>578.5</v>
      </c>
      <c r="L370" s="229">
        <v>558.45000000000005</v>
      </c>
      <c r="M370" s="229">
        <v>14.76807</v>
      </c>
      <c r="N370" s="1"/>
      <c r="O370" s="1"/>
    </row>
    <row r="371" spans="1:15" ht="12.75" customHeight="1">
      <c r="A371" s="30">
        <v>361</v>
      </c>
      <c r="B371" s="215" t="s">
        <v>440</v>
      </c>
      <c r="C371" s="229">
        <v>647.15</v>
      </c>
      <c r="D371" s="230">
        <v>651.01666666666665</v>
      </c>
      <c r="E371" s="230">
        <v>639.13333333333333</v>
      </c>
      <c r="F371" s="230">
        <v>631.11666666666667</v>
      </c>
      <c r="G371" s="230">
        <v>619.23333333333335</v>
      </c>
      <c r="H371" s="230">
        <v>659.0333333333333</v>
      </c>
      <c r="I371" s="230">
        <v>670.91666666666652</v>
      </c>
      <c r="J371" s="230">
        <v>678.93333333333328</v>
      </c>
      <c r="K371" s="229">
        <v>662.9</v>
      </c>
      <c r="L371" s="229">
        <v>643</v>
      </c>
      <c r="M371" s="229">
        <v>1.76885</v>
      </c>
      <c r="N371" s="1"/>
      <c r="O371" s="1"/>
    </row>
    <row r="372" spans="1:15" ht="12.75" customHeight="1">
      <c r="A372" s="30">
        <v>362</v>
      </c>
      <c r="B372" s="215" t="s">
        <v>441</v>
      </c>
      <c r="C372" s="229">
        <v>129.85</v>
      </c>
      <c r="D372" s="230">
        <v>129.15</v>
      </c>
      <c r="E372" s="230">
        <v>127.30000000000001</v>
      </c>
      <c r="F372" s="230">
        <v>124.75</v>
      </c>
      <c r="G372" s="230">
        <v>122.9</v>
      </c>
      <c r="H372" s="230">
        <v>131.70000000000002</v>
      </c>
      <c r="I372" s="230">
        <v>133.54999999999998</v>
      </c>
      <c r="J372" s="230">
        <v>136.10000000000002</v>
      </c>
      <c r="K372" s="229">
        <v>131</v>
      </c>
      <c r="L372" s="229">
        <v>126.6</v>
      </c>
      <c r="M372" s="229">
        <v>8.0426500000000001</v>
      </c>
      <c r="N372" s="1"/>
      <c r="O372" s="1"/>
    </row>
    <row r="373" spans="1:15" ht="12.75" customHeight="1">
      <c r="A373" s="30">
        <v>363</v>
      </c>
      <c r="B373" s="215" t="s">
        <v>821</v>
      </c>
      <c r="C373" s="229">
        <v>1110.75</v>
      </c>
      <c r="D373" s="230">
        <v>1113.4833333333333</v>
      </c>
      <c r="E373" s="230">
        <v>1098.5166666666667</v>
      </c>
      <c r="F373" s="230">
        <v>1086.2833333333333</v>
      </c>
      <c r="G373" s="230">
        <v>1071.3166666666666</v>
      </c>
      <c r="H373" s="230">
        <v>1125.7166666666667</v>
      </c>
      <c r="I373" s="230">
        <v>1140.6833333333334</v>
      </c>
      <c r="J373" s="230">
        <v>1152.9166666666667</v>
      </c>
      <c r="K373" s="229">
        <v>1128.45</v>
      </c>
      <c r="L373" s="229">
        <v>1101.25</v>
      </c>
      <c r="M373" s="229">
        <v>0.21601999999999999</v>
      </c>
      <c r="N373" s="1"/>
      <c r="O373" s="1"/>
    </row>
    <row r="374" spans="1:15" ht="12.75" customHeight="1">
      <c r="A374" s="30">
        <v>364</v>
      </c>
      <c r="B374" s="215" t="s">
        <v>442</v>
      </c>
      <c r="C374" s="229">
        <v>5048.75</v>
      </c>
      <c r="D374" s="230">
        <v>5047.916666666667</v>
      </c>
      <c r="E374" s="230">
        <v>4995.8333333333339</v>
      </c>
      <c r="F374" s="230">
        <v>4942.916666666667</v>
      </c>
      <c r="G374" s="230">
        <v>4890.8333333333339</v>
      </c>
      <c r="H374" s="230">
        <v>5100.8333333333339</v>
      </c>
      <c r="I374" s="230">
        <v>5152.9166666666679</v>
      </c>
      <c r="J374" s="230">
        <v>5205.8333333333339</v>
      </c>
      <c r="K374" s="229">
        <v>5100</v>
      </c>
      <c r="L374" s="229">
        <v>4995</v>
      </c>
      <c r="M374" s="229">
        <v>4.3999999999999997E-2</v>
      </c>
      <c r="N374" s="1"/>
      <c r="O374" s="1"/>
    </row>
    <row r="375" spans="1:15" ht="12.75" customHeight="1">
      <c r="A375" s="30">
        <v>365</v>
      </c>
      <c r="B375" s="215" t="s">
        <v>268</v>
      </c>
      <c r="C375" s="229">
        <v>13977.65</v>
      </c>
      <c r="D375" s="230">
        <v>13936.733333333332</v>
      </c>
      <c r="E375" s="230">
        <v>13833.466666666664</v>
      </c>
      <c r="F375" s="230">
        <v>13689.283333333331</v>
      </c>
      <c r="G375" s="230">
        <v>13586.016666666663</v>
      </c>
      <c r="H375" s="230">
        <v>14080.916666666664</v>
      </c>
      <c r="I375" s="230">
        <v>14184.183333333331</v>
      </c>
      <c r="J375" s="230">
        <v>14328.366666666665</v>
      </c>
      <c r="K375" s="229">
        <v>14040</v>
      </c>
      <c r="L375" s="229">
        <v>13792.55</v>
      </c>
      <c r="M375" s="229">
        <v>4.1029999999999997E-2</v>
      </c>
      <c r="N375" s="1"/>
      <c r="O375" s="1"/>
    </row>
    <row r="376" spans="1:15" ht="12.75" customHeight="1">
      <c r="A376" s="30">
        <v>366</v>
      </c>
      <c r="B376" s="215" t="s">
        <v>176</v>
      </c>
      <c r="C376" s="229">
        <v>52</v>
      </c>
      <c r="D376" s="230">
        <v>51.916666666666664</v>
      </c>
      <c r="E376" s="230">
        <v>51.633333333333326</v>
      </c>
      <c r="F376" s="230">
        <v>51.266666666666659</v>
      </c>
      <c r="G376" s="230">
        <v>50.98333333333332</v>
      </c>
      <c r="H376" s="230">
        <v>52.283333333333331</v>
      </c>
      <c r="I376" s="230">
        <v>52.566666666666677</v>
      </c>
      <c r="J376" s="230">
        <v>52.933333333333337</v>
      </c>
      <c r="K376" s="229">
        <v>52.2</v>
      </c>
      <c r="L376" s="229">
        <v>51.55</v>
      </c>
      <c r="M376" s="229">
        <v>179.63381999999999</v>
      </c>
      <c r="N376" s="1"/>
      <c r="O376" s="1"/>
    </row>
    <row r="377" spans="1:15" ht="12.75" customHeight="1">
      <c r="A377" s="30">
        <v>367</v>
      </c>
      <c r="B377" s="215" t="s">
        <v>443</v>
      </c>
      <c r="C377" s="229">
        <v>432</v>
      </c>
      <c r="D377" s="230">
        <v>430.31666666666666</v>
      </c>
      <c r="E377" s="230">
        <v>425.68333333333334</v>
      </c>
      <c r="F377" s="230">
        <v>419.36666666666667</v>
      </c>
      <c r="G377" s="230">
        <v>414.73333333333335</v>
      </c>
      <c r="H377" s="230">
        <v>436.63333333333333</v>
      </c>
      <c r="I377" s="230">
        <v>441.26666666666665</v>
      </c>
      <c r="J377" s="230">
        <v>447.58333333333331</v>
      </c>
      <c r="K377" s="229">
        <v>434.95</v>
      </c>
      <c r="L377" s="229">
        <v>424</v>
      </c>
      <c r="M377" s="229">
        <v>3.2669000000000001</v>
      </c>
      <c r="N377" s="1"/>
      <c r="O377" s="1"/>
    </row>
    <row r="378" spans="1:15" ht="12.75" customHeight="1">
      <c r="A378" s="30">
        <v>368</v>
      </c>
      <c r="B378" s="215" t="s">
        <v>180</v>
      </c>
      <c r="C378" s="229">
        <v>178.65</v>
      </c>
      <c r="D378" s="230">
        <v>177.96666666666667</v>
      </c>
      <c r="E378" s="230">
        <v>176.43333333333334</v>
      </c>
      <c r="F378" s="230">
        <v>174.21666666666667</v>
      </c>
      <c r="G378" s="230">
        <v>172.68333333333334</v>
      </c>
      <c r="H378" s="230">
        <v>180.18333333333334</v>
      </c>
      <c r="I378" s="230">
        <v>181.7166666666667</v>
      </c>
      <c r="J378" s="230">
        <v>183.93333333333334</v>
      </c>
      <c r="K378" s="229">
        <v>179.5</v>
      </c>
      <c r="L378" s="229">
        <v>175.75</v>
      </c>
      <c r="M378" s="229">
        <v>58.810899999999997</v>
      </c>
      <c r="N378" s="1"/>
      <c r="O378" s="1"/>
    </row>
    <row r="379" spans="1:15" ht="12.75" customHeight="1">
      <c r="A379" s="30">
        <v>369</v>
      </c>
      <c r="B379" s="215" t="s">
        <v>181</v>
      </c>
      <c r="C379" s="229">
        <v>154.9</v>
      </c>
      <c r="D379" s="230">
        <v>154.30000000000001</v>
      </c>
      <c r="E379" s="230">
        <v>152.40000000000003</v>
      </c>
      <c r="F379" s="230">
        <v>149.90000000000003</v>
      </c>
      <c r="G379" s="230">
        <v>148.00000000000006</v>
      </c>
      <c r="H379" s="230">
        <v>156.80000000000001</v>
      </c>
      <c r="I379" s="230">
        <v>158.69999999999999</v>
      </c>
      <c r="J379" s="230">
        <v>161.19999999999999</v>
      </c>
      <c r="K379" s="229">
        <v>156.19999999999999</v>
      </c>
      <c r="L379" s="229">
        <v>151.80000000000001</v>
      </c>
      <c r="M379" s="229">
        <v>124.18368</v>
      </c>
      <c r="N379" s="1"/>
      <c r="O379" s="1"/>
    </row>
    <row r="380" spans="1:15" ht="12.75" customHeight="1">
      <c r="A380" s="30">
        <v>370</v>
      </c>
      <c r="B380" s="215" t="s">
        <v>783</v>
      </c>
      <c r="C380" s="229">
        <v>682.3</v>
      </c>
      <c r="D380" s="230">
        <v>678.7166666666667</v>
      </c>
      <c r="E380" s="230">
        <v>667.58333333333337</v>
      </c>
      <c r="F380" s="230">
        <v>652.86666666666667</v>
      </c>
      <c r="G380" s="230">
        <v>641.73333333333335</v>
      </c>
      <c r="H380" s="230">
        <v>693.43333333333339</v>
      </c>
      <c r="I380" s="230">
        <v>704.56666666666661</v>
      </c>
      <c r="J380" s="230">
        <v>719.28333333333342</v>
      </c>
      <c r="K380" s="229">
        <v>689.85</v>
      </c>
      <c r="L380" s="229">
        <v>664</v>
      </c>
      <c r="M380" s="229">
        <v>2.8597899999999998</v>
      </c>
      <c r="N380" s="1"/>
      <c r="O380" s="1"/>
    </row>
    <row r="381" spans="1:15" ht="12.75" customHeight="1">
      <c r="A381" s="30">
        <v>371</v>
      </c>
      <c r="B381" s="215" t="s">
        <v>444</v>
      </c>
      <c r="C381" s="229">
        <v>381.15</v>
      </c>
      <c r="D381" s="230">
        <v>380.89999999999992</v>
      </c>
      <c r="E381" s="230">
        <v>376.09999999999985</v>
      </c>
      <c r="F381" s="230">
        <v>371.04999999999995</v>
      </c>
      <c r="G381" s="230">
        <v>366.24999999999989</v>
      </c>
      <c r="H381" s="230">
        <v>385.94999999999982</v>
      </c>
      <c r="I381" s="230">
        <v>390.74999999999989</v>
      </c>
      <c r="J381" s="230">
        <v>395.79999999999978</v>
      </c>
      <c r="K381" s="229">
        <v>385.7</v>
      </c>
      <c r="L381" s="229">
        <v>375.85</v>
      </c>
      <c r="M381" s="229">
        <v>5.9470200000000002</v>
      </c>
      <c r="N381" s="1"/>
      <c r="O381" s="1"/>
    </row>
    <row r="382" spans="1:15" ht="12.75" customHeight="1">
      <c r="A382" s="30">
        <v>372</v>
      </c>
      <c r="B382" s="215" t="s">
        <v>445</v>
      </c>
      <c r="C382" s="229">
        <v>1203.45</v>
      </c>
      <c r="D382" s="230">
        <v>1202.5166666666667</v>
      </c>
      <c r="E382" s="230">
        <v>1195.0333333333333</v>
      </c>
      <c r="F382" s="230">
        <v>1186.6166666666666</v>
      </c>
      <c r="G382" s="230">
        <v>1179.1333333333332</v>
      </c>
      <c r="H382" s="230">
        <v>1210.9333333333334</v>
      </c>
      <c r="I382" s="230">
        <v>1218.4166666666665</v>
      </c>
      <c r="J382" s="230">
        <v>1226.8333333333335</v>
      </c>
      <c r="K382" s="229">
        <v>1210</v>
      </c>
      <c r="L382" s="229">
        <v>1194.0999999999999</v>
      </c>
      <c r="M382" s="229">
        <v>2.9314</v>
      </c>
      <c r="N382" s="1"/>
      <c r="O382" s="1"/>
    </row>
    <row r="383" spans="1:15" ht="12.75" customHeight="1">
      <c r="A383" s="30">
        <v>373</v>
      </c>
      <c r="B383" s="215" t="s">
        <v>446</v>
      </c>
      <c r="C383" s="229">
        <v>121.95</v>
      </c>
      <c r="D383" s="230">
        <v>122.68333333333334</v>
      </c>
      <c r="E383" s="230">
        <v>120.91666666666667</v>
      </c>
      <c r="F383" s="230">
        <v>119.88333333333334</v>
      </c>
      <c r="G383" s="230">
        <v>118.11666666666667</v>
      </c>
      <c r="H383" s="230">
        <v>123.71666666666667</v>
      </c>
      <c r="I383" s="230">
        <v>125.48333333333332</v>
      </c>
      <c r="J383" s="230">
        <v>126.51666666666667</v>
      </c>
      <c r="K383" s="229">
        <v>124.45</v>
      </c>
      <c r="L383" s="229">
        <v>121.65</v>
      </c>
      <c r="M383" s="229">
        <v>94.426109999999994</v>
      </c>
      <c r="N383" s="1"/>
      <c r="O383" s="1"/>
    </row>
    <row r="384" spans="1:15" ht="12.75" customHeight="1">
      <c r="A384" s="30">
        <v>374</v>
      </c>
      <c r="B384" s="215" t="s">
        <v>447</v>
      </c>
      <c r="C384" s="229">
        <v>158.5</v>
      </c>
      <c r="D384" s="230">
        <v>158.75</v>
      </c>
      <c r="E384" s="230">
        <v>157.55000000000001</v>
      </c>
      <c r="F384" s="230">
        <v>156.60000000000002</v>
      </c>
      <c r="G384" s="230">
        <v>155.40000000000003</v>
      </c>
      <c r="H384" s="230">
        <v>159.69999999999999</v>
      </c>
      <c r="I384" s="230">
        <v>160.89999999999998</v>
      </c>
      <c r="J384" s="230">
        <v>161.84999999999997</v>
      </c>
      <c r="K384" s="229">
        <v>159.94999999999999</v>
      </c>
      <c r="L384" s="229">
        <v>157.80000000000001</v>
      </c>
      <c r="M384" s="229">
        <v>10.31317</v>
      </c>
      <c r="N384" s="1"/>
      <c r="O384" s="1"/>
    </row>
    <row r="385" spans="1:15" ht="12.75" customHeight="1">
      <c r="A385" s="30">
        <v>375</v>
      </c>
      <c r="B385" s="215" t="s">
        <v>870</v>
      </c>
      <c r="C385" s="229">
        <v>947.6</v>
      </c>
      <c r="D385" s="230">
        <v>943.88333333333321</v>
      </c>
      <c r="E385" s="230">
        <v>930.76666666666642</v>
      </c>
      <c r="F385" s="230">
        <v>913.93333333333317</v>
      </c>
      <c r="G385" s="230">
        <v>900.81666666666638</v>
      </c>
      <c r="H385" s="230">
        <v>960.71666666666647</v>
      </c>
      <c r="I385" s="230">
        <v>973.83333333333326</v>
      </c>
      <c r="J385" s="230">
        <v>990.66666666666652</v>
      </c>
      <c r="K385" s="229">
        <v>957</v>
      </c>
      <c r="L385" s="229">
        <v>927.05</v>
      </c>
      <c r="M385" s="229">
        <v>2.19591</v>
      </c>
      <c r="N385" s="1"/>
      <c r="O385" s="1"/>
    </row>
    <row r="386" spans="1:15" ht="12.75" customHeight="1">
      <c r="A386" s="30">
        <v>376</v>
      </c>
      <c r="B386" s="215" t="s">
        <v>448</v>
      </c>
      <c r="C386" s="229">
        <v>577.35</v>
      </c>
      <c r="D386" s="230">
        <v>589.41666666666663</v>
      </c>
      <c r="E386" s="230">
        <v>563.93333333333328</v>
      </c>
      <c r="F386" s="230">
        <v>550.51666666666665</v>
      </c>
      <c r="G386" s="230">
        <v>525.0333333333333</v>
      </c>
      <c r="H386" s="230">
        <v>602.83333333333326</v>
      </c>
      <c r="I386" s="230">
        <v>628.31666666666661</v>
      </c>
      <c r="J386" s="230">
        <v>641.73333333333323</v>
      </c>
      <c r="K386" s="229">
        <v>614.9</v>
      </c>
      <c r="L386" s="229">
        <v>576</v>
      </c>
      <c r="M386" s="229">
        <v>23.160270000000001</v>
      </c>
      <c r="N386" s="1"/>
      <c r="O386" s="1"/>
    </row>
    <row r="387" spans="1:15" ht="12.75" customHeight="1">
      <c r="A387" s="30">
        <v>377</v>
      </c>
      <c r="B387" s="215" t="s">
        <v>449</v>
      </c>
      <c r="C387" s="229">
        <v>193.1</v>
      </c>
      <c r="D387" s="230">
        <v>193.19999999999996</v>
      </c>
      <c r="E387" s="230">
        <v>192.44999999999993</v>
      </c>
      <c r="F387" s="230">
        <v>191.79999999999998</v>
      </c>
      <c r="G387" s="230">
        <v>191.04999999999995</v>
      </c>
      <c r="H387" s="230">
        <v>193.84999999999991</v>
      </c>
      <c r="I387" s="230">
        <v>194.59999999999997</v>
      </c>
      <c r="J387" s="230">
        <v>195.24999999999989</v>
      </c>
      <c r="K387" s="229">
        <v>193.95</v>
      </c>
      <c r="L387" s="229">
        <v>192.55</v>
      </c>
      <c r="M387" s="229">
        <v>2.81813</v>
      </c>
      <c r="N387" s="1"/>
      <c r="O387" s="1"/>
    </row>
    <row r="388" spans="1:15" ht="12.75" customHeight="1">
      <c r="A388" s="30">
        <v>378</v>
      </c>
      <c r="B388" s="215" t="s">
        <v>450</v>
      </c>
      <c r="C388" s="229">
        <v>108.3</v>
      </c>
      <c r="D388" s="230">
        <v>108.45</v>
      </c>
      <c r="E388" s="230">
        <v>107.10000000000001</v>
      </c>
      <c r="F388" s="230">
        <v>105.9</v>
      </c>
      <c r="G388" s="230">
        <v>104.55000000000001</v>
      </c>
      <c r="H388" s="230">
        <v>109.65</v>
      </c>
      <c r="I388" s="230">
        <v>111</v>
      </c>
      <c r="J388" s="230">
        <v>112.2</v>
      </c>
      <c r="K388" s="229">
        <v>109.8</v>
      </c>
      <c r="L388" s="229">
        <v>107.25</v>
      </c>
      <c r="M388" s="229">
        <v>26.021509999999999</v>
      </c>
      <c r="N388" s="1"/>
      <c r="O388" s="1"/>
    </row>
    <row r="389" spans="1:15" ht="12.75" customHeight="1">
      <c r="A389" s="30">
        <v>379</v>
      </c>
      <c r="B389" s="215" t="s">
        <v>451</v>
      </c>
      <c r="C389" s="229">
        <v>2307</v>
      </c>
      <c r="D389" s="230">
        <v>2297.0166666666669</v>
      </c>
      <c r="E389" s="230">
        <v>2271.9833333333336</v>
      </c>
      <c r="F389" s="230">
        <v>2236.9666666666667</v>
      </c>
      <c r="G389" s="230">
        <v>2211.9333333333334</v>
      </c>
      <c r="H389" s="230">
        <v>2332.0333333333338</v>
      </c>
      <c r="I389" s="230">
        <v>2357.0666666666675</v>
      </c>
      <c r="J389" s="230">
        <v>2392.0833333333339</v>
      </c>
      <c r="K389" s="229">
        <v>2322.0500000000002</v>
      </c>
      <c r="L389" s="229">
        <v>2262</v>
      </c>
      <c r="M389" s="229">
        <v>0.31969999999999998</v>
      </c>
      <c r="N389" s="1"/>
      <c r="O389" s="1"/>
    </row>
    <row r="390" spans="1:15" ht="12.75" customHeight="1">
      <c r="A390" s="30">
        <v>380</v>
      </c>
      <c r="B390" s="215" t="s">
        <v>822</v>
      </c>
      <c r="C390" s="229">
        <v>38.9</v>
      </c>
      <c r="D390" s="230">
        <v>38.949999999999996</v>
      </c>
      <c r="E390" s="230">
        <v>38.449999999999989</v>
      </c>
      <c r="F390" s="230">
        <v>37.999999999999993</v>
      </c>
      <c r="G390" s="230">
        <v>37.499999999999986</v>
      </c>
      <c r="H390" s="230">
        <v>39.399999999999991</v>
      </c>
      <c r="I390" s="230">
        <v>39.900000000000006</v>
      </c>
      <c r="J390" s="230">
        <v>40.349999999999994</v>
      </c>
      <c r="K390" s="229">
        <v>39.450000000000003</v>
      </c>
      <c r="L390" s="229">
        <v>38.5</v>
      </c>
      <c r="M390" s="229">
        <v>8.0107900000000001</v>
      </c>
      <c r="N390" s="1"/>
      <c r="O390" s="1"/>
    </row>
    <row r="391" spans="1:15" ht="12.75" customHeight="1">
      <c r="A391" s="30">
        <v>381</v>
      </c>
      <c r="B391" s="215" t="s">
        <v>853</v>
      </c>
      <c r="C391" s="229">
        <v>1657.7</v>
      </c>
      <c r="D391" s="230">
        <v>1663</v>
      </c>
      <c r="E391" s="230">
        <v>1645</v>
      </c>
      <c r="F391" s="230">
        <v>1632.3</v>
      </c>
      <c r="G391" s="230">
        <v>1614.3</v>
      </c>
      <c r="H391" s="230">
        <v>1675.7</v>
      </c>
      <c r="I391" s="230">
        <v>1693.7</v>
      </c>
      <c r="J391" s="230">
        <v>1706.4</v>
      </c>
      <c r="K391" s="229">
        <v>1681</v>
      </c>
      <c r="L391" s="229">
        <v>1650.3</v>
      </c>
      <c r="M391" s="229">
        <v>1.7278100000000001</v>
      </c>
      <c r="N391" s="1"/>
      <c r="O391" s="1"/>
    </row>
    <row r="392" spans="1:15" ht="12.75" customHeight="1">
      <c r="A392" s="30">
        <v>382</v>
      </c>
      <c r="B392" s="215" t="s">
        <v>452</v>
      </c>
      <c r="C392" s="229">
        <v>186.95</v>
      </c>
      <c r="D392" s="230">
        <v>187.54999999999998</v>
      </c>
      <c r="E392" s="230">
        <v>185.59999999999997</v>
      </c>
      <c r="F392" s="230">
        <v>184.24999999999997</v>
      </c>
      <c r="G392" s="230">
        <v>182.29999999999995</v>
      </c>
      <c r="H392" s="230">
        <v>188.89999999999998</v>
      </c>
      <c r="I392" s="230">
        <v>190.84999999999997</v>
      </c>
      <c r="J392" s="230">
        <v>192.2</v>
      </c>
      <c r="K392" s="229">
        <v>189.5</v>
      </c>
      <c r="L392" s="229">
        <v>186.2</v>
      </c>
      <c r="M392" s="229">
        <v>9.3629499999999997</v>
      </c>
      <c r="N392" s="1"/>
      <c r="O392" s="1"/>
    </row>
    <row r="393" spans="1:15" ht="12.75" customHeight="1">
      <c r="A393" s="30">
        <v>383</v>
      </c>
      <c r="B393" s="215" t="s">
        <v>453</v>
      </c>
      <c r="C393" s="229">
        <v>902.15</v>
      </c>
      <c r="D393" s="230">
        <v>903.29999999999984</v>
      </c>
      <c r="E393" s="230">
        <v>897.14999999999964</v>
      </c>
      <c r="F393" s="230">
        <v>892.14999999999975</v>
      </c>
      <c r="G393" s="230">
        <v>885.99999999999955</v>
      </c>
      <c r="H393" s="230">
        <v>908.29999999999973</v>
      </c>
      <c r="I393" s="230">
        <v>914.45</v>
      </c>
      <c r="J393" s="230">
        <v>919.44999999999982</v>
      </c>
      <c r="K393" s="229">
        <v>909.45</v>
      </c>
      <c r="L393" s="229">
        <v>898.3</v>
      </c>
      <c r="M393" s="229">
        <v>0.76322999999999996</v>
      </c>
      <c r="N393" s="1"/>
      <c r="O393" s="1"/>
    </row>
    <row r="394" spans="1:15" ht="12.75" customHeight="1">
      <c r="A394" s="30">
        <v>384</v>
      </c>
      <c r="B394" s="215" t="s">
        <v>182</v>
      </c>
      <c r="C394" s="229">
        <v>2520.85</v>
      </c>
      <c r="D394" s="230">
        <v>2510.1833333333329</v>
      </c>
      <c r="E394" s="230">
        <v>2496.9166666666661</v>
      </c>
      <c r="F394" s="230">
        <v>2472.9833333333331</v>
      </c>
      <c r="G394" s="230">
        <v>2459.7166666666662</v>
      </c>
      <c r="H394" s="230">
        <v>2534.1166666666659</v>
      </c>
      <c r="I394" s="230">
        <v>2547.3833333333332</v>
      </c>
      <c r="J394" s="230">
        <v>2571.3166666666657</v>
      </c>
      <c r="K394" s="229">
        <v>2523.4499999999998</v>
      </c>
      <c r="L394" s="229">
        <v>2486.25</v>
      </c>
      <c r="M394" s="229">
        <v>51.909579999999998</v>
      </c>
      <c r="N394" s="1"/>
      <c r="O394" s="1"/>
    </row>
    <row r="395" spans="1:15" ht="12.75" customHeight="1">
      <c r="A395" s="30">
        <v>385</v>
      </c>
      <c r="B395" s="215" t="s">
        <v>794</v>
      </c>
      <c r="C395" s="229">
        <v>108</v>
      </c>
      <c r="D395" s="230">
        <v>107.81666666666666</v>
      </c>
      <c r="E395" s="230">
        <v>106.73333333333332</v>
      </c>
      <c r="F395" s="230">
        <v>105.46666666666665</v>
      </c>
      <c r="G395" s="230">
        <v>104.38333333333331</v>
      </c>
      <c r="H395" s="230">
        <v>109.08333333333333</v>
      </c>
      <c r="I395" s="230">
        <v>110.16666666666667</v>
      </c>
      <c r="J395" s="230">
        <v>111.43333333333334</v>
      </c>
      <c r="K395" s="229">
        <v>108.9</v>
      </c>
      <c r="L395" s="229">
        <v>106.55</v>
      </c>
      <c r="M395" s="229">
        <v>10.43825</v>
      </c>
      <c r="N395" s="1"/>
      <c r="O395" s="1"/>
    </row>
    <row r="396" spans="1:15" ht="12.75" customHeight="1">
      <c r="A396" s="30">
        <v>386</v>
      </c>
      <c r="B396" s="215" t="s">
        <v>454</v>
      </c>
      <c r="C396" s="229">
        <v>843</v>
      </c>
      <c r="D396" s="230">
        <v>841.66666666666663</v>
      </c>
      <c r="E396" s="230">
        <v>831.7833333333333</v>
      </c>
      <c r="F396" s="230">
        <v>820.56666666666672</v>
      </c>
      <c r="G396" s="230">
        <v>810.68333333333339</v>
      </c>
      <c r="H396" s="230">
        <v>852.88333333333321</v>
      </c>
      <c r="I396" s="230">
        <v>862.76666666666665</v>
      </c>
      <c r="J396" s="230">
        <v>873.98333333333312</v>
      </c>
      <c r="K396" s="229">
        <v>851.55</v>
      </c>
      <c r="L396" s="229">
        <v>830.45</v>
      </c>
      <c r="M396" s="229">
        <v>1.0641099999999999</v>
      </c>
      <c r="N396" s="1"/>
      <c r="O396" s="1"/>
    </row>
    <row r="397" spans="1:15" ht="12.75" customHeight="1">
      <c r="A397" s="30">
        <v>387</v>
      </c>
      <c r="B397" s="215" t="s">
        <v>455</v>
      </c>
      <c r="C397" s="229">
        <v>1503.95</v>
      </c>
      <c r="D397" s="230">
        <v>1509.5666666666666</v>
      </c>
      <c r="E397" s="230">
        <v>1494.3833333333332</v>
      </c>
      <c r="F397" s="230">
        <v>1484.8166666666666</v>
      </c>
      <c r="G397" s="230">
        <v>1469.6333333333332</v>
      </c>
      <c r="H397" s="230">
        <v>1519.1333333333332</v>
      </c>
      <c r="I397" s="230">
        <v>1534.3166666666666</v>
      </c>
      <c r="J397" s="230">
        <v>1543.8833333333332</v>
      </c>
      <c r="K397" s="229">
        <v>1524.75</v>
      </c>
      <c r="L397" s="229">
        <v>1500</v>
      </c>
      <c r="M397" s="229">
        <v>1.63687</v>
      </c>
      <c r="N397" s="1"/>
      <c r="O397" s="1"/>
    </row>
    <row r="398" spans="1:15" ht="12.75" customHeight="1">
      <c r="A398" s="30">
        <v>388</v>
      </c>
      <c r="B398" s="215" t="s">
        <v>269</v>
      </c>
      <c r="C398" s="229">
        <v>926.25</v>
      </c>
      <c r="D398" s="230">
        <v>926.68333333333339</v>
      </c>
      <c r="E398" s="230">
        <v>920.66666666666674</v>
      </c>
      <c r="F398" s="230">
        <v>915.08333333333337</v>
      </c>
      <c r="G398" s="230">
        <v>909.06666666666672</v>
      </c>
      <c r="H398" s="230">
        <v>932.26666666666677</v>
      </c>
      <c r="I398" s="230">
        <v>938.28333333333342</v>
      </c>
      <c r="J398" s="230">
        <v>943.86666666666679</v>
      </c>
      <c r="K398" s="229">
        <v>932.7</v>
      </c>
      <c r="L398" s="229">
        <v>921.1</v>
      </c>
      <c r="M398" s="229">
        <v>17.63766</v>
      </c>
      <c r="N398" s="1"/>
      <c r="O398" s="1"/>
    </row>
    <row r="399" spans="1:15" ht="12.75" customHeight="1">
      <c r="A399" s="30">
        <v>389</v>
      </c>
      <c r="B399" s="215" t="s">
        <v>184</v>
      </c>
      <c r="C399" s="229">
        <v>1243.3</v>
      </c>
      <c r="D399" s="230">
        <v>1243.3666666666666</v>
      </c>
      <c r="E399" s="230">
        <v>1237.9333333333332</v>
      </c>
      <c r="F399" s="230">
        <v>1232.5666666666666</v>
      </c>
      <c r="G399" s="230">
        <v>1227.1333333333332</v>
      </c>
      <c r="H399" s="230">
        <v>1248.7333333333331</v>
      </c>
      <c r="I399" s="230">
        <v>1254.1666666666665</v>
      </c>
      <c r="J399" s="230">
        <v>1259.5333333333331</v>
      </c>
      <c r="K399" s="229">
        <v>1248.8</v>
      </c>
      <c r="L399" s="229">
        <v>1238</v>
      </c>
      <c r="M399" s="229">
        <v>12.531470000000001</v>
      </c>
      <c r="N399" s="1"/>
      <c r="O399" s="1"/>
    </row>
    <row r="400" spans="1:15" ht="12.75" customHeight="1">
      <c r="A400" s="30">
        <v>390</v>
      </c>
      <c r="B400" s="215" t="s">
        <v>456</v>
      </c>
      <c r="C400" s="229">
        <v>404.85</v>
      </c>
      <c r="D400" s="230">
        <v>403.34999999999997</v>
      </c>
      <c r="E400" s="230">
        <v>401.69999999999993</v>
      </c>
      <c r="F400" s="230">
        <v>398.54999999999995</v>
      </c>
      <c r="G400" s="230">
        <v>396.89999999999992</v>
      </c>
      <c r="H400" s="230">
        <v>406.49999999999994</v>
      </c>
      <c r="I400" s="230">
        <v>408.14999999999992</v>
      </c>
      <c r="J400" s="230">
        <v>411.29999999999995</v>
      </c>
      <c r="K400" s="229">
        <v>405</v>
      </c>
      <c r="L400" s="229">
        <v>400.2</v>
      </c>
      <c r="M400" s="229">
        <v>0.60718000000000005</v>
      </c>
      <c r="N400" s="1"/>
      <c r="O400" s="1"/>
    </row>
    <row r="401" spans="1:15" ht="12.75" customHeight="1">
      <c r="A401" s="30">
        <v>391</v>
      </c>
      <c r="B401" s="215" t="s">
        <v>457</v>
      </c>
      <c r="C401" s="229">
        <v>38.35</v>
      </c>
      <c r="D401" s="230">
        <v>38.716666666666669</v>
      </c>
      <c r="E401" s="230">
        <v>37.833333333333336</v>
      </c>
      <c r="F401" s="230">
        <v>37.31666666666667</v>
      </c>
      <c r="G401" s="230">
        <v>36.433333333333337</v>
      </c>
      <c r="H401" s="230">
        <v>39.233333333333334</v>
      </c>
      <c r="I401" s="230">
        <v>40.11666666666666</v>
      </c>
      <c r="J401" s="230">
        <v>40.633333333333333</v>
      </c>
      <c r="K401" s="229">
        <v>39.6</v>
      </c>
      <c r="L401" s="229">
        <v>38.200000000000003</v>
      </c>
      <c r="M401" s="229">
        <v>175.66105999999999</v>
      </c>
      <c r="N401" s="1"/>
      <c r="O401" s="1"/>
    </row>
    <row r="402" spans="1:15" ht="12.75" customHeight="1">
      <c r="A402" s="30">
        <v>392</v>
      </c>
      <c r="B402" s="215" t="s">
        <v>458</v>
      </c>
      <c r="C402" s="229">
        <v>4801.3</v>
      </c>
      <c r="D402" s="230">
        <v>4776.8499999999995</v>
      </c>
      <c r="E402" s="230">
        <v>4729.9999999999991</v>
      </c>
      <c r="F402" s="230">
        <v>4658.7</v>
      </c>
      <c r="G402" s="230">
        <v>4611.8499999999995</v>
      </c>
      <c r="H402" s="230">
        <v>4848.1499999999987</v>
      </c>
      <c r="I402" s="230">
        <v>4894.9999999999991</v>
      </c>
      <c r="J402" s="230">
        <v>4966.2999999999984</v>
      </c>
      <c r="K402" s="229">
        <v>4823.7</v>
      </c>
      <c r="L402" s="229">
        <v>4705.55</v>
      </c>
      <c r="M402" s="229">
        <v>0.2034</v>
      </c>
      <c r="N402" s="1"/>
      <c r="O402" s="1"/>
    </row>
    <row r="403" spans="1:15" ht="12.75" customHeight="1">
      <c r="A403" s="30">
        <v>393</v>
      </c>
      <c r="B403" s="215" t="s">
        <v>188</v>
      </c>
      <c r="C403" s="229">
        <v>2344.85</v>
      </c>
      <c r="D403" s="230">
        <v>2351.8000000000002</v>
      </c>
      <c r="E403" s="230">
        <v>2324.1000000000004</v>
      </c>
      <c r="F403" s="230">
        <v>2303.3500000000004</v>
      </c>
      <c r="G403" s="230">
        <v>2275.6500000000005</v>
      </c>
      <c r="H403" s="230">
        <v>2372.5500000000002</v>
      </c>
      <c r="I403" s="230">
        <v>2400.25</v>
      </c>
      <c r="J403" s="230">
        <v>2421</v>
      </c>
      <c r="K403" s="229">
        <v>2379.5</v>
      </c>
      <c r="L403" s="229">
        <v>2331.0500000000002</v>
      </c>
      <c r="M403" s="229">
        <v>9.63612</v>
      </c>
      <c r="N403" s="1"/>
      <c r="O403" s="1"/>
    </row>
    <row r="404" spans="1:15" ht="12.75" customHeight="1">
      <c r="A404" s="30">
        <v>394</v>
      </c>
      <c r="B404" s="215" t="s">
        <v>799</v>
      </c>
      <c r="C404" s="229">
        <v>84.6</v>
      </c>
      <c r="D404" s="230">
        <v>84.266666666666666</v>
      </c>
      <c r="E404" s="230">
        <v>83.633333333333326</v>
      </c>
      <c r="F404" s="230">
        <v>82.666666666666657</v>
      </c>
      <c r="G404" s="230">
        <v>82.033333333333317</v>
      </c>
      <c r="H404" s="230">
        <v>85.233333333333334</v>
      </c>
      <c r="I404" s="230">
        <v>85.866666666666688</v>
      </c>
      <c r="J404" s="230">
        <v>86.833333333333343</v>
      </c>
      <c r="K404" s="229">
        <v>84.9</v>
      </c>
      <c r="L404" s="229">
        <v>83.3</v>
      </c>
      <c r="M404" s="229">
        <v>100.78023</v>
      </c>
      <c r="N404" s="1"/>
      <c r="O404" s="1"/>
    </row>
    <row r="405" spans="1:15" ht="12.75" customHeight="1">
      <c r="A405" s="30">
        <v>395</v>
      </c>
      <c r="B405" s="215" t="s">
        <v>270</v>
      </c>
      <c r="C405" s="229">
        <v>6849</v>
      </c>
      <c r="D405" s="230">
        <v>6857.9833333333336</v>
      </c>
      <c r="E405" s="230">
        <v>6791.0166666666673</v>
      </c>
      <c r="F405" s="230">
        <v>6733.0333333333338</v>
      </c>
      <c r="G405" s="230">
        <v>6666.0666666666675</v>
      </c>
      <c r="H405" s="230">
        <v>6915.9666666666672</v>
      </c>
      <c r="I405" s="230">
        <v>6982.9333333333343</v>
      </c>
      <c r="J405" s="230">
        <v>7040.916666666667</v>
      </c>
      <c r="K405" s="229">
        <v>6924.95</v>
      </c>
      <c r="L405" s="229">
        <v>6800</v>
      </c>
      <c r="M405" s="229">
        <v>0.24246999999999999</v>
      </c>
      <c r="N405" s="1"/>
      <c r="O405" s="1"/>
    </row>
    <row r="406" spans="1:15" ht="12.75" customHeight="1">
      <c r="A406" s="30">
        <v>396</v>
      </c>
      <c r="B406" s="215" t="s">
        <v>823</v>
      </c>
      <c r="C406" s="229">
        <v>1403.9</v>
      </c>
      <c r="D406" s="230">
        <v>1384.55</v>
      </c>
      <c r="E406" s="230">
        <v>1355.35</v>
      </c>
      <c r="F406" s="230">
        <v>1306.8</v>
      </c>
      <c r="G406" s="230">
        <v>1277.5999999999999</v>
      </c>
      <c r="H406" s="230">
        <v>1433.1</v>
      </c>
      <c r="I406" s="230">
        <v>1462.3000000000002</v>
      </c>
      <c r="J406" s="230">
        <v>1510.85</v>
      </c>
      <c r="K406" s="229">
        <v>1413.75</v>
      </c>
      <c r="L406" s="229">
        <v>1336</v>
      </c>
      <c r="M406" s="229">
        <v>0.74087000000000003</v>
      </c>
      <c r="N406" s="1"/>
      <c r="O406" s="1"/>
    </row>
    <row r="407" spans="1:15" ht="12.75" customHeight="1">
      <c r="A407" s="30">
        <v>397</v>
      </c>
      <c r="B407" s="215" t="s">
        <v>459</v>
      </c>
      <c r="C407" s="229">
        <v>3100.35</v>
      </c>
      <c r="D407" s="230">
        <v>3118.3833333333332</v>
      </c>
      <c r="E407" s="230">
        <v>3071.9666666666662</v>
      </c>
      <c r="F407" s="230">
        <v>3043.583333333333</v>
      </c>
      <c r="G407" s="230">
        <v>2997.1666666666661</v>
      </c>
      <c r="H407" s="230">
        <v>3146.7666666666664</v>
      </c>
      <c r="I407" s="230">
        <v>3193.1833333333334</v>
      </c>
      <c r="J407" s="230">
        <v>3221.5666666666666</v>
      </c>
      <c r="K407" s="229">
        <v>3164.8</v>
      </c>
      <c r="L407" s="229">
        <v>3090</v>
      </c>
      <c r="M407" s="229">
        <v>0.99797000000000002</v>
      </c>
      <c r="N407" s="1"/>
      <c r="O407" s="1"/>
    </row>
    <row r="408" spans="1:15" ht="12.75" customHeight="1">
      <c r="A408" s="30">
        <v>398</v>
      </c>
      <c r="B408" s="215" t="s">
        <v>854</v>
      </c>
      <c r="C408" s="229">
        <v>559</v>
      </c>
      <c r="D408" s="230">
        <v>561.31666666666672</v>
      </c>
      <c r="E408" s="230">
        <v>554.68333333333339</v>
      </c>
      <c r="F408" s="230">
        <v>550.36666666666667</v>
      </c>
      <c r="G408" s="230">
        <v>543.73333333333335</v>
      </c>
      <c r="H408" s="230">
        <v>565.63333333333344</v>
      </c>
      <c r="I408" s="230">
        <v>572.26666666666688</v>
      </c>
      <c r="J408" s="230">
        <v>576.58333333333348</v>
      </c>
      <c r="K408" s="229">
        <v>567.95000000000005</v>
      </c>
      <c r="L408" s="229">
        <v>557</v>
      </c>
      <c r="M408" s="229">
        <v>1.2327900000000001</v>
      </c>
      <c r="N408" s="1"/>
      <c r="O408" s="1"/>
    </row>
    <row r="409" spans="1:15" ht="12.75" customHeight="1">
      <c r="A409" s="30">
        <v>399</v>
      </c>
      <c r="B409" s="215" t="s">
        <v>460</v>
      </c>
      <c r="C409" s="229">
        <v>1210.45</v>
      </c>
      <c r="D409" s="230">
        <v>1206.8166666666666</v>
      </c>
      <c r="E409" s="230">
        <v>1183.6333333333332</v>
      </c>
      <c r="F409" s="230">
        <v>1156.8166666666666</v>
      </c>
      <c r="G409" s="230">
        <v>1133.6333333333332</v>
      </c>
      <c r="H409" s="230">
        <v>1233.6333333333332</v>
      </c>
      <c r="I409" s="230">
        <v>1256.8166666666666</v>
      </c>
      <c r="J409" s="230">
        <v>1283.6333333333332</v>
      </c>
      <c r="K409" s="229">
        <v>1230</v>
      </c>
      <c r="L409" s="229">
        <v>1180</v>
      </c>
      <c r="M409" s="229">
        <v>9.0256600000000002</v>
      </c>
      <c r="N409" s="1"/>
      <c r="O409" s="1"/>
    </row>
    <row r="410" spans="1:15" ht="12.75" customHeight="1">
      <c r="A410" s="30">
        <v>400</v>
      </c>
      <c r="B410" s="215" t="s">
        <v>461</v>
      </c>
      <c r="C410" s="229">
        <v>239.1</v>
      </c>
      <c r="D410" s="230">
        <v>238.89999999999998</v>
      </c>
      <c r="E410" s="230">
        <v>236.84999999999997</v>
      </c>
      <c r="F410" s="230">
        <v>234.6</v>
      </c>
      <c r="G410" s="230">
        <v>232.54999999999998</v>
      </c>
      <c r="H410" s="230">
        <v>241.14999999999995</v>
      </c>
      <c r="I410" s="230">
        <v>243.19999999999996</v>
      </c>
      <c r="J410" s="230">
        <v>245.44999999999993</v>
      </c>
      <c r="K410" s="229">
        <v>240.95</v>
      </c>
      <c r="L410" s="229">
        <v>236.65</v>
      </c>
      <c r="M410" s="229">
        <v>3.23068</v>
      </c>
      <c r="N410" s="1"/>
      <c r="O410" s="1"/>
    </row>
    <row r="411" spans="1:15" ht="12.75" customHeight="1">
      <c r="A411" s="30">
        <v>401</v>
      </c>
      <c r="B411" s="215" t="s">
        <v>855</v>
      </c>
      <c r="C411" s="229">
        <v>770.8</v>
      </c>
      <c r="D411" s="230">
        <v>776.58333333333337</v>
      </c>
      <c r="E411" s="230">
        <v>759.81666666666672</v>
      </c>
      <c r="F411" s="230">
        <v>748.83333333333337</v>
      </c>
      <c r="G411" s="230">
        <v>732.06666666666672</v>
      </c>
      <c r="H411" s="230">
        <v>787.56666666666672</v>
      </c>
      <c r="I411" s="230">
        <v>804.33333333333337</v>
      </c>
      <c r="J411" s="230">
        <v>815.31666666666672</v>
      </c>
      <c r="K411" s="229">
        <v>793.35</v>
      </c>
      <c r="L411" s="229">
        <v>765.6</v>
      </c>
      <c r="M411" s="229">
        <v>0.91247999999999996</v>
      </c>
      <c r="N411" s="1"/>
      <c r="O411" s="1"/>
    </row>
    <row r="412" spans="1:15" ht="12.75" customHeight="1">
      <c r="A412" s="30">
        <v>402</v>
      </c>
      <c r="B412" s="215" t="s">
        <v>186</v>
      </c>
      <c r="C412" s="229">
        <v>26164</v>
      </c>
      <c r="D412" s="230">
        <v>26044.783333333336</v>
      </c>
      <c r="E412" s="230">
        <v>25869.566666666673</v>
      </c>
      <c r="F412" s="230">
        <v>25575.133333333335</v>
      </c>
      <c r="G412" s="230">
        <v>25399.916666666672</v>
      </c>
      <c r="H412" s="230">
        <v>26339.216666666674</v>
      </c>
      <c r="I412" s="230">
        <v>26514.433333333342</v>
      </c>
      <c r="J412" s="230">
        <v>26808.866666666676</v>
      </c>
      <c r="K412" s="229">
        <v>26220</v>
      </c>
      <c r="L412" s="229">
        <v>25750.35</v>
      </c>
      <c r="M412" s="229">
        <v>0.34032000000000001</v>
      </c>
      <c r="N412" s="1"/>
      <c r="O412" s="1"/>
    </row>
    <row r="413" spans="1:15" ht="12.75" customHeight="1">
      <c r="A413" s="30">
        <v>403</v>
      </c>
      <c r="B413" s="215" t="s">
        <v>824</v>
      </c>
      <c r="C413" s="229">
        <v>43.7</v>
      </c>
      <c r="D413" s="230">
        <v>43.816666666666663</v>
      </c>
      <c r="E413" s="230">
        <v>43.183333333333323</v>
      </c>
      <c r="F413" s="230">
        <v>42.666666666666657</v>
      </c>
      <c r="G413" s="230">
        <v>42.033333333333317</v>
      </c>
      <c r="H413" s="230">
        <v>44.333333333333329</v>
      </c>
      <c r="I413" s="230">
        <v>44.966666666666669</v>
      </c>
      <c r="J413" s="230">
        <v>45.483333333333334</v>
      </c>
      <c r="K413" s="229">
        <v>44.45</v>
      </c>
      <c r="L413" s="229">
        <v>43.3</v>
      </c>
      <c r="M413" s="229">
        <v>81.862449999999995</v>
      </c>
      <c r="N413" s="1"/>
      <c r="O413" s="1"/>
    </row>
    <row r="414" spans="1:15" ht="12.75" customHeight="1">
      <c r="A414" s="30">
        <v>404</v>
      </c>
      <c r="B414" s="215" t="s">
        <v>863</v>
      </c>
      <c r="C414" s="229">
        <v>1443.4</v>
      </c>
      <c r="D414" s="230">
        <v>1446.4666666666665</v>
      </c>
      <c r="E414" s="230">
        <v>1431.9333333333329</v>
      </c>
      <c r="F414" s="230">
        <v>1420.4666666666665</v>
      </c>
      <c r="G414" s="230">
        <v>1405.9333333333329</v>
      </c>
      <c r="H414" s="230">
        <v>1457.9333333333329</v>
      </c>
      <c r="I414" s="230">
        <v>1472.4666666666662</v>
      </c>
      <c r="J414" s="230">
        <v>1483.9333333333329</v>
      </c>
      <c r="K414" s="229">
        <v>1461</v>
      </c>
      <c r="L414" s="229">
        <v>1435</v>
      </c>
      <c r="M414" s="229">
        <v>6.6017200000000003</v>
      </c>
      <c r="N414" s="1"/>
      <c r="O414" s="1"/>
    </row>
    <row r="415" spans="1:15" ht="12.75" customHeight="1">
      <c r="A415" s="30">
        <v>405</v>
      </c>
      <c r="B415" t="s">
        <v>825</v>
      </c>
      <c r="C415" s="265">
        <v>317.39999999999998</v>
      </c>
      <c r="D415" s="266">
        <v>319.45</v>
      </c>
      <c r="E415" s="266">
        <v>314.5</v>
      </c>
      <c r="F415" s="266">
        <v>311.60000000000002</v>
      </c>
      <c r="G415" s="266">
        <v>306.65000000000003</v>
      </c>
      <c r="H415" s="266">
        <v>322.34999999999997</v>
      </c>
      <c r="I415" s="266">
        <v>327.2999999999999</v>
      </c>
      <c r="J415" s="266">
        <v>330.19999999999993</v>
      </c>
      <c r="K415" s="265">
        <v>324.39999999999998</v>
      </c>
      <c r="L415" s="265">
        <v>316.55</v>
      </c>
      <c r="M415" s="265">
        <v>1.3143100000000001</v>
      </c>
      <c r="N415" s="1"/>
      <c r="O415" s="1"/>
    </row>
    <row r="416" spans="1:15" ht="12.75" customHeight="1">
      <c r="A416" s="30">
        <v>406</v>
      </c>
      <c r="B416" s="215" t="s">
        <v>187</v>
      </c>
      <c r="C416" s="229">
        <v>3734.4</v>
      </c>
      <c r="D416" s="230">
        <v>3707.2166666666672</v>
      </c>
      <c r="E416" s="230">
        <v>3672.2333333333345</v>
      </c>
      <c r="F416" s="230">
        <v>3610.0666666666675</v>
      </c>
      <c r="G416" s="230">
        <v>3575.0833333333348</v>
      </c>
      <c r="H416" s="230">
        <v>3769.3833333333341</v>
      </c>
      <c r="I416" s="230">
        <v>3804.3666666666668</v>
      </c>
      <c r="J416" s="230">
        <v>3866.5333333333338</v>
      </c>
      <c r="K416" s="229">
        <v>3742.2</v>
      </c>
      <c r="L416" s="229">
        <v>3645.05</v>
      </c>
      <c r="M416" s="229">
        <v>3.0139800000000001</v>
      </c>
      <c r="N416" s="1"/>
      <c r="O416" s="1"/>
    </row>
    <row r="417" spans="1:15" ht="12.75" customHeight="1">
      <c r="A417" s="30">
        <v>407</v>
      </c>
      <c r="B417" s="215" t="s">
        <v>462</v>
      </c>
      <c r="C417" s="229">
        <v>561.45000000000005</v>
      </c>
      <c r="D417" s="230">
        <v>554.5333333333333</v>
      </c>
      <c r="E417" s="230">
        <v>545.06666666666661</v>
      </c>
      <c r="F417" s="230">
        <v>528.68333333333328</v>
      </c>
      <c r="G417" s="230">
        <v>519.21666666666658</v>
      </c>
      <c r="H417" s="230">
        <v>570.91666666666663</v>
      </c>
      <c r="I417" s="230">
        <v>580.38333333333333</v>
      </c>
      <c r="J417" s="230">
        <v>596.76666666666665</v>
      </c>
      <c r="K417" s="229">
        <v>564</v>
      </c>
      <c r="L417" s="229">
        <v>538.15</v>
      </c>
      <c r="M417" s="229">
        <v>12.828329999999999</v>
      </c>
      <c r="N417" s="1"/>
      <c r="O417" s="1"/>
    </row>
    <row r="418" spans="1:15" ht="12.75" customHeight="1">
      <c r="A418" s="30">
        <v>408</v>
      </c>
      <c r="B418" s="215" t="s">
        <v>463</v>
      </c>
      <c r="C418" s="229">
        <v>3871.7</v>
      </c>
      <c r="D418" s="230">
        <v>3894.8833333333332</v>
      </c>
      <c r="E418" s="230">
        <v>3837.8166666666666</v>
      </c>
      <c r="F418" s="230">
        <v>3803.9333333333334</v>
      </c>
      <c r="G418" s="230">
        <v>3746.8666666666668</v>
      </c>
      <c r="H418" s="230">
        <v>3928.7666666666664</v>
      </c>
      <c r="I418" s="230">
        <v>3985.833333333333</v>
      </c>
      <c r="J418" s="230">
        <v>4019.7166666666662</v>
      </c>
      <c r="K418" s="229">
        <v>3951.95</v>
      </c>
      <c r="L418" s="229">
        <v>3861</v>
      </c>
      <c r="M418" s="229">
        <v>0.86848000000000003</v>
      </c>
      <c r="N418" s="1"/>
      <c r="O418" s="1"/>
    </row>
    <row r="419" spans="1:15" ht="12.75" customHeight="1">
      <c r="A419" s="30">
        <v>409</v>
      </c>
      <c r="B419" s="215" t="s">
        <v>795</v>
      </c>
      <c r="C419" s="229">
        <v>529.65</v>
      </c>
      <c r="D419" s="230">
        <v>530.65</v>
      </c>
      <c r="E419" s="230">
        <v>527.09999999999991</v>
      </c>
      <c r="F419" s="230">
        <v>524.54999999999995</v>
      </c>
      <c r="G419" s="230">
        <v>520.99999999999989</v>
      </c>
      <c r="H419" s="230">
        <v>533.19999999999993</v>
      </c>
      <c r="I419" s="230">
        <v>536.74999999999989</v>
      </c>
      <c r="J419" s="230">
        <v>539.29999999999995</v>
      </c>
      <c r="K419" s="229">
        <v>534.20000000000005</v>
      </c>
      <c r="L419" s="229">
        <v>528.1</v>
      </c>
      <c r="M419" s="229">
        <v>10.203469999999999</v>
      </c>
      <c r="N419" s="1"/>
      <c r="O419" s="1"/>
    </row>
    <row r="420" spans="1:15" ht="12.75" customHeight="1">
      <c r="A420" s="30">
        <v>410</v>
      </c>
      <c r="B420" s="215" t="s">
        <v>464</v>
      </c>
      <c r="C420" s="229">
        <v>1037.6500000000001</v>
      </c>
      <c r="D420" s="230">
        <v>1033.25</v>
      </c>
      <c r="E420" s="230">
        <v>1021.5</v>
      </c>
      <c r="F420" s="230">
        <v>1005.35</v>
      </c>
      <c r="G420" s="230">
        <v>993.6</v>
      </c>
      <c r="H420" s="230">
        <v>1049.4000000000001</v>
      </c>
      <c r="I420" s="230">
        <v>1061.1500000000001</v>
      </c>
      <c r="J420" s="230">
        <v>1077.3</v>
      </c>
      <c r="K420" s="229">
        <v>1045</v>
      </c>
      <c r="L420" s="229">
        <v>1017.1</v>
      </c>
      <c r="M420" s="229">
        <v>3.2992699999999999</v>
      </c>
      <c r="N420" s="1"/>
      <c r="O420" s="1"/>
    </row>
    <row r="421" spans="1:15" ht="12.75" customHeight="1">
      <c r="A421" s="30">
        <v>411</v>
      </c>
      <c r="B421" s="215" t="s">
        <v>826</v>
      </c>
      <c r="C421" s="229">
        <v>519.5</v>
      </c>
      <c r="D421" s="230">
        <v>516.66666666666663</v>
      </c>
      <c r="E421" s="230">
        <v>512.33333333333326</v>
      </c>
      <c r="F421" s="230">
        <v>505.16666666666663</v>
      </c>
      <c r="G421" s="230">
        <v>500.83333333333326</v>
      </c>
      <c r="H421" s="230">
        <v>523.83333333333326</v>
      </c>
      <c r="I421" s="230">
        <v>528.16666666666652</v>
      </c>
      <c r="J421" s="230">
        <v>535.33333333333326</v>
      </c>
      <c r="K421" s="229">
        <v>521</v>
      </c>
      <c r="L421" s="229">
        <v>509.5</v>
      </c>
      <c r="M421" s="229">
        <v>5.10215</v>
      </c>
      <c r="N421" s="1"/>
      <c r="O421" s="1"/>
    </row>
    <row r="422" spans="1:15" ht="12.75" customHeight="1">
      <c r="A422" s="30">
        <v>412</v>
      </c>
      <c r="B422" s="215" t="s">
        <v>185</v>
      </c>
      <c r="C422" s="229">
        <v>576.4</v>
      </c>
      <c r="D422" s="230">
        <v>577.35</v>
      </c>
      <c r="E422" s="230">
        <v>573.30000000000007</v>
      </c>
      <c r="F422" s="230">
        <v>570.20000000000005</v>
      </c>
      <c r="G422" s="230">
        <v>566.15000000000009</v>
      </c>
      <c r="H422" s="230">
        <v>580.45000000000005</v>
      </c>
      <c r="I422" s="230">
        <v>584.5</v>
      </c>
      <c r="J422" s="230">
        <v>587.6</v>
      </c>
      <c r="K422" s="229">
        <v>581.4</v>
      </c>
      <c r="L422" s="229">
        <v>574.25</v>
      </c>
      <c r="M422" s="229">
        <v>126.12098</v>
      </c>
      <c r="N422" s="1"/>
      <c r="O422" s="1"/>
    </row>
    <row r="423" spans="1:15" ht="12.75" customHeight="1">
      <c r="A423" s="30">
        <v>413</v>
      </c>
      <c r="B423" s="215" t="s">
        <v>183</v>
      </c>
      <c r="C423" s="229">
        <v>84.1</v>
      </c>
      <c r="D423" s="230">
        <v>84.266666666666666</v>
      </c>
      <c r="E423" s="230">
        <v>83.583333333333329</v>
      </c>
      <c r="F423" s="230">
        <v>83.066666666666663</v>
      </c>
      <c r="G423" s="230">
        <v>82.383333333333326</v>
      </c>
      <c r="H423" s="230">
        <v>84.783333333333331</v>
      </c>
      <c r="I423" s="230">
        <v>85.466666666666669</v>
      </c>
      <c r="J423" s="230">
        <v>85.983333333333334</v>
      </c>
      <c r="K423" s="229">
        <v>84.95</v>
      </c>
      <c r="L423" s="229">
        <v>83.75</v>
      </c>
      <c r="M423" s="229">
        <v>141.47667000000001</v>
      </c>
      <c r="N423" s="1"/>
      <c r="O423" s="1"/>
    </row>
    <row r="424" spans="1:15" ht="12.75" customHeight="1">
      <c r="A424" s="30">
        <v>414</v>
      </c>
      <c r="B424" s="215" t="s">
        <v>465</v>
      </c>
      <c r="C424" s="229">
        <v>315.8</v>
      </c>
      <c r="D424" s="230">
        <v>316.78333333333336</v>
      </c>
      <c r="E424" s="230">
        <v>310.4666666666667</v>
      </c>
      <c r="F424" s="230">
        <v>305.13333333333333</v>
      </c>
      <c r="G424" s="230">
        <v>298.81666666666666</v>
      </c>
      <c r="H424" s="230">
        <v>322.11666666666673</v>
      </c>
      <c r="I424" s="230">
        <v>328.43333333333345</v>
      </c>
      <c r="J424" s="230">
        <v>333.76666666666677</v>
      </c>
      <c r="K424" s="229">
        <v>323.10000000000002</v>
      </c>
      <c r="L424" s="229">
        <v>311.45</v>
      </c>
      <c r="M424" s="229">
        <v>5.3405300000000002</v>
      </c>
      <c r="N424" s="1"/>
      <c r="O424" s="1"/>
    </row>
    <row r="425" spans="1:15" ht="12.75" customHeight="1">
      <c r="A425" s="30">
        <v>415</v>
      </c>
      <c r="B425" s="215" t="s">
        <v>466</v>
      </c>
      <c r="C425" s="229">
        <v>150.80000000000001</v>
      </c>
      <c r="D425" s="230">
        <v>151.33333333333334</v>
      </c>
      <c r="E425" s="230">
        <v>149.81666666666669</v>
      </c>
      <c r="F425" s="230">
        <v>148.83333333333334</v>
      </c>
      <c r="G425" s="230">
        <v>147.31666666666669</v>
      </c>
      <c r="H425" s="230">
        <v>152.31666666666669</v>
      </c>
      <c r="I425" s="230">
        <v>153.83333333333334</v>
      </c>
      <c r="J425" s="230">
        <v>154.81666666666669</v>
      </c>
      <c r="K425" s="229">
        <v>152.85</v>
      </c>
      <c r="L425" s="229">
        <v>150.35</v>
      </c>
      <c r="M425" s="229">
        <v>4.3479799999999997</v>
      </c>
      <c r="N425" s="1"/>
      <c r="O425" s="1"/>
    </row>
    <row r="426" spans="1:15" ht="12.75" customHeight="1">
      <c r="A426" s="30">
        <v>416</v>
      </c>
      <c r="B426" s="215" t="s">
        <v>467</v>
      </c>
      <c r="C426" s="229">
        <v>490.7</v>
      </c>
      <c r="D426" s="230">
        <v>490.41666666666669</v>
      </c>
      <c r="E426" s="230">
        <v>485.78333333333336</v>
      </c>
      <c r="F426" s="230">
        <v>480.86666666666667</v>
      </c>
      <c r="G426" s="230">
        <v>476.23333333333335</v>
      </c>
      <c r="H426" s="230">
        <v>495.33333333333337</v>
      </c>
      <c r="I426" s="230">
        <v>499.9666666666667</v>
      </c>
      <c r="J426" s="230">
        <v>504.88333333333338</v>
      </c>
      <c r="K426" s="229">
        <v>495.05</v>
      </c>
      <c r="L426" s="229">
        <v>485.5</v>
      </c>
      <c r="M426" s="229">
        <v>1.0141899999999999</v>
      </c>
      <c r="N426" s="1"/>
      <c r="O426" s="1"/>
    </row>
    <row r="427" spans="1:15" ht="12.75" customHeight="1">
      <c r="A427" s="30">
        <v>417</v>
      </c>
      <c r="B427" s="215" t="s">
        <v>468</v>
      </c>
      <c r="C427" s="229">
        <v>411.05</v>
      </c>
      <c r="D427" s="230">
        <v>410.59999999999997</v>
      </c>
      <c r="E427" s="230">
        <v>403.44999999999993</v>
      </c>
      <c r="F427" s="230">
        <v>395.84999999999997</v>
      </c>
      <c r="G427" s="230">
        <v>388.69999999999993</v>
      </c>
      <c r="H427" s="230">
        <v>418.19999999999993</v>
      </c>
      <c r="I427" s="230">
        <v>425.34999999999991</v>
      </c>
      <c r="J427" s="230">
        <v>432.94999999999993</v>
      </c>
      <c r="K427" s="229">
        <v>417.75</v>
      </c>
      <c r="L427" s="229">
        <v>403</v>
      </c>
      <c r="M427" s="229">
        <v>5.6296299999999997</v>
      </c>
      <c r="N427" s="1"/>
      <c r="O427" s="1"/>
    </row>
    <row r="428" spans="1:15" ht="12.75" customHeight="1">
      <c r="A428" s="30">
        <v>418</v>
      </c>
      <c r="B428" s="215" t="s">
        <v>469</v>
      </c>
      <c r="C428" s="229">
        <v>191.05</v>
      </c>
      <c r="D428" s="230">
        <v>191.23333333333335</v>
      </c>
      <c r="E428" s="230">
        <v>190.06666666666669</v>
      </c>
      <c r="F428" s="230">
        <v>189.08333333333334</v>
      </c>
      <c r="G428" s="230">
        <v>187.91666666666669</v>
      </c>
      <c r="H428" s="230">
        <v>192.2166666666667</v>
      </c>
      <c r="I428" s="230">
        <v>193.38333333333333</v>
      </c>
      <c r="J428" s="230">
        <v>194.3666666666667</v>
      </c>
      <c r="K428" s="229">
        <v>192.4</v>
      </c>
      <c r="L428" s="229">
        <v>190.25</v>
      </c>
      <c r="M428" s="229">
        <v>0.99473999999999996</v>
      </c>
      <c r="N428" s="1"/>
      <c r="O428" s="1"/>
    </row>
    <row r="429" spans="1:15" ht="12.75" customHeight="1">
      <c r="A429" s="30">
        <v>419</v>
      </c>
      <c r="B429" s="215" t="s">
        <v>189</v>
      </c>
      <c r="C429" s="229">
        <v>988.1</v>
      </c>
      <c r="D429" s="230">
        <v>989.88333333333321</v>
      </c>
      <c r="E429" s="230">
        <v>983.76666666666642</v>
      </c>
      <c r="F429" s="230">
        <v>979.43333333333317</v>
      </c>
      <c r="G429" s="230">
        <v>973.31666666666638</v>
      </c>
      <c r="H429" s="230">
        <v>994.21666666666647</v>
      </c>
      <c r="I429" s="230">
        <v>1000.3333333333333</v>
      </c>
      <c r="J429" s="230">
        <v>1004.6666666666665</v>
      </c>
      <c r="K429" s="229">
        <v>996</v>
      </c>
      <c r="L429" s="229">
        <v>985.55</v>
      </c>
      <c r="M429" s="229">
        <v>24.133109999999999</v>
      </c>
      <c r="N429" s="1"/>
      <c r="O429" s="1"/>
    </row>
    <row r="430" spans="1:15" ht="12.75" customHeight="1">
      <c r="A430" s="30">
        <v>420</v>
      </c>
      <c r="B430" s="215" t="s">
        <v>190</v>
      </c>
      <c r="C430" s="229">
        <v>447.85</v>
      </c>
      <c r="D430" s="230">
        <v>447.73333333333335</v>
      </c>
      <c r="E430" s="230">
        <v>444.31666666666672</v>
      </c>
      <c r="F430" s="230">
        <v>440.78333333333336</v>
      </c>
      <c r="G430" s="230">
        <v>437.36666666666673</v>
      </c>
      <c r="H430" s="230">
        <v>451.26666666666671</v>
      </c>
      <c r="I430" s="230">
        <v>454.68333333333334</v>
      </c>
      <c r="J430" s="230">
        <v>458.2166666666667</v>
      </c>
      <c r="K430" s="229">
        <v>451.15</v>
      </c>
      <c r="L430" s="229">
        <v>444.2</v>
      </c>
      <c r="M430" s="229">
        <v>6.3658999999999999</v>
      </c>
      <c r="N430" s="1"/>
      <c r="O430" s="1"/>
    </row>
    <row r="431" spans="1:15" ht="12.75" customHeight="1">
      <c r="A431" s="30">
        <v>421</v>
      </c>
      <c r="B431" s="215" t="s">
        <v>470</v>
      </c>
      <c r="C431" s="229">
        <v>2560.1</v>
      </c>
      <c r="D431" s="230">
        <v>2565.75</v>
      </c>
      <c r="E431" s="230">
        <v>2531.6</v>
      </c>
      <c r="F431" s="230">
        <v>2503.1</v>
      </c>
      <c r="G431" s="230">
        <v>2468.9499999999998</v>
      </c>
      <c r="H431" s="230">
        <v>2594.25</v>
      </c>
      <c r="I431" s="230">
        <v>2628.3999999999996</v>
      </c>
      <c r="J431" s="230">
        <v>2656.9</v>
      </c>
      <c r="K431" s="229">
        <v>2599.9</v>
      </c>
      <c r="L431" s="229">
        <v>2537.25</v>
      </c>
      <c r="M431" s="229">
        <v>1.91892</v>
      </c>
      <c r="N431" s="1"/>
      <c r="O431" s="1"/>
    </row>
    <row r="432" spans="1:15" ht="12.75" customHeight="1">
      <c r="A432" s="30">
        <v>422</v>
      </c>
      <c r="B432" s="215" t="s">
        <v>471</v>
      </c>
      <c r="C432" s="229">
        <v>1157.75</v>
      </c>
      <c r="D432" s="230">
        <v>1158.0833333333333</v>
      </c>
      <c r="E432" s="230">
        <v>1144.6666666666665</v>
      </c>
      <c r="F432" s="230">
        <v>1131.5833333333333</v>
      </c>
      <c r="G432" s="230">
        <v>1118.1666666666665</v>
      </c>
      <c r="H432" s="230">
        <v>1171.1666666666665</v>
      </c>
      <c r="I432" s="230">
        <v>1184.583333333333</v>
      </c>
      <c r="J432" s="230">
        <v>1197.6666666666665</v>
      </c>
      <c r="K432" s="229">
        <v>1171.5</v>
      </c>
      <c r="L432" s="229">
        <v>1145</v>
      </c>
      <c r="M432" s="229">
        <v>0.73928000000000005</v>
      </c>
      <c r="N432" s="1"/>
      <c r="O432" s="1"/>
    </row>
    <row r="433" spans="1:15" ht="12.75" customHeight="1">
      <c r="A433" s="30">
        <v>423</v>
      </c>
      <c r="B433" s="215" t="s">
        <v>472</v>
      </c>
      <c r="C433" s="229">
        <v>281.45</v>
      </c>
      <c r="D433" s="230">
        <v>282.34999999999997</v>
      </c>
      <c r="E433" s="230">
        <v>280.09999999999991</v>
      </c>
      <c r="F433" s="230">
        <v>278.74999999999994</v>
      </c>
      <c r="G433" s="230">
        <v>276.49999999999989</v>
      </c>
      <c r="H433" s="230">
        <v>283.69999999999993</v>
      </c>
      <c r="I433" s="230">
        <v>285.95000000000005</v>
      </c>
      <c r="J433" s="230">
        <v>287.29999999999995</v>
      </c>
      <c r="K433" s="229">
        <v>284.60000000000002</v>
      </c>
      <c r="L433" s="229">
        <v>281</v>
      </c>
      <c r="M433" s="229">
        <v>2.3446099999999999</v>
      </c>
      <c r="N433" s="1"/>
      <c r="O433" s="1"/>
    </row>
    <row r="434" spans="1:15" ht="12.75" customHeight="1">
      <c r="A434" s="30">
        <v>424</v>
      </c>
      <c r="B434" s="215" t="s">
        <v>473</v>
      </c>
      <c r="C434" s="229">
        <v>391.1</v>
      </c>
      <c r="D434" s="230">
        <v>390.36666666666673</v>
      </c>
      <c r="E434" s="230">
        <v>386.43333333333345</v>
      </c>
      <c r="F434" s="230">
        <v>381.76666666666671</v>
      </c>
      <c r="G434" s="230">
        <v>377.83333333333343</v>
      </c>
      <c r="H434" s="230">
        <v>395.03333333333347</v>
      </c>
      <c r="I434" s="230">
        <v>398.96666666666675</v>
      </c>
      <c r="J434" s="230">
        <v>403.6333333333335</v>
      </c>
      <c r="K434" s="229">
        <v>394.3</v>
      </c>
      <c r="L434" s="229">
        <v>385.7</v>
      </c>
      <c r="M434" s="229">
        <v>1.5570299999999999</v>
      </c>
      <c r="N434" s="1"/>
      <c r="O434" s="1"/>
    </row>
    <row r="435" spans="1:15" ht="12.75" customHeight="1">
      <c r="A435" s="30">
        <v>425</v>
      </c>
      <c r="B435" s="215" t="s">
        <v>474</v>
      </c>
      <c r="C435" s="229">
        <v>3004.3</v>
      </c>
      <c r="D435" s="230">
        <v>2986.4333333333329</v>
      </c>
      <c r="E435" s="230">
        <v>2917.8666666666659</v>
      </c>
      <c r="F435" s="230">
        <v>2831.4333333333329</v>
      </c>
      <c r="G435" s="230">
        <v>2762.8666666666659</v>
      </c>
      <c r="H435" s="230">
        <v>3072.8666666666659</v>
      </c>
      <c r="I435" s="230">
        <v>3141.4333333333325</v>
      </c>
      <c r="J435" s="230">
        <v>3227.8666666666659</v>
      </c>
      <c r="K435" s="229">
        <v>3055</v>
      </c>
      <c r="L435" s="229">
        <v>2900</v>
      </c>
      <c r="M435" s="229">
        <v>3.0206900000000001</v>
      </c>
      <c r="N435" s="1"/>
      <c r="O435" s="1"/>
    </row>
    <row r="436" spans="1:15" ht="12.75" customHeight="1">
      <c r="A436" s="30">
        <v>426</v>
      </c>
      <c r="B436" s="215" t="s">
        <v>475</v>
      </c>
      <c r="C436" s="229">
        <v>475.6</v>
      </c>
      <c r="D436" s="230">
        <v>475.93333333333334</v>
      </c>
      <c r="E436" s="230">
        <v>473.91666666666669</v>
      </c>
      <c r="F436" s="230">
        <v>472.23333333333335</v>
      </c>
      <c r="G436" s="230">
        <v>470.2166666666667</v>
      </c>
      <c r="H436" s="230">
        <v>477.61666666666667</v>
      </c>
      <c r="I436" s="230">
        <v>479.63333333333333</v>
      </c>
      <c r="J436" s="230">
        <v>481.31666666666666</v>
      </c>
      <c r="K436" s="229">
        <v>477.95</v>
      </c>
      <c r="L436" s="229">
        <v>474.25</v>
      </c>
      <c r="M436" s="229">
        <v>0.63495999999999997</v>
      </c>
      <c r="N436" s="1"/>
      <c r="O436" s="1"/>
    </row>
    <row r="437" spans="1:15" ht="12.75" customHeight="1">
      <c r="A437" s="30">
        <v>427</v>
      </c>
      <c r="B437" s="215" t="s">
        <v>476</v>
      </c>
      <c r="C437" s="229">
        <v>15.1</v>
      </c>
      <c r="D437" s="230">
        <v>15.200000000000001</v>
      </c>
      <c r="E437" s="230">
        <v>14.650000000000002</v>
      </c>
      <c r="F437" s="230">
        <v>14.200000000000001</v>
      </c>
      <c r="G437" s="230">
        <v>13.650000000000002</v>
      </c>
      <c r="H437" s="230">
        <v>15.650000000000002</v>
      </c>
      <c r="I437" s="230">
        <v>16.200000000000003</v>
      </c>
      <c r="J437" s="230">
        <v>16.650000000000002</v>
      </c>
      <c r="K437" s="229">
        <v>15.75</v>
      </c>
      <c r="L437" s="229">
        <v>14.75</v>
      </c>
      <c r="M437" s="229">
        <v>3905.4818399999999</v>
      </c>
      <c r="N437" s="1"/>
      <c r="O437" s="1"/>
    </row>
    <row r="438" spans="1:15" ht="12.75" customHeight="1">
      <c r="A438" s="30">
        <v>428</v>
      </c>
      <c r="B438" s="215" t="s">
        <v>856</v>
      </c>
      <c r="C438" s="229">
        <v>236.75</v>
      </c>
      <c r="D438" s="230">
        <v>237.58333333333334</v>
      </c>
      <c r="E438" s="230">
        <v>232.31666666666669</v>
      </c>
      <c r="F438" s="230">
        <v>227.88333333333335</v>
      </c>
      <c r="G438" s="230">
        <v>222.6166666666667</v>
      </c>
      <c r="H438" s="230">
        <v>242.01666666666668</v>
      </c>
      <c r="I438" s="230">
        <v>247.28333333333333</v>
      </c>
      <c r="J438" s="230">
        <v>251.71666666666667</v>
      </c>
      <c r="K438" s="229">
        <v>242.85</v>
      </c>
      <c r="L438" s="229">
        <v>233.15</v>
      </c>
      <c r="M438" s="229">
        <v>3.0978599999999998</v>
      </c>
      <c r="N438" s="1"/>
      <c r="O438" s="1"/>
    </row>
    <row r="439" spans="1:15" ht="12.75" customHeight="1">
      <c r="A439" s="30">
        <v>429</v>
      </c>
      <c r="B439" s="215" t="s">
        <v>477</v>
      </c>
      <c r="C439" s="229">
        <v>909.55</v>
      </c>
      <c r="D439" s="230">
        <v>913.35</v>
      </c>
      <c r="E439" s="230">
        <v>887.75</v>
      </c>
      <c r="F439" s="230">
        <v>865.94999999999993</v>
      </c>
      <c r="G439" s="230">
        <v>840.34999999999991</v>
      </c>
      <c r="H439" s="230">
        <v>935.15000000000009</v>
      </c>
      <c r="I439" s="230">
        <v>960.75000000000023</v>
      </c>
      <c r="J439" s="230">
        <v>982.55000000000018</v>
      </c>
      <c r="K439" s="229">
        <v>938.95</v>
      </c>
      <c r="L439" s="229">
        <v>891.55</v>
      </c>
      <c r="M439" s="229">
        <v>2.3514400000000002</v>
      </c>
      <c r="N439" s="1"/>
      <c r="O439" s="1"/>
    </row>
    <row r="440" spans="1:15" ht="12.75" customHeight="1">
      <c r="A440" s="30">
        <v>430</v>
      </c>
      <c r="B440" s="215" t="s">
        <v>271</v>
      </c>
      <c r="C440" s="229">
        <v>738.8</v>
      </c>
      <c r="D440" s="230">
        <v>737.98333333333323</v>
      </c>
      <c r="E440" s="230">
        <v>734.76666666666642</v>
      </c>
      <c r="F440" s="230">
        <v>730.73333333333323</v>
      </c>
      <c r="G440" s="230">
        <v>727.51666666666642</v>
      </c>
      <c r="H440" s="230">
        <v>742.01666666666642</v>
      </c>
      <c r="I440" s="230">
        <v>745.23333333333335</v>
      </c>
      <c r="J440" s="230">
        <v>749.26666666666642</v>
      </c>
      <c r="K440" s="229">
        <v>741.2</v>
      </c>
      <c r="L440" s="229">
        <v>733.95</v>
      </c>
      <c r="M440" s="229">
        <v>3.57423</v>
      </c>
      <c r="N440" s="1"/>
      <c r="O440" s="1"/>
    </row>
    <row r="441" spans="1:15" ht="12.75" customHeight="1">
      <c r="A441" s="30">
        <v>431</v>
      </c>
      <c r="B441" s="215" t="s">
        <v>478</v>
      </c>
      <c r="C441" s="229">
        <v>1675.7</v>
      </c>
      <c r="D441" s="230">
        <v>1682.8333333333333</v>
      </c>
      <c r="E441" s="230">
        <v>1664.8166666666666</v>
      </c>
      <c r="F441" s="230">
        <v>1653.9333333333334</v>
      </c>
      <c r="G441" s="230">
        <v>1635.9166666666667</v>
      </c>
      <c r="H441" s="230">
        <v>1693.7166666666665</v>
      </c>
      <c r="I441" s="230">
        <v>1711.7333333333333</v>
      </c>
      <c r="J441" s="230">
        <v>1722.6166666666663</v>
      </c>
      <c r="K441" s="229">
        <v>1700.85</v>
      </c>
      <c r="L441" s="229">
        <v>1671.95</v>
      </c>
      <c r="M441" s="229">
        <v>0.124</v>
      </c>
      <c r="N441" s="1"/>
      <c r="O441" s="1"/>
    </row>
    <row r="442" spans="1:15" ht="12.75" customHeight="1">
      <c r="A442" s="30">
        <v>432</v>
      </c>
      <c r="B442" s="215" t="s">
        <v>479</v>
      </c>
      <c r="C442" s="229">
        <v>419.45</v>
      </c>
      <c r="D442" s="230">
        <v>418.51666666666665</v>
      </c>
      <c r="E442" s="230">
        <v>415.98333333333329</v>
      </c>
      <c r="F442" s="230">
        <v>412.51666666666665</v>
      </c>
      <c r="G442" s="230">
        <v>409.98333333333329</v>
      </c>
      <c r="H442" s="230">
        <v>421.98333333333329</v>
      </c>
      <c r="I442" s="230">
        <v>424.51666666666659</v>
      </c>
      <c r="J442" s="230">
        <v>427.98333333333329</v>
      </c>
      <c r="K442" s="229">
        <v>421.05</v>
      </c>
      <c r="L442" s="229">
        <v>415.05</v>
      </c>
      <c r="M442" s="229">
        <v>1.4034</v>
      </c>
      <c r="N442" s="1"/>
      <c r="O442" s="1"/>
    </row>
    <row r="443" spans="1:15" ht="12.75" customHeight="1">
      <c r="A443" s="30">
        <v>433</v>
      </c>
      <c r="B443" s="215" t="s">
        <v>480</v>
      </c>
      <c r="C443" s="229">
        <v>720.25</v>
      </c>
      <c r="D443" s="230">
        <v>721.6</v>
      </c>
      <c r="E443" s="230">
        <v>713.65000000000009</v>
      </c>
      <c r="F443" s="230">
        <v>707.05000000000007</v>
      </c>
      <c r="G443" s="230">
        <v>699.10000000000014</v>
      </c>
      <c r="H443" s="230">
        <v>728.2</v>
      </c>
      <c r="I443" s="230">
        <v>736.15000000000009</v>
      </c>
      <c r="J443" s="230">
        <v>742.75</v>
      </c>
      <c r="K443" s="229">
        <v>729.55</v>
      </c>
      <c r="L443" s="229">
        <v>715</v>
      </c>
      <c r="M443" s="229">
        <v>0.74851000000000001</v>
      </c>
      <c r="N443" s="1"/>
      <c r="O443" s="1"/>
    </row>
    <row r="444" spans="1:15" ht="12.75" customHeight="1">
      <c r="A444" s="30">
        <v>434</v>
      </c>
      <c r="B444" s="215" t="s">
        <v>481</v>
      </c>
      <c r="C444" s="229">
        <v>39</v>
      </c>
      <c r="D444" s="230">
        <v>38.56666666666667</v>
      </c>
      <c r="E444" s="230">
        <v>37.683333333333337</v>
      </c>
      <c r="F444" s="230">
        <v>36.366666666666667</v>
      </c>
      <c r="G444" s="230">
        <v>35.483333333333334</v>
      </c>
      <c r="H444" s="230">
        <v>39.88333333333334</v>
      </c>
      <c r="I444" s="230">
        <v>40.76666666666668</v>
      </c>
      <c r="J444" s="230">
        <v>42.083333333333343</v>
      </c>
      <c r="K444" s="229">
        <v>39.450000000000003</v>
      </c>
      <c r="L444" s="229">
        <v>37.25</v>
      </c>
      <c r="M444" s="229">
        <v>206.53904</v>
      </c>
      <c r="N444" s="1"/>
      <c r="O444" s="1"/>
    </row>
    <row r="445" spans="1:15" ht="12.75" customHeight="1">
      <c r="A445" s="30">
        <v>435</v>
      </c>
      <c r="B445" s="215" t="s">
        <v>202</v>
      </c>
      <c r="C445" s="229">
        <v>1346.1</v>
      </c>
      <c r="D445" s="230">
        <v>1346.4833333333333</v>
      </c>
      <c r="E445" s="230">
        <v>1339.9666666666667</v>
      </c>
      <c r="F445" s="230">
        <v>1333.8333333333333</v>
      </c>
      <c r="G445" s="230">
        <v>1327.3166666666666</v>
      </c>
      <c r="H445" s="230">
        <v>1352.6166666666668</v>
      </c>
      <c r="I445" s="230">
        <v>1359.1333333333337</v>
      </c>
      <c r="J445" s="230">
        <v>1365.2666666666669</v>
      </c>
      <c r="K445" s="229">
        <v>1353</v>
      </c>
      <c r="L445" s="229">
        <v>1340.35</v>
      </c>
      <c r="M445" s="229">
        <v>6.5191999999999997</v>
      </c>
      <c r="N445" s="1"/>
      <c r="O445" s="1"/>
    </row>
    <row r="446" spans="1:15" ht="12.75" customHeight="1">
      <c r="A446" s="30">
        <v>436</v>
      </c>
      <c r="B446" s="215" t="s">
        <v>482</v>
      </c>
      <c r="C446" s="229">
        <v>963.45</v>
      </c>
      <c r="D446" s="230">
        <v>926.2166666666667</v>
      </c>
      <c r="E446" s="230">
        <v>867.43333333333339</v>
      </c>
      <c r="F446" s="230">
        <v>771.41666666666674</v>
      </c>
      <c r="G446" s="230">
        <v>712.63333333333344</v>
      </c>
      <c r="H446" s="230">
        <v>1022.2333333333333</v>
      </c>
      <c r="I446" s="230">
        <v>1081.0166666666667</v>
      </c>
      <c r="J446" s="230">
        <v>1177.0333333333333</v>
      </c>
      <c r="K446" s="229">
        <v>985</v>
      </c>
      <c r="L446" s="229">
        <v>830.2</v>
      </c>
      <c r="M446" s="229">
        <v>73.904169999999993</v>
      </c>
      <c r="N446" s="1"/>
      <c r="O446" s="1"/>
    </row>
    <row r="447" spans="1:15" ht="12.75" customHeight="1">
      <c r="A447" s="30">
        <v>437</v>
      </c>
      <c r="B447" s="215" t="s">
        <v>191</v>
      </c>
      <c r="C447" s="229">
        <v>1000.05</v>
      </c>
      <c r="D447" s="230">
        <v>998.36666666666667</v>
      </c>
      <c r="E447" s="230">
        <v>990.73333333333335</v>
      </c>
      <c r="F447" s="230">
        <v>981.41666666666663</v>
      </c>
      <c r="G447" s="230">
        <v>973.7833333333333</v>
      </c>
      <c r="H447" s="230">
        <v>1007.6833333333334</v>
      </c>
      <c r="I447" s="230">
        <v>1015.3166666666668</v>
      </c>
      <c r="J447" s="230">
        <v>1024.6333333333334</v>
      </c>
      <c r="K447" s="229">
        <v>1006</v>
      </c>
      <c r="L447" s="229">
        <v>989.05</v>
      </c>
      <c r="M447" s="229">
        <v>12.36924</v>
      </c>
      <c r="N447" s="1"/>
      <c r="O447" s="1"/>
    </row>
    <row r="448" spans="1:15" ht="12.75" customHeight="1">
      <c r="A448" s="30">
        <v>438</v>
      </c>
      <c r="B448" s="215" t="s">
        <v>483</v>
      </c>
      <c r="C448" s="229">
        <v>237.05</v>
      </c>
      <c r="D448" s="230">
        <v>236.29999999999998</v>
      </c>
      <c r="E448" s="230">
        <v>234.74999999999997</v>
      </c>
      <c r="F448" s="230">
        <v>232.45</v>
      </c>
      <c r="G448" s="230">
        <v>230.89999999999998</v>
      </c>
      <c r="H448" s="230">
        <v>238.59999999999997</v>
      </c>
      <c r="I448" s="230">
        <v>240.14999999999998</v>
      </c>
      <c r="J448" s="230">
        <v>242.44999999999996</v>
      </c>
      <c r="K448" s="229">
        <v>237.85</v>
      </c>
      <c r="L448" s="229">
        <v>234</v>
      </c>
      <c r="M448" s="229">
        <v>4.0515499999999998</v>
      </c>
      <c r="N448" s="1"/>
      <c r="O448" s="1"/>
    </row>
    <row r="449" spans="1:15" ht="12.75" customHeight="1">
      <c r="A449" s="30">
        <v>439</v>
      </c>
      <c r="B449" s="215" t="s">
        <v>484</v>
      </c>
      <c r="C449" s="229">
        <v>1598.4</v>
      </c>
      <c r="D449" s="230">
        <v>1563.1833333333334</v>
      </c>
      <c r="E449" s="230">
        <v>1511.2666666666669</v>
      </c>
      <c r="F449" s="230">
        <v>1424.1333333333334</v>
      </c>
      <c r="G449" s="230">
        <v>1372.2166666666669</v>
      </c>
      <c r="H449" s="230">
        <v>1650.3166666666668</v>
      </c>
      <c r="I449" s="230">
        <v>1702.2333333333333</v>
      </c>
      <c r="J449" s="230">
        <v>1789.3666666666668</v>
      </c>
      <c r="K449" s="229">
        <v>1615.1</v>
      </c>
      <c r="L449" s="229">
        <v>1476.05</v>
      </c>
      <c r="M449" s="229">
        <v>47.28989</v>
      </c>
      <c r="N449" s="1"/>
      <c r="O449" s="1"/>
    </row>
    <row r="450" spans="1:15" ht="12.75" customHeight="1">
      <c r="A450" s="30">
        <v>440</v>
      </c>
      <c r="B450" s="215" t="s">
        <v>196</v>
      </c>
      <c r="C450" s="229">
        <v>3243.7</v>
      </c>
      <c r="D450" s="230">
        <v>3249.2333333333336</v>
      </c>
      <c r="E450" s="230">
        <v>3233.4666666666672</v>
      </c>
      <c r="F450" s="230">
        <v>3223.2333333333336</v>
      </c>
      <c r="G450" s="230">
        <v>3207.4666666666672</v>
      </c>
      <c r="H450" s="230">
        <v>3259.4666666666672</v>
      </c>
      <c r="I450" s="230">
        <v>3275.2333333333336</v>
      </c>
      <c r="J450" s="230">
        <v>3285.4666666666672</v>
      </c>
      <c r="K450" s="229">
        <v>3265</v>
      </c>
      <c r="L450" s="229">
        <v>3239</v>
      </c>
      <c r="M450" s="229">
        <v>13.719279999999999</v>
      </c>
      <c r="N450" s="1"/>
      <c r="O450" s="1"/>
    </row>
    <row r="451" spans="1:15" ht="12.75" customHeight="1">
      <c r="A451" s="30">
        <v>441</v>
      </c>
      <c r="B451" s="215" t="s">
        <v>192</v>
      </c>
      <c r="C451" s="229">
        <v>819.9</v>
      </c>
      <c r="D451" s="230">
        <v>814.44999999999993</v>
      </c>
      <c r="E451" s="230">
        <v>807.79999999999984</v>
      </c>
      <c r="F451" s="230">
        <v>795.69999999999993</v>
      </c>
      <c r="G451" s="230">
        <v>789.04999999999984</v>
      </c>
      <c r="H451" s="230">
        <v>826.54999999999984</v>
      </c>
      <c r="I451" s="230">
        <v>833.19999999999993</v>
      </c>
      <c r="J451" s="230">
        <v>845.29999999999984</v>
      </c>
      <c r="K451" s="229">
        <v>821.1</v>
      </c>
      <c r="L451" s="229">
        <v>802.35</v>
      </c>
      <c r="M451" s="229">
        <v>26.97513</v>
      </c>
      <c r="N451" s="1"/>
      <c r="O451" s="1"/>
    </row>
    <row r="452" spans="1:15" ht="12.75" customHeight="1">
      <c r="A452" s="30">
        <v>442</v>
      </c>
      <c r="B452" s="215" t="s">
        <v>272</v>
      </c>
      <c r="C452" s="229">
        <v>7852</v>
      </c>
      <c r="D452" s="230">
        <v>7872.4833333333336</v>
      </c>
      <c r="E452" s="230">
        <v>7805.0166666666673</v>
      </c>
      <c r="F452" s="230">
        <v>7758.0333333333338</v>
      </c>
      <c r="G452" s="230">
        <v>7690.5666666666675</v>
      </c>
      <c r="H452" s="230">
        <v>7919.4666666666672</v>
      </c>
      <c r="I452" s="230">
        <v>7986.9333333333343</v>
      </c>
      <c r="J452" s="230">
        <v>8033.916666666667</v>
      </c>
      <c r="K452" s="229">
        <v>7939.95</v>
      </c>
      <c r="L452" s="229">
        <v>7825.5</v>
      </c>
      <c r="M452" s="229">
        <v>1.50301</v>
      </c>
      <c r="N452" s="1"/>
      <c r="O452" s="1"/>
    </row>
    <row r="453" spans="1:15" ht="12.75" customHeight="1">
      <c r="A453" s="30">
        <v>443</v>
      </c>
      <c r="B453" s="215" t="s">
        <v>827</v>
      </c>
      <c r="C453" s="229">
        <v>2352.9</v>
      </c>
      <c r="D453" s="230">
        <v>2355.4500000000003</v>
      </c>
      <c r="E453" s="230">
        <v>2336.0000000000005</v>
      </c>
      <c r="F453" s="230">
        <v>2319.1000000000004</v>
      </c>
      <c r="G453" s="230">
        <v>2299.6500000000005</v>
      </c>
      <c r="H453" s="230">
        <v>2372.3500000000004</v>
      </c>
      <c r="I453" s="230">
        <v>2391.8000000000002</v>
      </c>
      <c r="J453" s="230">
        <v>2408.7000000000003</v>
      </c>
      <c r="K453" s="229">
        <v>2374.9</v>
      </c>
      <c r="L453" s="229">
        <v>2338.5500000000002</v>
      </c>
      <c r="M453" s="229">
        <v>0.65773000000000004</v>
      </c>
      <c r="N453" s="1"/>
      <c r="O453" s="1"/>
    </row>
    <row r="454" spans="1:15" ht="12.75" customHeight="1">
      <c r="A454" s="30">
        <v>444</v>
      </c>
      <c r="B454" s="215" t="s">
        <v>485</v>
      </c>
      <c r="C454" s="229">
        <v>309.2</v>
      </c>
      <c r="D454" s="230">
        <v>306.73333333333335</v>
      </c>
      <c r="E454" s="230">
        <v>303.26666666666671</v>
      </c>
      <c r="F454" s="230">
        <v>297.33333333333337</v>
      </c>
      <c r="G454" s="230">
        <v>293.86666666666673</v>
      </c>
      <c r="H454" s="230">
        <v>312.66666666666669</v>
      </c>
      <c r="I454" s="230">
        <v>316.13333333333338</v>
      </c>
      <c r="J454" s="230">
        <v>322.06666666666666</v>
      </c>
      <c r="K454" s="229">
        <v>310.2</v>
      </c>
      <c r="L454" s="229">
        <v>300.8</v>
      </c>
      <c r="M454" s="229">
        <v>49.246130000000001</v>
      </c>
      <c r="N454" s="1"/>
      <c r="O454" s="1"/>
    </row>
    <row r="455" spans="1:15" ht="12.75" customHeight="1">
      <c r="A455" s="30">
        <v>445</v>
      </c>
      <c r="B455" s="215" t="s">
        <v>193</v>
      </c>
      <c r="C455" s="229">
        <v>562.20000000000005</v>
      </c>
      <c r="D455" s="230">
        <v>564.66666666666663</v>
      </c>
      <c r="E455" s="230">
        <v>558.2833333333333</v>
      </c>
      <c r="F455" s="230">
        <v>554.36666666666667</v>
      </c>
      <c r="G455" s="230">
        <v>547.98333333333335</v>
      </c>
      <c r="H455" s="230">
        <v>568.58333333333326</v>
      </c>
      <c r="I455" s="230">
        <v>574.9666666666667</v>
      </c>
      <c r="J455" s="230">
        <v>578.88333333333321</v>
      </c>
      <c r="K455" s="229">
        <v>571.04999999999995</v>
      </c>
      <c r="L455" s="229">
        <v>560.75</v>
      </c>
      <c r="M455" s="229">
        <v>128.45896999999999</v>
      </c>
      <c r="N455" s="1"/>
      <c r="O455" s="1"/>
    </row>
    <row r="456" spans="1:15" ht="12.75" customHeight="1">
      <c r="A456" s="30">
        <v>446</v>
      </c>
      <c r="B456" s="215" t="s">
        <v>194</v>
      </c>
      <c r="C456" s="229">
        <v>221.8</v>
      </c>
      <c r="D456" s="230">
        <v>221.81666666666669</v>
      </c>
      <c r="E456" s="230">
        <v>220.83333333333337</v>
      </c>
      <c r="F456" s="230">
        <v>219.86666666666667</v>
      </c>
      <c r="G456" s="230">
        <v>218.88333333333335</v>
      </c>
      <c r="H456" s="230">
        <v>222.78333333333339</v>
      </c>
      <c r="I456" s="230">
        <v>223.76666666666668</v>
      </c>
      <c r="J456" s="230">
        <v>224.73333333333341</v>
      </c>
      <c r="K456" s="229">
        <v>222.8</v>
      </c>
      <c r="L456" s="229">
        <v>220.85</v>
      </c>
      <c r="M456" s="229">
        <v>62.499470000000002</v>
      </c>
      <c r="N456" s="1"/>
      <c r="O456" s="1"/>
    </row>
    <row r="457" spans="1:15" ht="12.75" customHeight="1">
      <c r="A457" s="30">
        <v>447</v>
      </c>
      <c r="B457" s="215" t="s">
        <v>195</v>
      </c>
      <c r="C457" s="229">
        <v>111.15</v>
      </c>
      <c r="D457" s="230">
        <v>110.88333333333333</v>
      </c>
      <c r="E457" s="230">
        <v>109.91666666666666</v>
      </c>
      <c r="F457" s="230">
        <v>108.68333333333334</v>
      </c>
      <c r="G457" s="230">
        <v>107.71666666666667</v>
      </c>
      <c r="H457" s="230">
        <v>112.11666666666665</v>
      </c>
      <c r="I457" s="230">
        <v>113.08333333333331</v>
      </c>
      <c r="J457" s="230">
        <v>114.31666666666663</v>
      </c>
      <c r="K457" s="229">
        <v>111.85</v>
      </c>
      <c r="L457" s="229">
        <v>109.65</v>
      </c>
      <c r="M457" s="229">
        <v>300.18212</v>
      </c>
      <c r="N457" s="1"/>
      <c r="O457" s="1"/>
    </row>
    <row r="458" spans="1:15" ht="12.75" customHeight="1">
      <c r="A458" s="30">
        <v>448</v>
      </c>
      <c r="B458" s="215" t="s">
        <v>784</v>
      </c>
      <c r="C458" s="229">
        <v>80.2</v>
      </c>
      <c r="D458" s="230">
        <v>80.75</v>
      </c>
      <c r="E458" s="230">
        <v>78.900000000000006</v>
      </c>
      <c r="F458" s="230">
        <v>77.600000000000009</v>
      </c>
      <c r="G458" s="230">
        <v>75.750000000000014</v>
      </c>
      <c r="H458" s="230">
        <v>82.05</v>
      </c>
      <c r="I458" s="230">
        <v>83.899999999999991</v>
      </c>
      <c r="J458" s="230">
        <v>85.199999999999989</v>
      </c>
      <c r="K458" s="229">
        <v>82.6</v>
      </c>
      <c r="L458" s="229">
        <v>79.45</v>
      </c>
      <c r="M458" s="229">
        <v>68.723879999999994</v>
      </c>
      <c r="N458" s="1"/>
      <c r="O458" s="1"/>
    </row>
    <row r="459" spans="1:15" ht="12.75" customHeight="1">
      <c r="A459" s="30">
        <v>449</v>
      </c>
      <c r="B459" s="215" t="s">
        <v>486</v>
      </c>
      <c r="C459" s="229">
        <v>2349.85</v>
      </c>
      <c r="D459" s="230">
        <v>2348.5833333333335</v>
      </c>
      <c r="E459" s="230">
        <v>2320.6166666666668</v>
      </c>
      <c r="F459" s="230">
        <v>2291.3833333333332</v>
      </c>
      <c r="G459" s="230">
        <v>2263.4166666666665</v>
      </c>
      <c r="H459" s="230">
        <v>2377.8166666666671</v>
      </c>
      <c r="I459" s="230">
        <v>2405.7833333333333</v>
      </c>
      <c r="J459" s="230">
        <v>2435.0166666666673</v>
      </c>
      <c r="K459" s="229">
        <v>2376.5500000000002</v>
      </c>
      <c r="L459" s="229">
        <v>2319.35</v>
      </c>
      <c r="M459" s="229">
        <v>0.31029000000000001</v>
      </c>
      <c r="N459" s="1"/>
      <c r="O459" s="1"/>
    </row>
    <row r="460" spans="1:15" ht="12.75" customHeight="1">
      <c r="A460" s="30">
        <v>450</v>
      </c>
      <c r="B460" s="215" t="s">
        <v>197</v>
      </c>
      <c r="C460" s="229">
        <v>1079.4000000000001</v>
      </c>
      <c r="D460" s="230">
        <v>1080.9000000000001</v>
      </c>
      <c r="E460" s="230">
        <v>1073.9000000000001</v>
      </c>
      <c r="F460" s="230">
        <v>1068.4000000000001</v>
      </c>
      <c r="G460" s="230">
        <v>1061.4000000000001</v>
      </c>
      <c r="H460" s="230">
        <v>1086.4000000000001</v>
      </c>
      <c r="I460" s="230">
        <v>1093.4000000000001</v>
      </c>
      <c r="J460" s="230">
        <v>1098.9000000000001</v>
      </c>
      <c r="K460" s="229">
        <v>1087.9000000000001</v>
      </c>
      <c r="L460" s="229">
        <v>1075.4000000000001</v>
      </c>
      <c r="M460" s="229">
        <v>18.465340000000001</v>
      </c>
      <c r="N460" s="1"/>
      <c r="O460" s="1"/>
    </row>
    <row r="461" spans="1:15" ht="12.75" customHeight="1">
      <c r="A461" s="30">
        <v>451</v>
      </c>
      <c r="B461" s="215" t="s">
        <v>857</v>
      </c>
      <c r="C461" s="229">
        <v>714.5</v>
      </c>
      <c r="D461" s="230">
        <v>717.18333333333339</v>
      </c>
      <c r="E461" s="230">
        <v>707.36666666666679</v>
      </c>
      <c r="F461" s="230">
        <v>700.23333333333335</v>
      </c>
      <c r="G461" s="230">
        <v>690.41666666666674</v>
      </c>
      <c r="H461" s="230">
        <v>724.31666666666683</v>
      </c>
      <c r="I461" s="230">
        <v>734.13333333333344</v>
      </c>
      <c r="J461" s="230">
        <v>741.26666666666688</v>
      </c>
      <c r="K461" s="229">
        <v>727</v>
      </c>
      <c r="L461" s="229">
        <v>710.05</v>
      </c>
      <c r="M461" s="229">
        <v>7.1177999999999999</v>
      </c>
      <c r="N461" s="1"/>
      <c r="O461" s="1"/>
    </row>
    <row r="462" spans="1:15" ht="12.75" customHeight="1">
      <c r="A462" s="30">
        <v>452</v>
      </c>
      <c r="B462" s="215" t="s">
        <v>487</v>
      </c>
      <c r="C462" s="229">
        <v>118.65</v>
      </c>
      <c r="D462" s="230">
        <v>118.61666666666667</v>
      </c>
      <c r="E462" s="230">
        <v>117.98333333333335</v>
      </c>
      <c r="F462" s="230">
        <v>117.31666666666668</v>
      </c>
      <c r="G462" s="230">
        <v>116.68333333333335</v>
      </c>
      <c r="H462" s="230">
        <v>119.28333333333335</v>
      </c>
      <c r="I462" s="230">
        <v>119.91666666666667</v>
      </c>
      <c r="J462" s="230">
        <v>120.58333333333334</v>
      </c>
      <c r="K462" s="229">
        <v>119.25</v>
      </c>
      <c r="L462" s="229">
        <v>117.95</v>
      </c>
      <c r="M462" s="229">
        <v>2.4383400000000002</v>
      </c>
      <c r="N462" s="1"/>
      <c r="O462" s="1"/>
    </row>
    <row r="463" spans="1:15" ht="12.75" customHeight="1">
      <c r="A463" s="30">
        <v>453</v>
      </c>
      <c r="B463" s="215" t="s">
        <v>179</v>
      </c>
      <c r="C463" s="229">
        <v>933.85</v>
      </c>
      <c r="D463" s="230">
        <v>937.0333333333333</v>
      </c>
      <c r="E463" s="230">
        <v>928.06666666666661</v>
      </c>
      <c r="F463" s="230">
        <v>922.2833333333333</v>
      </c>
      <c r="G463" s="230">
        <v>913.31666666666661</v>
      </c>
      <c r="H463" s="230">
        <v>942.81666666666661</v>
      </c>
      <c r="I463" s="230">
        <v>951.7833333333333</v>
      </c>
      <c r="J463" s="230">
        <v>957.56666666666661</v>
      </c>
      <c r="K463" s="229">
        <v>946</v>
      </c>
      <c r="L463" s="229">
        <v>931.25</v>
      </c>
      <c r="M463" s="229">
        <v>3.9307599999999998</v>
      </c>
      <c r="N463" s="1"/>
      <c r="O463" s="1"/>
    </row>
    <row r="464" spans="1:15" ht="12.75" customHeight="1">
      <c r="A464" s="30">
        <v>454</v>
      </c>
      <c r="B464" s="215" t="s">
        <v>488</v>
      </c>
      <c r="C464" s="229">
        <v>2339.6999999999998</v>
      </c>
      <c r="D464" s="230">
        <v>2336.3999999999996</v>
      </c>
      <c r="E464" s="230">
        <v>2324.4499999999994</v>
      </c>
      <c r="F464" s="230">
        <v>2309.1999999999998</v>
      </c>
      <c r="G464" s="230">
        <v>2297.2499999999995</v>
      </c>
      <c r="H464" s="230">
        <v>2351.6499999999992</v>
      </c>
      <c r="I464" s="230">
        <v>2363.6</v>
      </c>
      <c r="J464" s="230">
        <v>2378.849999999999</v>
      </c>
      <c r="K464" s="229">
        <v>2348.35</v>
      </c>
      <c r="L464" s="229">
        <v>2321.15</v>
      </c>
      <c r="M464" s="229">
        <v>0.17612</v>
      </c>
      <c r="N464" s="1"/>
      <c r="O464" s="1"/>
    </row>
    <row r="465" spans="1:15" ht="12.75" customHeight="1">
      <c r="A465" s="30">
        <v>455</v>
      </c>
      <c r="B465" s="215" t="s">
        <v>489</v>
      </c>
      <c r="C465" s="229">
        <v>466.15</v>
      </c>
      <c r="D465" s="230">
        <v>467.23333333333335</v>
      </c>
      <c r="E465" s="230">
        <v>462.91666666666669</v>
      </c>
      <c r="F465" s="230">
        <v>459.68333333333334</v>
      </c>
      <c r="G465" s="230">
        <v>455.36666666666667</v>
      </c>
      <c r="H465" s="230">
        <v>470.4666666666667</v>
      </c>
      <c r="I465" s="230">
        <v>474.7833333333333</v>
      </c>
      <c r="J465" s="230">
        <v>478.01666666666671</v>
      </c>
      <c r="K465" s="229">
        <v>471.55</v>
      </c>
      <c r="L465" s="229">
        <v>464</v>
      </c>
      <c r="M465" s="229">
        <v>0.35905999999999999</v>
      </c>
      <c r="N465" s="1"/>
      <c r="O465" s="1"/>
    </row>
    <row r="466" spans="1:15" ht="12.75" customHeight="1">
      <c r="A466" s="30">
        <v>456</v>
      </c>
      <c r="B466" s="215" t="s">
        <v>490</v>
      </c>
      <c r="C466" s="229">
        <v>3465.25</v>
      </c>
      <c r="D466" s="230">
        <v>3451.7999999999997</v>
      </c>
      <c r="E466" s="230">
        <v>3403.4499999999994</v>
      </c>
      <c r="F466" s="230">
        <v>3341.6499999999996</v>
      </c>
      <c r="G466" s="230">
        <v>3293.2999999999993</v>
      </c>
      <c r="H466" s="230">
        <v>3513.5999999999995</v>
      </c>
      <c r="I466" s="230">
        <v>3561.95</v>
      </c>
      <c r="J466" s="230">
        <v>3623.7499999999995</v>
      </c>
      <c r="K466" s="229">
        <v>3500.15</v>
      </c>
      <c r="L466" s="229">
        <v>3390</v>
      </c>
      <c r="M466" s="229">
        <v>0.27911999999999998</v>
      </c>
      <c r="N466" s="1"/>
      <c r="O466" s="1"/>
    </row>
    <row r="467" spans="1:15" ht="12.75" customHeight="1">
      <c r="A467" s="30">
        <v>457</v>
      </c>
      <c r="B467" s="215" t="s">
        <v>198</v>
      </c>
      <c r="C467" s="229">
        <v>2912.5</v>
      </c>
      <c r="D467" s="230">
        <v>2895.2000000000003</v>
      </c>
      <c r="E467" s="230">
        <v>2872.4000000000005</v>
      </c>
      <c r="F467" s="230">
        <v>2832.3</v>
      </c>
      <c r="G467" s="230">
        <v>2809.5000000000005</v>
      </c>
      <c r="H467" s="230">
        <v>2935.3000000000006</v>
      </c>
      <c r="I467" s="230">
        <v>2958.1000000000008</v>
      </c>
      <c r="J467" s="230">
        <v>2998.2000000000007</v>
      </c>
      <c r="K467" s="229">
        <v>2918</v>
      </c>
      <c r="L467" s="229">
        <v>2855.1</v>
      </c>
      <c r="M467" s="229">
        <v>7.7631300000000003</v>
      </c>
      <c r="N467" s="1"/>
      <c r="O467" s="1"/>
    </row>
    <row r="468" spans="1:15" ht="12.75" customHeight="1">
      <c r="A468" s="30">
        <v>458</v>
      </c>
      <c r="B468" s="215" t="s">
        <v>199</v>
      </c>
      <c r="C468" s="229">
        <v>1816.15</v>
      </c>
      <c r="D468" s="230">
        <v>1814.3333333333333</v>
      </c>
      <c r="E468" s="230">
        <v>1808.6666666666665</v>
      </c>
      <c r="F468" s="230">
        <v>1801.1833333333332</v>
      </c>
      <c r="G468" s="230">
        <v>1795.5166666666664</v>
      </c>
      <c r="H468" s="230">
        <v>1821.8166666666666</v>
      </c>
      <c r="I468" s="230">
        <v>1827.4833333333331</v>
      </c>
      <c r="J468" s="230">
        <v>1834.9666666666667</v>
      </c>
      <c r="K468" s="229">
        <v>1820</v>
      </c>
      <c r="L468" s="229">
        <v>1806.85</v>
      </c>
      <c r="M468" s="229">
        <v>6.6250200000000001</v>
      </c>
      <c r="N468" s="1"/>
      <c r="O468" s="1"/>
    </row>
    <row r="469" spans="1:15" ht="12.75" customHeight="1">
      <c r="A469" s="30">
        <v>459</v>
      </c>
      <c r="B469" s="215" t="s">
        <v>200</v>
      </c>
      <c r="C469" s="229">
        <v>670.25</v>
      </c>
      <c r="D469" s="230">
        <v>673.61666666666667</v>
      </c>
      <c r="E469" s="230">
        <v>661.63333333333333</v>
      </c>
      <c r="F469" s="230">
        <v>653.01666666666665</v>
      </c>
      <c r="G469" s="230">
        <v>641.0333333333333</v>
      </c>
      <c r="H469" s="230">
        <v>682.23333333333335</v>
      </c>
      <c r="I469" s="230">
        <v>694.2166666666667</v>
      </c>
      <c r="J469" s="230">
        <v>702.83333333333337</v>
      </c>
      <c r="K469" s="229">
        <v>685.6</v>
      </c>
      <c r="L469" s="229">
        <v>665</v>
      </c>
      <c r="M469" s="229">
        <v>5.8049799999999996</v>
      </c>
      <c r="N469" s="1"/>
      <c r="O469" s="1"/>
    </row>
    <row r="470" spans="1:15" ht="12.75" customHeight="1">
      <c r="A470" s="30">
        <v>460</v>
      </c>
      <c r="B470" s="215" t="s">
        <v>614</v>
      </c>
      <c r="C470" s="229">
        <v>716.5</v>
      </c>
      <c r="D470" s="230">
        <v>714.66666666666663</v>
      </c>
      <c r="E470" s="230">
        <v>709.0333333333333</v>
      </c>
      <c r="F470" s="230">
        <v>701.56666666666672</v>
      </c>
      <c r="G470" s="230">
        <v>695.93333333333339</v>
      </c>
      <c r="H470" s="230">
        <v>722.13333333333321</v>
      </c>
      <c r="I470" s="230">
        <v>727.76666666666665</v>
      </c>
      <c r="J470" s="230">
        <v>735.23333333333312</v>
      </c>
      <c r="K470" s="229">
        <v>720.3</v>
      </c>
      <c r="L470" s="229">
        <v>707.2</v>
      </c>
      <c r="M470" s="229">
        <v>0.31181999999999999</v>
      </c>
      <c r="N470" s="1"/>
      <c r="O470" s="1"/>
    </row>
    <row r="471" spans="1:15" ht="12.75" customHeight="1">
      <c r="A471" s="30">
        <v>461</v>
      </c>
      <c r="B471" s="215" t="s">
        <v>201</v>
      </c>
      <c r="C471" s="229">
        <v>1685.65</v>
      </c>
      <c r="D471" s="230">
        <v>1659.5666666666666</v>
      </c>
      <c r="E471" s="230">
        <v>1624.3833333333332</v>
      </c>
      <c r="F471" s="230">
        <v>1563.1166666666666</v>
      </c>
      <c r="G471" s="230">
        <v>1527.9333333333332</v>
      </c>
      <c r="H471" s="230">
        <v>1720.8333333333333</v>
      </c>
      <c r="I471" s="230">
        <v>1756.0166666666667</v>
      </c>
      <c r="J471" s="230">
        <v>1817.2833333333333</v>
      </c>
      <c r="K471" s="229">
        <v>1694.75</v>
      </c>
      <c r="L471" s="229">
        <v>1598.3</v>
      </c>
      <c r="M471" s="229">
        <v>16.343060000000001</v>
      </c>
      <c r="N471" s="1"/>
      <c r="O471" s="1"/>
    </row>
    <row r="472" spans="1:15" ht="12.75" customHeight="1">
      <c r="A472" s="30">
        <v>462</v>
      </c>
      <c r="B472" s="215" t="s">
        <v>491</v>
      </c>
      <c r="C472" s="229">
        <v>33.5</v>
      </c>
      <c r="D472" s="230">
        <v>33.550000000000004</v>
      </c>
      <c r="E472" s="230">
        <v>33.300000000000011</v>
      </c>
      <c r="F472" s="230">
        <v>33.100000000000009</v>
      </c>
      <c r="G472" s="230">
        <v>32.850000000000016</v>
      </c>
      <c r="H472" s="230">
        <v>33.750000000000007</v>
      </c>
      <c r="I472" s="230">
        <v>33.999999999999993</v>
      </c>
      <c r="J472" s="230">
        <v>34.200000000000003</v>
      </c>
      <c r="K472" s="229">
        <v>33.799999999999997</v>
      </c>
      <c r="L472" s="229">
        <v>33.35</v>
      </c>
      <c r="M472" s="229">
        <v>44.87388</v>
      </c>
      <c r="N472" s="1"/>
      <c r="O472" s="1"/>
    </row>
    <row r="473" spans="1:15" ht="12.75" customHeight="1">
      <c r="A473" s="30">
        <v>463</v>
      </c>
      <c r="B473" s="215" t="s">
        <v>828</v>
      </c>
      <c r="C473" s="229">
        <v>284.05</v>
      </c>
      <c r="D473" s="230">
        <v>287.13333333333338</v>
      </c>
      <c r="E473" s="230">
        <v>279.96666666666675</v>
      </c>
      <c r="F473" s="230">
        <v>275.88333333333338</v>
      </c>
      <c r="G473" s="230">
        <v>268.71666666666675</v>
      </c>
      <c r="H473" s="230">
        <v>291.21666666666675</v>
      </c>
      <c r="I473" s="230">
        <v>298.38333333333338</v>
      </c>
      <c r="J473" s="230">
        <v>302.46666666666675</v>
      </c>
      <c r="K473" s="229">
        <v>294.3</v>
      </c>
      <c r="L473" s="229">
        <v>283.05</v>
      </c>
      <c r="M473" s="229">
        <v>14.431509999999999</v>
      </c>
      <c r="N473" s="1"/>
      <c r="O473" s="1"/>
    </row>
    <row r="474" spans="1:15" ht="12.75" customHeight="1">
      <c r="A474" s="30">
        <v>464</v>
      </c>
      <c r="B474" s="215" t="s">
        <v>492</v>
      </c>
      <c r="C474" s="229">
        <v>414.7</v>
      </c>
      <c r="D474" s="230">
        <v>410.08333333333331</v>
      </c>
      <c r="E474" s="230">
        <v>404.16666666666663</v>
      </c>
      <c r="F474" s="230">
        <v>393.63333333333333</v>
      </c>
      <c r="G474" s="230">
        <v>387.71666666666664</v>
      </c>
      <c r="H474" s="230">
        <v>420.61666666666662</v>
      </c>
      <c r="I474" s="230">
        <v>426.53333333333325</v>
      </c>
      <c r="J474" s="230">
        <v>437.06666666666661</v>
      </c>
      <c r="K474" s="229">
        <v>416</v>
      </c>
      <c r="L474" s="229">
        <v>399.55</v>
      </c>
      <c r="M474" s="229">
        <v>8.2341700000000007</v>
      </c>
      <c r="N474" s="1"/>
      <c r="O474" s="1"/>
    </row>
    <row r="475" spans="1:15" ht="12.75" customHeight="1">
      <c r="A475" s="30">
        <v>465</v>
      </c>
      <c r="B475" s="215" t="s">
        <v>493</v>
      </c>
      <c r="C475" s="229">
        <v>2797.2</v>
      </c>
      <c r="D475" s="230">
        <v>2809.8333333333335</v>
      </c>
      <c r="E475" s="230">
        <v>2770.6166666666668</v>
      </c>
      <c r="F475" s="230">
        <v>2744.0333333333333</v>
      </c>
      <c r="G475" s="230">
        <v>2704.8166666666666</v>
      </c>
      <c r="H475" s="230">
        <v>2836.416666666667</v>
      </c>
      <c r="I475" s="230">
        <v>2875.6333333333332</v>
      </c>
      <c r="J475" s="230">
        <v>2902.2166666666672</v>
      </c>
      <c r="K475" s="229">
        <v>2849.05</v>
      </c>
      <c r="L475" s="229">
        <v>2783.25</v>
      </c>
      <c r="M475" s="229">
        <v>1.8682700000000001</v>
      </c>
      <c r="N475" s="1"/>
      <c r="O475" s="1"/>
    </row>
    <row r="476" spans="1:15" ht="12.75" customHeight="1">
      <c r="A476" s="30">
        <v>466</v>
      </c>
      <c r="B476" s="215" t="s">
        <v>871</v>
      </c>
      <c r="C476" s="229">
        <v>26.8</v>
      </c>
      <c r="D476" s="230">
        <v>26.849999999999998</v>
      </c>
      <c r="E476" s="230">
        <v>26.699999999999996</v>
      </c>
      <c r="F476" s="230">
        <v>26.599999999999998</v>
      </c>
      <c r="G476" s="230">
        <v>26.449999999999996</v>
      </c>
      <c r="H476" s="230">
        <v>26.949999999999996</v>
      </c>
      <c r="I476" s="230">
        <v>27.099999999999994</v>
      </c>
      <c r="J476" s="230">
        <v>27.199999999999996</v>
      </c>
      <c r="K476" s="229">
        <v>27</v>
      </c>
      <c r="L476" s="229">
        <v>26.75</v>
      </c>
      <c r="M476" s="229">
        <v>30.646149999999999</v>
      </c>
      <c r="N476" s="1"/>
      <c r="O476" s="1"/>
    </row>
    <row r="477" spans="1:15" ht="12.75" customHeight="1">
      <c r="A477" s="30">
        <v>467</v>
      </c>
      <c r="B477" s="215" t="s">
        <v>494</v>
      </c>
      <c r="C477" s="229">
        <v>412.55</v>
      </c>
      <c r="D477" s="230">
        <v>412.86666666666662</v>
      </c>
      <c r="E477" s="230">
        <v>409.73333333333323</v>
      </c>
      <c r="F477" s="230">
        <v>406.91666666666663</v>
      </c>
      <c r="G477" s="230">
        <v>403.78333333333325</v>
      </c>
      <c r="H477" s="230">
        <v>415.68333333333322</v>
      </c>
      <c r="I477" s="230">
        <v>418.81666666666655</v>
      </c>
      <c r="J477" s="230">
        <v>421.63333333333321</v>
      </c>
      <c r="K477" s="229">
        <v>416</v>
      </c>
      <c r="L477" s="229">
        <v>410.05</v>
      </c>
      <c r="M477" s="229">
        <v>0.69471000000000005</v>
      </c>
      <c r="N477" s="1"/>
      <c r="O477" s="1"/>
    </row>
    <row r="478" spans="1:15" ht="12.75" customHeight="1">
      <c r="A478" s="30">
        <v>468</v>
      </c>
      <c r="B478" s="215" t="s">
        <v>858</v>
      </c>
      <c r="C478" s="229">
        <v>570.9</v>
      </c>
      <c r="D478" s="230">
        <v>570.78333333333342</v>
      </c>
      <c r="E478" s="230">
        <v>561.56666666666683</v>
      </c>
      <c r="F478" s="230">
        <v>552.23333333333346</v>
      </c>
      <c r="G478" s="230">
        <v>543.01666666666688</v>
      </c>
      <c r="H478" s="230">
        <v>580.11666666666679</v>
      </c>
      <c r="I478" s="230">
        <v>589.33333333333326</v>
      </c>
      <c r="J478" s="230">
        <v>598.66666666666674</v>
      </c>
      <c r="K478" s="229">
        <v>580</v>
      </c>
      <c r="L478" s="229">
        <v>561.45000000000005</v>
      </c>
      <c r="M478" s="229">
        <v>4.2414800000000001</v>
      </c>
      <c r="N478" s="1"/>
      <c r="O478" s="1"/>
    </row>
    <row r="479" spans="1:15" ht="12.75" customHeight="1">
      <c r="A479" s="30">
        <v>469</v>
      </c>
      <c r="B479" s="215" t="s">
        <v>205</v>
      </c>
      <c r="C479" s="229">
        <v>682.25</v>
      </c>
      <c r="D479" s="230">
        <v>680.7833333333333</v>
      </c>
      <c r="E479" s="230">
        <v>677.56666666666661</v>
      </c>
      <c r="F479" s="230">
        <v>672.88333333333333</v>
      </c>
      <c r="G479" s="230">
        <v>669.66666666666663</v>
      </c>
      <c r="H479" s="230">
        <v>685.46666666666658</v>
      </c>
      <c r="I479" s="230">
        <v>688.68333333333328</v>
      </c>
      <c r="J479" s="230">
        <v>693.36666666666656</v>
      </c>
      <c r="K479" s="229">
        <v>684</v>
      </c>
      <c r="L479" s="229">
        <v>676.1</v>
      </c>
      <c r="M479" s="229">
        <v>21.753430000000002</v>
      </c>
      <c r="N479" s="1"/>
      <c r="O479" s="1"/>
    </row>
    <row r="480" spans="1:15" ht="12.75" customHeight="1">
      <c r="A480" s="30">
        <v>470</v>
      </c>
      <c r="B480" s="215" t="s">
        <v>495</v>
      </c>
      <c r="C480" s="229">
        <v>706.8</v>
      </c>
      <c r="D480" s="230">
        <v>710.26666666666677</v>
      </c>
      <c r="E480" s="230">
        <v>700.53333333333353</v>
      </c>
      <c r="F480" s="230">
        <v>694.26666666666677</v>
      </c>
      <c r="G480" s="230">
        <v>684.53333333333353</v>
      </c>
      <c r="H480" s="230">
        <v>716.53333333333353</v>
      </c>
      <c r="I480" s="230">
        <v>726.26666666666688</v>
      </c>
      <c r="J480" s="230">
        <v>732.53333333333353</v>
      </c>
      <c r="K480" s="229">
        <v>720</v>
      </c>
      <c r="L480" s="229">
        <v>704</v>
      </c>
      <c r="M480" s="229">
        <v>0.77590999999999999</v>
      </c>
      <c r="N480" s="1"/>
      <c r="O480" s="1"/>
    </row>
    <row r="481" spans="1:15" ht="12.75" customHeight="1">
      <c r="A481" s="30">
        <v>471</v>
      </c>
      <c r="B481" s="215" t="s">
        <v>204</v>
      </c>
      <c r="C481" s="229">
        <v>8276.2999999999993</v>
      </c>
      <c r="D481" s="230">
        <v>8268.7833333333328</v>
      </c>
      <c r="E481" s="230">
        <v>8219.2666666666664</v>
      </c>
      <c r="F481" s="230">
        <v>8162.2333333333336</v>
      </c>
      <c r="G481" s="230">
        <v>8112.7166666666672</v>
      </c>
      <c r="H481" s="230">
        <v>8325.8166666666657</v>
      </c>
      <c r="I481" s="230">
        <v>8375.3333333333321</v>
      </c>
      <c r="J481" s="230">
        <v>8432.366666666665</v>
      </c>
      <c r="K481" s="229">
        <v>8318.2999999999993</v>
      </c>
      <c r="L481" s="229">
        <v>8211.75</v>
      </c>
      <c r="M481" s="229">
        <v>2.4919899999999999</v>
      </c>
      <c r="N481" s="1"/>
      <c r="O481" s="1"/>
    </row>
    <row r="482" spans="1:15" ht="12.75" customHeight="1">
      <c r="A482" s="30">
        <v>472</v>
      </c>
      <c r="B482" s="215" t="s">
        <v>273</v>
      </c>
      <c r="C482" s="229">
        <v>72.25</v>
      </c>
      <c r="D482" s="230">
        <v>72.083333333333329</v>
      </c>
      <c r="E482" s="230">
        <v>71.766666666666652</v>
      </c>
      <c r="F482" s="230">
        <v>71.283333333333317</v>
      </c>
      <c r="G482" s="230">
        <v>70.96666666666664</v>
      </c>
      <c r="H482" s="230">
        <v>72.566666666666663</v>
      </c>
      <c r="I482" s="230">
        <v>72.883333333333354</v>
      </c>
      <c r="J482" s="230">
        <v>73.366666666666674</v>
      </c>
      <c r="K482" s="229">
        <v>72.400000000000006</v>
      </c>
      <c r="L482" s="229">
        <v>71.599999999999994</v>
      </c>
      <c r="M482" s="229">
        <v>41.63026</v>
      </c>
      <c r="N482" s="1"/>
      <c r="O482" s="1"/>
    </row>
    <row r="483" spans="1:15" ht="12.75" customHeight="1">
      <c r="A483" s="30">
        <v>473</v>
      </c>
      <c r="B483" s="215" t="s">
        <v>203</v>
      </c>
      <c r="C483" s="229">
        <v>1465.85</v>
      </c>
      <c r="D483" s="230">
        <v>1474.8</v>
      </c>
      <c r="E483" s="230">
        <v>1454.6</v>
      </c>
      <c r="F483" s="230">
        <v>1443.35</v>
      </c>
      <c r="G483" s="230">
        <v>1423.1499999999999</v>
      </c>
      <c r="H483" s="230">
        <v>1486.05</v>
      </c>
      <c r="I483" s="230">
        <v>1506.2500000000002</v>
      </c>
      <c r="J483" s="230">
        <v>1517.5</v>
      </c>
      <c r="K483" s="229">
        <v>1495</v>
      </c>
      <c r="L483" s="229">
        <v>1463.55</v>
      </c>
      <c r="M483" s="229">
        <v>2.2618999999999998</v>
      </c>
      <c r="N483" s="1"/>
      <c r="O483" s="1"/>
    </row>
    <row r="484" spans="1:15" ht="12.75" customHeight="1">
      <c r="A484" s="30">
        <v>474</v>
      </c>
      <c r="B484" s="238" t="s">
        <v>153</v>
      </c>
      <c r="C484" s="239">
        <v>893.5</v>
      </c>
      <c r="D484" s="239">
        <v>890.16666666666663</v>
      </c>
      <c r="E484" s="239">
        <v>884.23333333333323</v>
      </c>
      <c r="F484" s="239">
        <v>874.96666666666658</v>
      </c>
      <c r="G484" s="239">
        <v>869.03333333333319</v>
      </c>
      <c r="H484" s="239">
        <v>899.43333333333328</v>
      </c>
      <c r="I484" s="239">
        <v>905.36666666666667</v>
      </c>
      <c r="J484" s="238">
        <v>914.63333333333333</v>
      </c>
      <c r="K484" s="238">
        <v>896.1</v>
      </c>
      <c r="L484" s="238">
        <v>880.9</v>
      </c>
      <c r="M484" s="215">
        <v>5.6885500000000002</v>
      </c>
      <c r="N484" s="1"/>
      <c r="O484" s="1"/>
    </row>
    <row r="485" spans="1:15" ht="12.75" customHeight="1">
      <c r="A485" s="30">
        <v>475</v>
      </c>
      <c r="B485" s="238" t="s">
        <v>274</v>
      </c>
      <c r="C485" s="239">
        <v>255.3</v>
      </c>
      <c r="D485" s="239">
        <v>255.15</v>
      </c>
      <c r="E485" s="239">
        <v>252.65000000000003</v>
      </c>
      <c r="F485" s="239">
        <v>250.00000000000003</v>
      </c>
      <c r="G485" s="239">
        <v>247.50000000000006</v>
      </c>
      <c r="H485" s="239">
        <v>257.8</v>
      </c>
      <c r="I485" s="239">
        <v>260.29999999999995</v>
      </c>
      <c r="J485" s="238">
        <v>262.95</v>
      </c>
      <c r="K485" s="238">
        <v>257.64999999999998</v>
      </c>
      <c r="L485" s="238">
        <v>252.5</v>
      </c>
      <c r="M485" s="215">
        <v>2.31846</v>
      </c>
      <c r="N485" s="1"/>
      <c r="O485" s="1"/>
    </row>
    <row r="486" spans="1:15" ht="12.75" customHeight="1">
      <c r="A486" s="30">
        <v>476</v>
      </c>
      <c r="B486" s="238" t="s">
        <v>496</v>
      </c>
      <c r="C486" s="229">
        <v>1979.55</v>
      </c>
      <c r="D486" s="230">
        <v>1974.5333333333335</v>
      </c>
      <c r="E486" s="230">
        <v>1959.0666666666671</v>
      </c>
      <c r="F486" s="230">
        <v>1938.5833333333335</v>
      </c>
      <c r="G486" s="230">
        <v>1923.116666666667</v>
      </c>
      <c r="H486" s="230">
        <v>1995.0166666666671</v>
      </c>
      <c r="I486" s="230">
        <v>2010.4833333333338</v>
      </c>
      <c r="J486" s="230">
        <v>2030.9666666666672</v>
      </c>
      <c r="K486" s="229">
        <v>1990</v>
      </c>
      <c r="L486" s="229">
        <v>1954.05</v>
      </c>
      <c r="M486" s="229">
        <v>0.68147000000000002</v>
      </c>
      <c r="N486" s="1"/>
      <c r="O486" s="1"/>
    </row>
    <row r="487" spans="1:15" ht="12.75" customHeight="1">
      <c r="A487" s="30">
        <v>477</v>
      </c>
      <c r="B487" s="238" t="s">
        <v>497</v>
      </c>
      <c r="C487" s="239">
        <v>621.85</v>
      </c>
      <c r="D487" s="239">
        <v>622.41666666666663</v>
      </c>
      <c r="E487" s="239">
        <v>616.83333333333326</v>
      </c>
      <c r="F487" s="239">
        <v>611.81666666666661</v>
      </c>
      <c r="G487" s="239">
        <v>606.23333333333323</v>
      </c>
      <c r="H487" s="239">
        <v>627.43333333333328</v>
      </c>
      <c r="I487" s="239">
        <v>633.01666666666654</v>
      </c>
      <c r="J487" s="238">
        <v>638.0333333333333</v>
      </c>
      <c r="K487" s="238">
        <v>628</v>
      </c>
      <c r="L487" s="238">
        <v>617.4</v>
      </c>
      <c r="M487" s="215">
        <v>1.9614</v>
      </c>
      <c r="N487" s="1"/>
      <c r="O487" s="1"/>
    </row>
    <row r="488" spans="1:15" ht="12.75" customHeight="1">
      <c r="A488" s="30">
        <v>478</v>
      </c>
      <c r="B488" s="238" t="s">
        <v>498</v>
      </c>
      <c r="C488" s="229">
        <v>313.2</v>
      </c>
      <c r="D488" s="230">
        <v>312.96666666666664</v>
      </c>
      <c r="E488" s="230">
        <v>311.23333333333329</v>
      </c>
      <c r="F488" s="230">
        <v>309.26666666666665</v>
      </c>
      <c r="G488" s="230">
        <v>307.5333333333333</v>
      </c>
      <c r="H488" s="230">
        <v>314.93333333333328</v>
      </c>
      <c r="I488" s="230">
        <v>316.66666666666663</v>
      </c>
      <c r="J488" s="230">
        <v>318.63333333333327</v>
      </c>
      <c r="K488" s="229">
        <v>314.7</v>
      </c>
      <c r="L488" s="229">
        <v>311</v>
      </c>
      <c r="M488" s="229">
        <v>1.0046200000000001</v>
      </c>
      <c r="N488" s="1"/>
      <c r="O488" s="1"/>
    </row>
    <row r="489" spans="1:15" ht="12.75" customHeight="1">
      <c r="A489" s="30">
        <v>479</v>
      </c>
      <c r="B489" s="238" t="s">
        <v>499</v>
      </c>
      <c r="C489" s="239">
        <v>359.2</v>
      </c>
      <c r="D489" s="239">
        <v>358.55</v>
      </c>
      <c r="E489" s="230">
        <v>355.15000000000003</v>
      </c>
      <c r="F489" s="230">
        <v>351.1</v>
      </c>
      <c r="G489" s="230">
        <v>347.70000000000005</v>
      </c>
      <c r="H489" s="230">
        <v>362.6</v>
      </c>
      <c r="I489" s="230">
        <v>366</v>
      </c>
      <c r="J489" s="230">
        <v>370.05</v>
      </c>
      <c r="K489" s="229">
        <v>361.95</v>
      </c>
      <c r="L489" s="229">
        <v>354.5</v>
      </c>
      <c r="M489" s="229">
        <v>1.6860599999999999</v>
      </c>
      <c r="N489" s="1"/>
      <c r="O489" s="1"/>
    </row>
    <row r="490" spans="1:15" ht="12.75" customHeight="1">
      <c r="A490" s="30">
        <v>480</v>
      </c>
      <c r="B490" s="238" t="s">
        <v>500</v>
      </c>
      <c r="C490" s="229">
        <v>323.05</v>
      </c>
      <c r="D490" s="230">
        <v>320.86666666666667</v>
      </c>
      <c r="E490" s="230">
        <v>316.28333333333336</v>
      </c>
      <c r="F490" s="230">
        <v>309.51666666666671</v>
      </c>
      <c r="G490" s="230">
        <v>304.93333333333339</v>
      </c>
      <c r="H490" s="230">
        <v>327.63333333333333</v>
      </c>
      <c r="I490" s="230">
        <v>332.21666666666658</v>
      </c>
      <c r="J490" s="230">
        <v>338.98333333333329</v>
      </c>
      <c r="K490" s="229">
        <v>325.45</v>
      </c>
      <c r="L490" s="229">
        <v>314.10000000000002</v>
      </c>
      <c r="M490" s="229">
        <v>2.4964300000000001</v>
      </c>
      <c r="N490" s="1"/>
      <c r="O490" s="1"/>
    </row>
    <row r="491" spans="1:15" ht="12.75" customHeight="1">
      <c r="A491" s="30">
        <v>481</v>
      </c>
      <c r="B491" s="238" t="s">
        <v>275</v>
      </c>
      <c r="C491" s="239">
        <v>1615</v>
      </c>
      <c r="D491" s="239">
        <v>1616.3500000000001</v>
      </c>
      <c r="E491" s="230">
        <v>1596.6500000000003</v>
      </c>
      <c r="F491" s="230">
        <v>1578.3000000000002</v>
      </c>
      <c r="G491" s="230">
        <v>1558.6000000000004</v>
      </c>
      <c r="H491" s="230">
        <v>1634.7000000000003</v>
      </c>
      <c r="I491" s="230">
        <v>1654.4</v>
      </c>
      <c r="J491" s="230">
        <v>1672.7500000000002</v>
      </c>
      <c r="K491" s="229">
        <v>1636.05</v>
      </c>
      <c r="L491" s="229">
        <v>1598</v>
      </c>
      <c r="M491" s="229">
        <v>15.63048</v>
      </c>
      <c r="N491" s="1"/>
      <c r="O491" s="1"/>
    </row>
    <row r="492" spans="1:15" ht="12.75" customHeight="1">
      <c r="A492" s="30">
        <v>482</v>
      </c>
      <c r="B492" s="215" t="s">
        <v>859</v>
      </c>
      <c r="C492" s="229">
        <v>1302.0999999999999</v>
      </c>
      <c r="D492" s="230">
        <v>1296.3999999999999</v>
      </c>
      <c r="E492" s="230">
        <v>1286.7999999999997</v>
      </c>
      <c r="F492" s="230">
        <v>1271.4999999999998</v>
      </c>
      <c r="G492" s="230">
        <v>1261.8999999999996</v>
      </c>
      <c r="H492" s="230">
        <v>1311.6999999999998</v>
      </c>
      <c r="I492" s="230">
        <v>1321.2999999999997</v>
      </c>
      <c r="J492" s="230">
        <v>1336.6</v>
      </c>
      <c r="K492" s="229">
        <v>1306</v>
      </c>
      <c r="L492" s="229">
        <v>1281.0999999999999</v>
      </c>
      <c r="M492" s="229">
        <v>0.60707999999999995</v>
      </c>
      <c r="N492" s="1"/>
      <c r="O492" s="1"/>
    </row>
    <row r="493" spans="1:15" ht="12.75" customHeight="1">
      <c r="A493" s="30">
        <v>483</v>
      </c>
      <c r="B493" s="215" t="s">
        <v>206</v>
      </c>
      <c r="C493" s="239">
        <v>278</v>
      </c>
      <c r="D493" s="239">
        <v>278.14999999999998</v>
      </c>
      <c r="E493" s="230">
        <v>276.99999999999994</v>
      </c>
      <c r="F493" s="230">
        <v>275.99999999999994</v>
      </c>
      <c r="G493" s="230">
        <v>274.84999999999991</v>
      </c>
      <c r="H493" s="230">
        <v>279.14999999999998</v>
      </c>
      <c r="I493" s="230">
        <v>280.30000000000007</v>
      </c>
      <c r="J493" s="230">
        <v>281.3</v>
      </c>
      <c r="K493" s="229">
        <v>279.3</v>
      </c>
      <c r="L493" s="229">
        <v>277.14999999999998</v>
      </c>
      <c r="M493" s="229">
        <v>44.233260000000001</v>
      </c>
      <c r="N493" s="1"/>
      <c r="O493" s="1"/>
    </row>
    <row r="494" spans="1:15" ht="12.75" customHeight="1">
      <c r="A494" s="30">
        <v>484</v>
      </c>
      <c r="B494" s="215" t="s">
        <v>829</v>
      </c>
      <c r="C494" s="229">
        <v>390.6</v>
      </c>
      <c r="D494" s="230">
        <v>390.76666666666665</v>
      </c>
      <c r="E494" s="230">
        <v>387.38333333333333</v>
      </c>
      <c r="F494" s="230">
        <v>384.16666666666669</v>
      </c>
      <c r="G494" s="230">
        <v>380.78333333333336</v>
      </c>
      <c r="H494" s="230">
        <v>393.98333333333329</v>
      </c>
      <c r="I494" s="230">
        <v>397.36666666666662</v>
      </c>
      <c r="J494" s="230">
        <v>400.58333333333326</v>
      </c>
      <c r="K494" s="229">
        <v>394.15</v>
      </c>
      <c r="L494" s="229">
        <v>387.55</v>
      </c>
      <c r="M494" s="229">
        <v>1.41276</v>
      </c>
      <c r="N494" s="1"/>
      <c r="O494" s="1"/>
    </row>
    <row r="495" spans="1:15" ht="12.75" customHeight="1">
      <c r="A495" s="30">
        <v>485</v>
      </c>
      <c r="B495" s="215" t="s">
        <v>501</v>
      </c>
      <c r="C495" s="239">
        <v>1831.15</v>
      </c>
      <c r="D495" s="239">
        <v>1830.0666666666666</v>
      </c>
      <c r="E495" s="230">
        <v>1820.3333333333333</v>
      </c>
      <c r="F495" s="230">
        <v>1809.5166666666667</v>
      </c>
      <c r="G495" s="230">
        <v>1799.7833333333333</v>
      </c>
      <c r="H495" s="230">
        <v>1840.8833333333332</v>
      </c>
      <c r="I495" s="230">
        <v>1850.6166666666668</v>
      </c>
      <c r="J495" s="230">
        <v>1861.4333333333332</v>
      </c>
      <c r="K495" s="229">
        <v>1839.8</v>
      </c>
      <c r="L495" s="229">
        <v>1819.25</v>
      </c>
      <c r="M495" s="229">
        <v>0.28166000000000002</v>
      </c>
      <c r="N495" s="1"/>
      <c r="O495" s="1"/>
    </row>
    <row r="496" spans="1:15" ht="12.75" customHeight="1">
      <c r="A496" s="30">
        <v>486</v>
      </c>
      <c r="B496" s="215" t="s">
        <v>127</v>
      </c>
      <c r="C496" s="239">
        <v>7.7</v>
      </c>
      <c r="D496" s="239">
        <v>7.7</v>
      </c>
      <c r="E496" s="230">
        <v>7.5</v>
      </c>
      <c r="F496" s="230">
        <v>7.3</v>
      </c>
      <c r="G496" s="230">
        <v>7.1</v>
      </c>
      <c r="H496" s="230">
        <v>7.9</v>
      </c>
      <c r="I496" s="230">
        <v>8.1000000000000014</v>
      </c>
      <c r="J496" s="230">
        <v>8.3000000000000007</v>
      </c>
      <c r="K496" s="229">
        <v>7.9</v>
      </c>
      <c r="L496" s="229">
        <v>7.5</v>
      </c>
      <c r="M496" s="229">
        <v>1684.3607500000001</v>
      </c>
      <c r="N496" s="1"/>
      <c r="O496" s="1"/>
    </row>
    <row r="497" spans="1:15" ht="12.75" customHeight="1">
      <c r="A497" s="30">
        <v>487</v>
      </c>
      <c r="B497" s="215" t="s">
        <v>207</v>
      </c>
      <c r="C497" s="239">
        <v>806.4</v>
      </c>
      <c r="D497" s="239">
        <v>801.4666666666667</v>
      </c>
      <c r="E497" s="230">
        <v>794.93333333333339</v>
      </c>
      <c r="F497" s="230">
        <v>783.4666666666667</v>
      </c>
      <c r="G497" s="230">
        <v>776.93333333333339</v>
      </c>
      <c r="H497" s="230">
        <v>812.93333333333339</v>
      </c>
      <c r="I497" s="230">
        <v>819.4666666666667</v>
      </c>
      <c r="J497" s="230">
        <v>830.93333333333339</v>
      </c>
      <c r="K497" s="229">
        <v>808</v>
      </c>
      <c r="L497" s="229">
        <v>790</v>
      </c>
      <c r="M497" s="229">
        <v>11.169930000000001</v>
      </c>
      <c r="N497" s="1"/>
      <c r="O497" s="1"/>
    </row>
    <row r="498" spans="1:15" ht="12.75" customHeight="1">
      <c r="A498" s="30">
        <v>488</v>
      </c>
      <c r="B498" s="215" t="s">
        <v>502</v>
      </c>
      <c r="C498" s="239">
        <v>268.75</v>
      </c>
      <c r="D498" s="239">
        <v>270.84999999999997</v>
      </c>
      <c r="E498" s="230">
        <v>266.09999999999991</v>
      </c>
      <c r="F498" s="230">
        <v>263.44999999999993</v>
      </c>
      <c r="G498" s="230">
        <v>258.69999999999987</v>
      </c>
      <c r="H498" s="230">
        <v>273.49999999999994</v>
      </c>
      <c r="I498" s="230">
        <v>278.25000000000006</v>
      </c>
      <c r="J498" s="230">
        <v>280.89999999999998</v>
      </c>
      <c r="K498" s="229">
        <v>275.60000000000002</v>
      </c>
      <c r="L498" s="229">
        <v>268.2</v>
      </c>
      <c r="M498" s="229">
        <v>7.0222600000000002</v>
      </c>
      <c r="N498" s="1"/>
      <c r="O498" s="1"/>
    </row>
    <row r="499" spans="1:15" ht="12.75" customHeight="1">
      <c r="A499" s="30">
        <v>489</v>
      </c>
      <c r="B499" s="215" t="s">
        <v>503</v>
      </c>
      <c r="C499" s="239">
        <v>95.45</v>
      </c>
      <c r="D499" s="239">
        <v>95.850000000000009</v>
      </c>
      <c r="E499" s="230">
        <v>94.600000000000023</v>
      </c>
      <c r="F499" s="230">
        <v>93.750000000000014</v>
      </c>
      <c r="G499" s="230">
        <v>92.500000000000028</v>
      </c>
      <c r="H499" s="230">
        <v>96.700000000000017</v>
      </c>
      <c r="I499" s="230">
        <v>97.949999999999989</v>
      </c>
      <c r="J499" s="230">
        <v>98.800000000000011</v>
      </c>
      <c r="K499" s="229">
        <v>97.1</v>
      </c>
      <c r="L499" s="229">
        <v>95</v>
      </c>
      <c r="M499" s="229">
        <v>9.1897800000000007</v>
      </c>
      <c r="N499" s="1"/>
      <c r="O499" s="1"/>
    </row>
    <row r="500" spans="1:15" ht="12.75" customHeight="1">
      <c r="A500" s="30">
        <v>490</v>
      </c>
      <c r="B500" s="215" t="s">
        <v>504</v>
      </c>
      <c r="C500" s="239">
        <v>834</v>
      </c>
      <c r="D500" s="239">
        <v>828.36666666666667</v>
      </c>
      <c r="E500" s="230">
        <v>821.73333333333335</v>
      </c>
      <c r="F500" s="230">
        <v>809.4666666666667</v>
      </c>
      <c r="G500" s="230">
        <v>802.83333333333337</v>
      </c>
      <c r="H500" s="230">
        <v>840.63333333333333</v>
      </c>
      <c r="I500" s="230">
        <v>847.26666666666677</v>
      </c>
      <c r="J500" s="230">
        <v>859.5333333333333</v>
      </c>
      <c r="K500" s="229">
        <v>835</v>
      </c>
      <c r="L500" s="229">
        <v>816.1</v>
      </c>
      <c r="M500" s="229">
        <v>1.28844</v>
      </c>
      <c r="N500" s="1"/>
      <c r="O500" s="1"/>
    </row>
    <row r="501" spans="1:15" ht="12.75" customHeight="1">
      <c r="A501" s="30">
        <v>491</v>
      </c>
      <c r="B501" s="215" t="s">
        <v>276</v>
      </c>
      <c r="C501" s="239">
        <v>1461.4</v>
      </c>
      <c r="D501" s="239">
        <v>1462.4833333333333</v>
      </c>
      <c r="E501" s="230">
        <v>1445.9666666666667</v>
      </c>
      <c r="F501" s="230">
        <v>1430.5333333333333</v>
      </c>
      <c r="G501" s="230">
        <v>1414.0166666666667</v>
      </c>
      <c r="H501" s="230">
        <v>1477.9166666666667</v>
      </c>
      <c r="I501" s="230">
        <v>1494.4333333333336</v>
      </c>
      <c r="J501" s="230">
        <v>1509.8666666666668</v>
      </c>
      <c r="K501" s="229">
        <v>1479</v>
      </c>
      <c r="L501" s="229">
        <v>1447.05</v>
      </c>
      <c r="M501" s="229">
        <v>0.86495999999999995</v>
      </c>
      <c r="N501" s="1"/>
      <c r="O501" s="1"/>
    </row>
    <row r="502" spans="1:15" ht="12.75" customHeight="1">
      <c r="A502" s="30">
        <v>492</v>
      </c>
      <c r="B502" s="215" t="s">
        <v>208</v>
      </c>
      <c r="C502" s="215">
        <v>395.55</v>
      </c>
      <c r="D502" s="239">
        <v>396.18333333333334</v>
      </c>
      <c r="E502" s="230">
        <v>393.86666666666667</v>
      </c>
      <c r="F502" s="230">
        <v>392.18333333333334</v>
      </c>
      <c r="G502" s="230">
        <v>389.86666666666667</v>
      </c>
      <c r="H502" s="230">
        <v>397.86666666666667</v>
      </c>
      <c r="I502" s="230">
        <v>400.18333333333339</v>
      </c>
      <c r="J502" s="230">
        <v>401.86666666666667</v>
      </c>
      <c r="K502" s="229">
        <v>398.5</v>
      </c>
      <c r="L502" s="229">
        <v>394.5</v>
      </c>
      <c r="M502" s="229">
        <v>65.080929999999995</v>
      </c>
      <c r="N502" s="1"/>
      <c r="O502" s="1"/>
    </row>
    <row r="503" spans="1:15" ht="12.75" customHeight="1">
      <c r="A503" s="30">
        <v>493</v>
      </c>
      <c r="B503" s="215" t="s">
        <v>505</v>
      </c>
      <c r="C503" s="215">
        <v>182.7</v>
      </c>
      <c r="D503" s="239">
        <v>182.88333333333335</v>
      </c>
      <c r="E503" s="230">
        <v>179.3666666666667</v>
      </c>
      <c r="F503" s="230">
        <v>176.03333333333336</v>
      </c>
      <c r="G503" s="230">
        <v>172.51666666666671</v>
      </c>
      <c r="H503" s="230">
        <v>186.2166666666667</v>
      </c>
      <c r="I503" s="230">
        <v>189.73333333333335</v>
      </c>
      <c r="J503" s="230">
        <v>193.06666666666669</v>
      </c>
      <c r="K503" s="229">
        <v>186.4</v>
      </c>
      <c r="L503" s="229">
        <v>179.55</v>
      </c>
      <c r="M503" s="229">
        <v>30.211970000000001</v>
      </c>
      <c r="N503" s="1"/>
      <c r="O503" s="1"/>
    </row>
    <row r="504" spans="1:15" ht="12.75" customHeight="1">
      <c r="A504" s="30">
        <v>494</v>
      </c>
      <c r="B504" s="215" t="s">
        <v>277</v>
      </c>
      <c r="C504" s="215">
        <v>16.399999999999999</v>
      </c>
      <c r="D504" s="239">
        <v>16.483333333333331</v>
      </c>
      <c r="E504" s="230">
        <v>16.266666666666662</v>
      </c>
      <c r="F504" s="230">
        <v>16.133333333333333</v>
      </c>
      <c r="G504" s="230">
        <v>15.916666666666664</v>
      </c>
      <c r="H504" s="230">
        <v>16.61666666666666</v>
      </c>
      <c r="I504" s="230">
        <v>16.833333333333329</v>
      </c>
      <c r="J504" s="230">
        <v>16.966666666666658</v>
      </c>
      <c r="K504" s="229">
        <v>16.7</v>
      </c>
      <c r="L504" s="229">
        <v>16.350000000000001</v>
      </c>
      <c r="M504" s="229">
        <v>613.21328000000005</v>
      </c>
      <c r="N504" s="1"/>
      <c r="O504" s="1"/>
    </row>
    <row r="505" spans="1:15" ht="12.75" customHeight="1">
      <c r="A505" s="30">
        <v>495</v>
      </c>
      <c r="B505" s="215" t="s">
        <v>830</v>
      </c>
      <c r="C505" s="215">
        <v>11945.75</v>
      </c>
      <c r="D505" s="239">
        <v>11762.816666666666</v>
      </c>
      <c r="E505" s="230">
        <v>11525.633333333331</v>
      </c>
      <c r="F505" s="230">
        <v>11105.516666666666</v>
      </c>
      <c r="G505" s="230">
        <v>10868.333333333332</v>
      </c>
      <c r="H505" s="230">
        <v>12182.933333333331</v>
      </c>
      <c r="I505" s="230">
        <v>12420.116666666665</v>
      </c>
      <c r="J505" s="230">
        <v>12840.23333333333</v>
      </c>
      <c r="K505" s="229">
        <v>12000</v>
      </c>
      <c r="L505" s="229">
        <v>11342.7</v>
      </c>
      <c r="M505" s="229">
        <v>0.10196</v>
      </c>
      <c r="N505" s="1"/>
      <c r="O505" s="1"/>
    </row>
    <row r="506" spans="1:15" ht="12.75" customHeight="1">
      <c r="A506" s="30">
        <v>496</v>
      </c>
      <c r="B506" s="215" t="s">
        <v>209</v>
      </c>
      <c r="C506" s="239">
        <v>193.95</v>
      </c>
      <c r="D506" s="230">
        <v>190.21666666666667</v>
      </c>
      <c r="E506" s="230">
        <v>185.73333333333335</v>
      </c>
      <c r="F506" s="230">
        <v>177.51666666666668</v>
      </c>
      <c r="G506" s="230">
        <v>173.03333333333336</v>
      </c>
      <c r="H506" s="230">
        <v>198.43333333333334</v>
      </c>
      <c r="I506" s="230">
        <v>202.91666666666663</v>
      </c>
      <c r="J506" s="229">
        <v>211.13333333333333</v>
      </c>
      <c r="K506" s="229">
        <v>194.7</v>
      </c>
      <c r="L506" s="229">
        <v>182</v>
      </c>
      <c r="M506" s="215">
        <v>470.47273000000001</v>
      </c>
      <c r="N506" s="1"/>
      <c r="O506" s="1"/>
    </row>
    <row r="507" spans="1:15" ht="12.75" customHeight="1">
      <c r="A507" s="30">
        <v>497</v>
      </c>
      <c r="B507" s="215" t="s">
        <v>506</v>
      </c>
      <c r="C507" s="239">
        <v>395.75</v>
      </c>
      <c r="D507" s="230">
        <v>397.93333333333334</v>
      </c>
      <c r="E507" s="230">
        <v>391.01666666666665</v>
      </c>
      <c r="F507" s="230">
        <v>386.2833333333333</v>
      </c>
      <c r="G507" s="230">
        <v>379.36666666666662</v>
      </c>
      <c r="H507" s="230">
        <v>402.66666666666669</v>
      </c>
      <c r="I507" s="230">
        <v>409.58333333333331</v>
      </c>
      <c r="J507" s="229">
        <v>414.31666666666672</v>
      </c>
      <c r="K507" s="229">
        <v>404.85</v>
      </c>
      <c r="L507" s="229">
        <v>393.2</v>
      </c>
      <c r="M507" s="215">
        <v>13.341100000000001</v>
      </c>
      <c r="N507" s="1"/>
      <c r="O507" s="1"/>
    </row>
    <row r="508" spans="1:15" ht="12.75" customHeight="1">
      <c r="A508" s="30">
        <v>498</v>
      </c>
      <c r="B508" s="215" t="s">
        <v>804</v>
      </c>
      <c r="C508" s="215">
        <v>78.3</v>
      </c>
      <c r="D508" s="239">
        <v>77.933333333333337</v>
      </c>
      <c r="E508" s="230">
        <v>77.066666666666677</v>
      </c>
      <c r="F508" s="230">
        <v>75.833333333333343</v>
      </c>
      <c r="G508" s="230">
        <v>74.966666666666683</v>
      </c>
      <c r="H508" s="230">
        <v>79.166666666666671</v>
      </c>
      <c r="I508" s="230">
        <v>80.033333333333346</v>
      </c>
      <c r="J508" s="230">
        <v>81.266666666666666</v>
      </c>
      <c r="K508" s="229">
        <v>78.8</v>
      </c>
      <c r="L508" s="229">
        <v>76.7</v>
      </c>
      <c r="M508" s="229">
        <v>818.57154000000003</v>
      </c>
      <c r="N508" s="1"/>
      <c r="O508" s="1"/>
    </row>
    <row r="509" spans="1:15" ht="12.75" customHeight="1">
      <c r="A509" s="30">
        <v>499</v>
      </c>
      <c r="B509" s="215" t="s">
        <v>796</v>
      </c>
      <c r="C509" s="215">
        <v>517.65</v>
      </c>
      <c r="D509" s="239">
        <v>515.08333333333337</v>
      </c>
      <c r="E509" s="230">
        <v>511.06666666666672</v>
      </c>
      <c r="F509" s="230">
        <v>504.48333333333335</v>
      </c>
      <c r="G509" s="230">
        <v>500.4666666666667</v>
      </c>
      <c r="H509" s="230">
        <v>521.66666666666674</v>
      </c>
      <c r="I509" s="230">
        <v>525.68333333333339</v>
      </c>
      <c r="J509" s="230">
        <v>532.26666666666677</v>
      </c>
      <c r="K509" s="229">
        <v>519.1</v>
      </c>
      <c r="L509" s="229">
        <v>508.5</v>
      </c>
      <c r="M509" s="229">
        <v>14.71514</v>
      </c>
      <c r="N509" s="1"/>
      <c r="O509" s="1"/>
    </row>
    <row r="510" spans="1:15" ht="12.75" customHeight="1">
      <c r="A510" s="256">
        <v>500</v>
      </c>
      <c r="B510" s="215" t="s">
        <v>507</v>
      </c>
      <c r="C510" s="239">
        <v>1497.7</v>
      </c>
      <c r="D510" s="230">
        <v>1503.8500000000001</v>
      </c>
      <c r="E510" s="230">
        <v>1488.8500000000004</v>
      </c>
      <c r="F510" s="230">
        <v>1480.0000000000002</v>
      </c>
      <c r="G510" s="230">
        <v>1465.0000000000005</v>
      </c>
      <c r="H510" s="230">
        <v>1512.7000000000003</v>
      </c>
      <c r="I510" s="230">
        <v>1527.6999999999998</v>
      </c>
      <c r="J510" s="229">
        <v>1536.5500000000002</v>
      </c>
      <c r="K510" s="229">
        <v>1518.85</v>
      </c>
      <c r="L510" s="229">
        <v>1495</v>
      </c>
      <c r="M510" s="215">
        <v>0.23919000000000001</v>
      </c>
      <c r="N510" s="1"/>
      <c r="O510" s="1"/>
    </row>
    <row r="511" spans="1:15" ht="12.75" customHeight="1">
      <c r="A511" s="215">
        <v>501</v>
      </c>
      <c r="B511" s="215" t="s">
        <v>508</v>
      </c>
      <c r="C511" s="215">
        <v>1668.6</v>
      </c>
      <c r="D511" s="239">
        <v>1684.8666666666668</v>
      </c>
      <c r="E511" s="230">
        <v>1634.7333333333336</v>
      </c>
      <c r="F511" s="230">
        <v>1600.8666666666668</v>
      </c>
      <c r="G511" s="230">
        <v>1550.7333333333336</v>
      </c>
      <c r="H511" s="230">
        <v>1718.7333333333336</v>
      </c>
      <c r="I511" s="230">
        <v>1768.8666666666668</v>
      </c>
      <c r="J511" s="230">
        <v>1802.7333333333336</v>
      </c>
      <c r="K511" s="229">
        <v>1735</v>
      </c>
      <c r="L511" s="229">
        <v>1651</v>
      </c>
      <c r="M511" s="229">
        <v>0.84462999999999999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2"/>
      <c r="B5" s="393"/>
      <c r="C5" s="392"/>
      <c r="D5" s="393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7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94" t="s">
        <v>510</v>
      </c>
      <c r="C7" s="393"/>
      <c r="D7" s="7">
        <f>Main!B10</f>
        <v>45091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45090</v>
      </c>
      <c r="B10" s="29">
        <v>531017</v>
      </c>
      <c r="C10" s="28" t="s">
        <v>994</v>
      </c>
      <c r="D10" s="28" t="s">
        <v>995</v>
      </c>
      <c r="E10" s="28" t="s">
        <v>519</v>
      </c>
      <c r="F10" s="85">
        <v>51133</v>
      </c>
      <c r="G10" s="29">
        <v>12.19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45090</v>
      </c>
      <c r="B11" s="29">
        <v>500016</v>
      </c>
      <c r="C11" s="28" t="s">
        <v>1029</v>
      </c>
      <c r="D11" s="28" t="s">
        <v>1030</v>
      </c>
      <c r="E11" s="28" t="s">
        <v>519</v>
      </c>
      <c r="F11" s="85">
        <v>275398</v>
      </c>
      <c r="G11" s="29">
        <v>23.41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45090</v>
      </c>
      <c r="B12" s="29">
        <v>500031</v>
      </c>
      <c r="C12" s="28" t="s">
        <v>302</v>
      </c>
      <c r="D12" s="28" t="s">
        <v>971</v>
      </c>
      <c r="E12" s="28" t="s">
        <v>519</v>
      </c>
      <c r="F12" s="85">
        <v>600000</v>
      </c>
      <c r="G12" s="29">
        <v>1175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45090</v>
      </c>
      <c r="B13" s="29">
        <v>500031</v>
      </c>
      <c r="C13" s="28" t="s">
        <v>302</v>
      </c>
      <c r="D13" s="28" t="s">
        <v>1031</v>
      </c>
      <c r="E13" s="28" t="s">
        <v>520</v>
      </c>
      <c r="F13" s="85">
        <v>1092911</v>
      </c>
      <c r="G13" s="29">
        <v>1175.02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45090</v>
      </c>
      <c r="B14" s="29">
        <v>539546</v>
      </c>
      <c r="C14" s="28" t="s">
        <v>1032</v>
      </c>
      <c r="D14" s="28" t="s">
        <v>1033</v>
      </c>
      <c r="E14" s="28" t="s">
        <v>520</v>
      </c>
      <c r="F14" s="85">
        <v>45774</v>
      </c>
      <c r="G14" s="29">
        <v>61.08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45090</v>
      </c>
      <c r="B15" s="29">
        <v>539546</v>
      </c>
      <c r="C15" s="28" t="s">
        <v>1032</v>
      </c>
      <c r="D15" s="28" t="s">
        <v>1033</v>
      </c>
      <c r="E15" s="28" t="s">
        <v>519</v>
      </c>
      <c r="F15" s="85">
        <v>3295</v>
      </c>
      <c r="G15" s="29">
        <v>61.06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45090</v>
      </c>
      <c r="B16" s="29">
        <v>532123</v>
      </c>
      <c r="C16" s="28" t="s">
        <v>1034</v>
      </c>
      <c r="D16" s="28" t="s">
        <v>1008</v>
      </c>
      <c r="E16" s="28" t="s">
        <v>519</v>
      </c>
      <c r="F16" s="85">
        <v>482797</v>
      </c>
      <c r="G16" s="29">
        <v>9.7799999999999994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45090</v>
      </c>
      <c r="B17" s="29">
        <v>532123</v>
      </c>
      <c r="C17" s="28" t="s">
        <v>1034</v>
      </c>
      <c r="D17" s="28" t="s">
        <v>1008</v>
      </c>
      <c r="E17" s="28" t="s">
        <v>520</v>
      </c>
      <c r="F17" s="85">
        <v>199500</v>
      </c>
      <c r="G17" s="29">
        <v>9.7799999999999994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45090</v>
      </c>
      <c r="B18" s="29">
        <v>540710</v>
      </c>
      <c r="C18" s="28" t="s">
        <v>1035</v>
      </c>
      <c r="D18" s="28" t="s">
        <v>971</v>
      </c>
      <c r="E18" s="28" t="s">
        <v>519</v>
      </c>
      <c r="F18" s="85">
        <v>2417500</v>
      </c>
      <c r="G18" s="29">
        <v>190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45090</v>
      </c>
      <c r="B19" s="29">
        <v>540710</v>
      </c>
      <c r="C19" s="28" t="s">
        <v>1035</v>
      </c>
      <c r="D19" s="28" t="s">
        <v>1036</v>
      </c>
      <c r="E19" s="28" t="s">
        <v>520</v>
      </c>
      <c r="F19" s="85">
        <v>3200000</v>
      </c>
      <c r="G19" s="29">
        <v>190.04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45090</v>
      </c>
      <c r="B20" s="29">
        <v>542627</v>
      </c>
      <c r="C20" s="28" t="s">
        <v>996</v>
      </c>
      <c r="D20" s="28" t="s">
        <v>997</v>
      </c>
      <c r="E20" s="28" t="s">
        <v>520</v>
      </c>
      <c r="F20" s="85">
        <v>135808</v>
      </c>
      <c r="G20" s="29">
        <v>10.29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45090</v>
      </c>
      <c r="B21" s="29">
        <v>542627</v>
      </c>
      <c r="C21" s="28" t="s">
        <v>996</v>
      </c>
      <c r="D21" s="28" t="s">
        <v>998</v>
      </c>
      <c r="E21" s="28" t="s">
        <v>520</v>
      </c>
      <c r="F21" s="85">
        <v>17251</v>
      </c>
      <c r="G21" s="29">
        <v>11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45090</v>
      </c>
      <c r="B22" s="29">
        <v>542627</v>
      </c>
      <c r="C22" s="28" t="s">
        <v>996</v>
      </c>
      <c r="D22" s="28" t="s">
        <v>1037</v>
      </c>
      <c r="E22" s="28" t="s">
        <v>519</v>
      </c>
      <c r="F22" s="85">
        <v>20080</v>
      </c>
      <c r="G22" s="29">
        <v>10.3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45090</v>
      </c>
      <c r="B23" s="29">
        <v>531283</v>
      </c>
      <c r="C23" s="28" t="s">
        <v>1038</v>
      </c>
      <c r="D23" s="28" t="s">
        <v>1039</v>
      </c>
      <c r="E23" s="28" t="s">
        <v>520</v>
      </c>
      <c r="F23" s="85">
        <v>22272</v>
      </c>
      <c r="G23" s="29">
        <v>7.81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45090</v>
      </c>
      <c r="B24" s="29">
        <v>543921</v>
      </c>
      <c r="C24" s="28" t="s">
        <v>1040</v>
      </c>
      <c r="D24" s="28" t="s">
        <v>1041</v>
      </c>
      <c r="E24" s="28" t="s">
        <v>519</v>
      </c>
      <c r="F24" s="85">
        <v>214000</v>
      </c>
      <c r="G24" s="29">
        <v>87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45090</v>
      </c>
      <c r="B25" s="29">
        <v>543921</v>
      </c>
      <c r="C25" s="28" t="s">
        <v>1040</v>
      </c>
      <c r="D25" s="28" t="s">
        <v>1042</v>
      </c>
      <c r="E25" s="28" t="s">
        <v>519</v>
      </c>
      <c r="F25" s="85">
        <v>70000</v>
      </c>
      <c r="G25" s="29">
        <v>87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45090</v>
      </c>
      <c r="B26" s="29">
        <v>543921</v>
      </c>
      <c r="C26" s="28" t="s">
        <v>1040</v>
      </c>
      <c r="D26" s="28" t="s">
        <v>1043</v>
      </c>
      <c r="E26" s="28" t="s">
        <v>520</v>
      </c>
      <c r="F26" s="85">
        <v>54000</v>
      </c>
      <c r="G26" s="29">
        <v>91.35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45090</v>
      </c>
      <c r="B27" s="29">
        <v>543921</v>
      </c>
      <c r="C27" s="28" t="s">
        <v>1040</v>
      </c>
      <c r="D27" s="28" t="s">
        <v>1044</v>
      </c>
      <c r="E27" s="28" t="s">
        <v>519</v>
      </c>
      <c r="F27" s="85">
        <v>56000</v>
      </c>
      <c r="G27" s="29">
        <v>87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45090</v>
      </c>
      <c r="B28" s="29">
        <v>543921</v>
      </c>
      <c r="C28" s="28" t="s">
        <v>1040</v>
      </c>
      <c r="D28" s="28" t="s">
        <v>1045</v>
      </c>
      <c r="E28" s="28" t="s">
        <v>520</v>
      </c>
      <c r="F28" s="85">
        <v>74000</v>
      </c>
      <c r="G28" s="29">
        <v>87.49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45090</v>
      </c>
      <c r="B29" s="29">
        <v>543921</v>
      </c>
      <c r="C29" s="28" t="s">
        <v>1040</v>
      </c>
      <c r="D29" s="28" t="s">
        <v>1046</v>
      </c>
      <c r="E29" s="28" t="s">
        <v>520</v>
      </c>
      <c r="F29" s="85">
        <v>74000</v>
      </c>
      <c r="G29" s="29">
        <v>87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45090</v>
      </c>
      <c r="B30" s="29">
        <v>543921</v>
      </c>
      <c r="C30" s="28" t="s">
        <v>1040</v>
      </c>
      <c r="D30" s="28" t="s">
        <v>1047</v>
      </c>
      <c r="E30" s="28" t="s">
        <v>519</v>
      </c>
      <c r="F30" s="85">
        <v>50000</v>
      </c>
      <c r="G30" s="29">
        <v>87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45090</v>
      </c>
      <c r="B31" s="29">
        <v>543921</v>
      </c>
      <c r="C31" s="28" t="s">
        <v>1040</v>
      </c>
      <c r="D31" s="28" t="s">
        <v>1048</v>
      </c>
      <c r="E31" s="28" t="s">
        <v>519</v>
      </c>
      <c r="F31" s="85">
        <v>50000</v>
      </c>
      <c r="G31" s="29">
        <v>87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45090</v>
      </c>
      <c r="B32" s="29">
        <v>543921</v>
      </c>
      <c r="C32" s="28" t="s">
        <v>1040</v>
      </c>
      <c r="D32" s="28" t="s">
        <v>1049</v>
      </c>
      <c r="E32" s="28" t="s">
        <v>519</v>
      </c>
      <c r="F32" s="85">
        <v>40000</v>
      </c>
      <c r="G32" s="29">
        <v>87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45090</v>
      </c>
      <c r="B33" s="29">
        <v>526967</v>
      </c>
      <c r="C33" s="28" t="s">
        <v>1000</v>
      </c>
      <c r="D33" s="28" t="s">
        <v>1050</v>
      </c>
      <c r="E33" s="28" t="s">
        <v>520</v>
      </c>
      <c r="F33" s="85">
        <v>38456</v>
      </c>
      <c r="G33" s="29">
        <v>11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45090</v>
      </c>
      <c r="B34" s="29">
        <v>542924</v>
      </c>
      <c r="C34" s="28" t="s">
        <v>939</v>
      </c>
      <c r="D34" s="28" t="s">
        <v>1051</v>
      </c>
      <c r="E34" s="28" t="s">
        <v>519</v>
      </c>
      <c r="F34" s="85">
        <v>98000</v>
      </c>
      <c r="G34" s="29">
        <v>5.33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45090</v>
      </c>
      <c r="B35" s="29">
        <v>542924</v>
      </c>
      <c r="C35" s="28" t="s">
        <v>939</v>
      </c>
      <c r="D35" s="28" t="s">
        <v>1052</v>
      </c>
      <c r="E35" s="28" t="s">
        <v>520</v>
      </c>
      <c r="F35" s="85">
        <v>87500</v>
      </c>
      <c r="G35" s="29">
        <v>5.29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45090</v>
      </c>
      <c r="B36" s="29">
        <v>542924</v>
      </c>
      <c r="C36" s="28" t="s">
        <v>939</v>
      </c>
      <c r="D36" s="28" t="s">
        <v>1001</v>
      </c>
      <c r="E36" s="28" t="s">
        <v>520</v>
      </c>
      <c r="F36" s="85">
        <v>192500</v>
      </c>
      <c r="G36" s="29">
        <v>5.3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45090</v>
      </c>
      <c r="B37" s="29">
        <v>542924</v>
      </c>
      <c r="C37" s="28" t="s">
        <v>939</v>
      </c>
      <c r="D37" s="28" t="s">
        <v>940</v>
      </c>
      <c r="E37" s="28" t="s">
        <v>520</v>
      </c>
      <c r="F37" s="85">
        <v>329000</v>
      </c>
      <c r="G37" s="29">
        <v>5.32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45090</v>
      </c>
      <c r="B38" s="29">
        <v>542924</v>
      </c>
      <c r="C38" s="28" t="s">
        <v>939</v>
      </c>
      <c r="D38" s="28" t="s">
        <v>940</v>
      </c>
      <c r="E38" s="28" t="s">
        <v>519</v>
      </c>
      <c r="F38" s="85">
        <v>94500</v>
      </c>
      <c r="G38" s="29">
        <v>5.27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45090</v>
      </c>
      <c r="B39" s="29">
        <v>542924</v>
      </c>
      <c r="C39" s="28" t="s">
        <v>939</v>
      </c>
      <c r="D39" s="28" t="s">
        <v>999</v>
      </c>
      <c r="E39" s="28" t="s">
        <v>519</v>
      </c>
      <c r="F39" s="85">
        <v>80500</v>
      </c>
      <c r="G39" s="29">
        <v>5.3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45090</v>
      </c>
      <c r="B40" s="29">
        <v>542924</v>
      </c>
      <c r="C40" s="28" t="s">
        <v>939</v>
      </c>
      <c r="D40" s="28" t="s">
        <v>1053</v>
      </c>
      <c r="E40" s="28" t="s">
        <v>519</v>
      </c>
      <c r="F40" s="85">
        <v>98000</v>
      </c>
      <c r="G40" s="29">
        <v>5.33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45090</v>
      </c>
      <c r="B41" s="29">
        <v>540360</v>
      </c>
      <c r="C41" s="28" t="s">
        <v>1002</v>
      </c>
      <c r="D41" s="28" t="s">
        <v>1054</v>
      </c>
      <c r="E41" s="28" t="s">
        <v>519</v>
      </c>
      <c r="F41" s="85">
        <v>891994</v>
      </c>
      <c r="G41" s="29">
        <v>5.6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45090</v>
      </c>
      <c r="B42" s="29">
        <v>540360</v>
      </c>
      <c r="C42" s="28" t="s">
        <v>1002</v>
      </c>
      <c r="D42" s="28" t="s">
        <v>1055</v>
      </c>
      <c r="E42" s="28" t="s">
        <v>520</v>
      </c>
      <c r="F42" s="85">
        <v>324839</v>
      </c>
      <c r="G42" s="29">
        <v>5.6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45090</v>
      </c>
      <c r="B43" s="29">
        <v>540360</v>
      </c>
      <c r="C43" s="28" t="s">
        <v>1002</v>
      </c>
      <c r="D43" s="28" t="s">
        <v>1056</v>
      </c>
      <c r="E43" s="28" t="s">
        <v>520</v>
      </c>
      <c r="F43" s="85">
        <v>567161</v>
      </c>
      <c r="G43" s="29">
        <v>5.6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45090</v>
      </c>
      <c r="B44" s="29">
        <v>543874</v>
      </c>
      <c r="C44" s="28" t="s">
        <v>1003</v>
      </c>
      <c r="D44" s="28" t="s">
        <v>1057</v>
      </c>
      <c r="E44" s="28" t="s">
        <v>520</v>
      </c>
      <c r="F44" s="85">
        <v>78000</v>
      </c>
      <c r="G44" s="29">
        <v>103.66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45090</v>
      </c>
      <c r="B45" s="29">
        <v>543874</v>
      </c>
      <c r="C45" s="28" t="s">
        <v>1003</v>
      </c>
      <c r="D45" s="28" t="s">
        <v>1057</v>
      </c>
      <c r="E45" s="28" t="s">
        <v>519</v>
      </c>
      <c r="F45" s="85">
        <v>78000</v>
      </c>
      <c r="G45" s="29">
        <v>102.69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45090</v>
      </c>
      <c r="B46" s="29">
        <v>543874</v>
      </c>
      <c r="C46" s="28" t="s">
        <v>1003</v>
      </c>
      <c r="D46" s="28" t="s">
        <v>1058</v>
      </c>
      <c r="E46" s="28" t="s">
        <v>519</v>
      </c>
      <c r="F46" s="85">
        <v>74000</v>
      </c>
      <c r="G46" s="29">
        <v>101.85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45090</v>
      </c>
      <c r="B47" s="29">
        <v>543874</v>
      </c>
      <c r="C47" s="28" t="s">
        <v>1003</v>
      </c>
      <c r="D47" s="28" t="s">
        <v>1058</v>
      </c>
      <c r="E47" s="28" t="s">
        <v>520</v>
      </c>
      <c r="F47" s="85">
        <v>74000</v>
      </c>
      <c r="G47" s="29">
        <v>102.08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45090</v>
      </c>
      <c r="B48" s="29">
        <v>522036</v>
      </c>
      <c r="C48" s="28" t="s">
        <v>1059</v>
      </c>
      <c r="D48" s="28" t="s">
        <v>1060</v>
      </c>
      <c r="E48" s="28" t="s">
        <v>519</v>
      </c>
      <c r="F48" s="85">
        <v>20000</v>
      </c>
      <c r="G48" s="29">
        <v>12.49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45090</v>
      </c>
      <c r="B49" s="29">
        <v>522036</v>
      </c>
      <c r="C49" s="28" t="s">
        <v>1059</v>
      </c>
      <c r="D49" s="28" t="s">
        <v>1061</v>
      </c>
      <c r="E49" s="28" t="s">
        <v>520</v>
      </c>
      <c r="F49" s="85">
        <v>29820</v>
      </c>
      <c r="G49" s="29">
        <v>12.49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45090</v>
      </c>
      <c r="B50" s="29">
        <v>540243</v>
      </c>
      <c r="C50" s="28" t="s">
        <v>1062</v>
      </c>
      <c r="D50" s="28" t="s">
        <v>1063</v>
      </c>
      <c r="E50" s="28" t="s">
        <v>519</v>
      </c>
      <c r="F50" s="85">
        <v>15004</v>
      </c>
      <c r="G50" s="29">
        <v>20.11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45090</v>
      </c>
      <c r="B51" s="29">
        <v>534060</v>
      </c>
      <c r="C51" s="28" t="s">
        <v>1064</v>
      </c>
      <c r="D51" s="28" t="s">
        <v>1065</v>
      </c>
      <c r="E51" s="28" t="s">
        <v>520</v>
      </c>
      <c r="F51" s="85">
        <v>13009266</v>
      </c>
      <c r="G51" s="29">
        <v>1.82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45090</v>
      </c>
      <c r="B52" s="29">
        <v>534060</v>
      </c>
      <c r="C52" s="28" t="s">
        <v>1064</v>
      </c>
      <c r="D52" s="28" t="s">
        <v>1065</v>
      </c>
      <c r="E52" s="28" t="s">
        <v>519</v>
      </c>
      <c r="F52" s="85">
        <v>1908409</v>
      </c>
      <c r="G52" s="29">
        <v>2.0699999999999998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45090</v>
      </c>
      <c r="B53" s="29">
        <v>512399</v>
      </c>
      <c r="C53" s="28" t="s">
        <v>1066</v>
      </c>
      <c r="D53" s="28" t="s">
        <v>1067</v>
      </c>
      <c r="E53" s="28" t="s">
        <v>520</v>
      </c>
      <c r="F53" s="85">
        <v>486000</v>
      </c>
      <c r="G53" s="29">
        <v>17.48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45090</v>
      </c>
      <c r="B54" s="29">
        <v>512399</v>
      </c>
      <c r="C54" s="28" t="s">
        <v>1066</v>
      </c>
      <c r="D54" s="28" t="s">
        <v>877</v>
      </c>
      <c r="E54" s="28" t="s">
        <v>519</v>
      </c>
      <c r="F54" s="85">
        <v>1049368</v>
      </c>
      <c r="G54" s="29">
        <v>16.8</v>
      </c>
      <c r="H54" s="29" t="s">
        <v>301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45090</v>
      </c>
      <c r="B55" s="29">
        <v>538212</v>
      </c>
      <c r="C55" s="28" t="s">
        <v>1004</v>
      </c>
      <c r="D55" s="28" t="s">
        <v>1005</v>
      </c>
      <c r="E55" s="28" t="s">
        <v>520</v>
      </c>
      <c r="F55" s="85">
        <v>2168347</v>
      </c>
      <c r="G55" s="29">
        <v>0.98</v>
      </c>
      <c r="H55" s="29" t="s">
        <v>301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45090</v>
      </c>
      <c r="B56" s="29">
        <v>540147</v>
      </c>
      <c r="C56" s="28" t="s">
        <v>968</v>
      </c>
      <c r="D56" s="28" t="s">
        <v>1006</v>
      </c>
      <c r="E56" s="28" t="s">
        <v>520</v>
      </c>
      <c r="F56" s="85">
        <v>97559</v>
      </c>
      <c r="G56" s="29">
        <v>35.35</v>
      </c>
      <c r="H56" s="29" t="s">
        <v>301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45090</v>
      </c>
      <c r="B57" s="29">
        <v>530525</v>
      </c>
      <c r="C57" s="28" t="s">
        <v>969</v>
      </c>
      <c r="D57" s="28" t="s">
        <v>1068</v>
      </c>
      <c r="E57" s="28" t="s">
        <v>519</v>
      </c>
      <c r="F57" s="85">
        <v>109491</v>
      </c>
      <c r="G57" s="29">
        <v>19.03</v>
      </c>
      <c r="H57" s="29" t="s">
        <v>301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45090</v>
      </c>
      <c r="B58" s="29">
        <v>530525</v>
      </c>
      <c r="C58" s="28" t="s">
        <v>969</v>
      </c>
      <c r="D58" s="28" t="s">
        <v>877</v>
      </c>
      <c r="E58" s="28" t="s">
        <v>520</v>
      </c>
      <c r="F58" s="85">
        <v>62500</v>
      </c>
      <c r="G58" s="29">
        <v>19</v>
      </c>
      <c r="H58" s="29" t="s">
        <v>301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45090</v>
      </c>
      <c r="B59" s="29">
        <v>540914</v>
      </c>
      <c r="C59" s="28" t="s">
        <v>1069</v>
      </c>
      <c r="D59" s="28" t="s">
        <v>1070</v>
      </c>
      <c r="E59" s="28" t="s">
        <v>520</v>
      </c>
      <c r="F59" s="85">
        <v>68000</v>
      </c>
      <c r="G59" s="29">
        <v>24.74</v>
      </c>
      <c r="H59" s="29" t="s">
        <v>301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45090</v>
      </c>
      <c r="B60" s="29">
        <v>539026</v>
      </c>
      <c r="C60" s="28" t="s">
        <v>1071</v>
      </c>
      <c r="D60" s="28" t="s">
        <v>1072</v>
      </c>
      <c r="E60" s="28" t="s">
        <v>520</v>
      </c>
      <c r="F60" s="85">
        <v>20000</v>
      </c>
      <c r="G60" s="29">
        <v>5.87</v>
      </c>
      <c r="H60" s="29" t="s">
        <v>301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45090</v>
      </c>
      <c r="B61" s="29">
        <v>543799</v>
      </c>
      <c r="C61" s="28" t="s">
        <v>970</v>
      </c>
      <c r="D61" s="28" t="s">
        <v>1073</v>
      </c>
      <c r="E61" s="28" t="s">
        <v>520</v>
      </c>
      <c r="F61" s="85">
        <v>48000</v>
      </c>
      <c r="G61" s="29">
        <v>53.85</v>
      </c>
      <c r="H61" s="29" t="s">
        <v>301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45090</v>
      </c>
      <c r="B62" s="29">
        <v>543799</v>
      </c>
      <c r="C62" s="28" t="s">
        <v>970</v>
      </c>
      <c r="D62" s="28" t="s">
        <v>1074</v>
      </c>
      <c r="E62" s="28" t="s">
        <v>519</v>
      </c>
      <c r="F62" s="85">
        <v>75000</v>
      </c>
      <c r="G62" s="29">
        <v>54.47</v>
      </c>
      <c r="H62" s="29" t="s">
        <v>301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45090</v>
      </c>
      <c r="B63" s="29">
        <v>511447</v>
      </c>
      <c r="C63" s="28" t="s">
        <v>1007</v>
      </c>
      <c r="D63" s="28" t="s">
        <v>1075</v>
      </c>
      <c r="E63" s="28" t="s">
        <v>519</v>
      </c>
      <c r="F63" s="85">
        <v>5000000</v>
      </c>
      <c r="G63" s="29">
        <v>2.85</v>
      </c>
      <c r="H63" s="29" t="s">
        <v>301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45090</v>
      </c>
      <c r="B64" s="29">
        <v>511447</v>
      </c>
      <c r="C64" s="28" t="s">
        <v>1007</v>
      </c>
      <c r="D64" s="28" t="s">
        <v>967</v>
      </c>
      <c r="E64" s="28" t="s">
        <v>520</v>
      </c>
      <c r="F64" s="85">
        <v>5808168</v>
      </c>
      <c r="G64" s="29">
        <v>2.85</v>
      </c>
      <c r="H64" s="29" t="s">
        <v>301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45090</v>
      </c>
      <c r="B65" s="29">
        <v>511447</v>
      </c>
      <c r="C65" s="28" t="s">
        <v>1007</v>
      </c>
      <c r="D65" s="28" t="s">
        <v>967</v>
      </c>
      <c r="E65" s="28" t="s">
        <v>519</v>
      </c>
      <c r="F65" s="85">
        <v>306684</v>
      </c>
      <c r="G65" s="29">
        <v>2.96</v>
      </c>
      <c r="H65" s="29" t="s">
        <v>301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45090</v>
      </c>
      <c r="B66" s="29">
        <v>542765</v>
      </c>
      <c r="C66" s="28" t="s">
        <v>1076</v>
      </c>
      <c r="D66" s="28" t="s">
        <v>1077</v>
      </c>
      <c r="E66" s="28" t="s">
        <v>519</v>
      </c>
      <c r="F66" s="85">
        <v>2000</v>
      </c>
      <c r="G66" s="29">
        <v>173.8</v>
      </c>
      <c r="H66" s="29" t="s">
        <v>301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45090</v>
      </c>
      <c r="B67" s="29">
        <v>540268</v>
      </c>
      <c r="C67" s="28" t="s">
        <v>1078</v>
      </c>
      <c r="D67" s="28" t="s">
        <v>1079</v>
      </c>
      <c r="E67" s="28" t="s">
        <v>520</v>
      </c>
      <c r="F67" s="85">
        <v>892405</v>
      </c>
      <c r="G67" s="29">
        <v>46.8</v>
      </c>
      <c r="H67" s="29" t="s">
        <v>301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45090</v>
      </c>
      <c r="B68" s="29">
        <v>543513</v>
      </c>
      <c r="C68" s="28" t="s">
        <v>1080</v>
      </c>
      <c r="D68" s="28" t="s">
        <v>1081</v>
      </c>
      <c r="E68" s="28" t="s">
        <v>519</v>
      </c>
      <c r="F68" s="85">
        <v>171194</v>
      </c>
      <c r="G68" s="29">
        <v>56.22</v>
      </c>
      <c r="H68" s="29" t="s">
        <v>301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45090</v>
      </c>
      <c r="B69" s="29">
        <v>543513</v>
      </c>
      <c r="C69" s="28" t="s">
        <v>1080</v>
      </c>
      <c r="D69" s="28" t="s">
        <v>1081</v>
      </c>
      <c r="E69" s="28" t="s">
        <v>520</v>
      </c>
      <c r="F69" s="85">
        <v>68186</v>
      </c>
      <c r="G69" s="29">
        <v>56.15</v>
      </c>
      <c r="H69" s="29" t="s">
        <v>301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45090</v>
      </c>
      <c r="B70" s="29">
        <v>543545</v>
      </c>
      <c r="C70" s="28" t="s">
        <v>1082</v>
      </c>
      <c r="D70" s="28" t="s">
        <v>1083</v>
      </c>
      <c r="E70" s="28" t="s">
        <v>520</v>
      </c>
      <c r="F70" s="85">
        <v>1002000</v>
      </c>
      <c r="G70" s="29">
        <v>3.12</v>
      </c>
      <c r="H70" s="29" t="s">
        <v>301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45090</v>
      </c>
      <c r="B71" s="29">
        <v>543545</v>
      </c>
      <c r="C71" s="28" t="s">
        <v>1082</v>
      </c>
      <c r="D71" s="28" t="s">
        <v>1083</v>
      </c>
      <c r="E71" s="28" t="s">
        <v>519</v>
      </c>
      <c r="F71" s="85">
        <v>16700</v>
      </c>
      <c r="G71" s="29">
        <v>3.26</v>
      </c>
      <c r="H71" s="29" t="s">
        <v>301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45090</v>
      </c>
      <c r="B72" s="29">
        <v>543545</v>
      </c>
      <c r="C72" s="28" t="s">
        <v>1082</v>
      </c>
      <c r="D72" s="28" t="s">
        <v>1084</v>
      </c>
      <c r="E72" s="28" t="s">
        <v>520</v>
      </c>
      <c r="F72" s="85">
        <v>16700</v>
      </c>
      <c r="G72" s="29">
        <v>3.25</v>
      </c>
      <c r="H72" s="29" t="s">
        <v>301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45090</v>
      </c>
      <c r="B73" s="29">
        <v>543545</v>
      </c>
      <c r="C73" s="28" t="s">
        <v>1082</v>
      </c>
      <c r="D73" s="28" t="s">
        <v>1084</v>
      </c>
      <c r="E73" s="28" t="s">
        <v>519</v>
      </c>
      <c r="F73" s="85">
        <v>968600</v>
      </c>
      <c r="G73" s="29">
        <v>3.12</v>
      </c>
      <c r="H73" s="29" t="s">
        <v>301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45090</v>
      </c>
      <c r="B74" s="29" t="s">
        <v>1085</v>
      </c>
      <c r="C74" s="28" t="s">
        <v>1086</v>
      </c>
      <c r="D74" s="28" t="s">
        <v>1087</v>
      </c>
      <c r="E74" s="28" t="s">
        <v>519</v>
      </c>
      <c r="F74" s="85">
        <v>440782</v>
      </c>
      <c r="G74" s="29">
        <v>14.05</v>
      </c>
      <c r="H74" s="29" t="s">
        <v>864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45090</v>
      </c>
      <c r="B75" s="29" t="s">
        <v>1088</v>
      </c>
      <c r="C75" s="28" t="s">
        <v>1089</v>
      </c>
      <c r="D75" s="28" t="s">
        <v>1090</v>
      </c>
      <c r="E75" s="28" t="s">
        <v>519</v>
      </c>
      <c r="F75" s="85">
        <v>74000</v>
      </c>
      <c r="G75" s="29">
        <v>135.97999999999999</v>
      </c>
      <c r="H75" s="29" t="s">
        <v>864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45090</v>
      </c>
      <c r="B76" s="29" t="s">
        <v>1091</v>
      </c>
      <c r="C76" s="28" t="s">
        <v>1092</v>
      </c>
      <c r="D76" s="28" t="s">
        <v>881</v>
      </c>
      <c r="E76" s="28" t="s">
        <v>519</v>
      </c>
      <c r="F76" s="85">
        <v>140706</v>
      </c>
      <c r="G76" s="29">
        <v>244.74</v>
      </c>
      <c r="H76" s="29" t="s">
        <v>864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45090</v>
      </c>
      <c r="B77" s="29" t="s">
        <v>1093</v>
      </c>
      <c r="C77" s="28" t="s">
        <v>1094</v>
      </c>
      <c r="D77" s="28" t="s">
        <v>1012</v>
      </c>
      <c r="E77" s="28" t="s">
        <v>519</v>
      </c>
      <c r="F77" s="85">
        <v>68698</v>
      </c>
      <c r="G77" s="29">
        <v>59.89</v>
      </c>
      <c r="H77" s="29" t="s">
        <v>864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45090</v>
      </c>
      <c r="B78" s="29" t="s">
        <v>1093</v>
      </c>
      <c r="C78" s="28" t="s">
        <v>1094</v>
      </c>
      <c r="D78" s="28" t="s">
        <v>1095</v>
      </c>
      <c r="E78" s="28" t="s">
        <v>519</v>
      </c>
      <c r="F78" s="85">
        <v>150568</v>
      </c>
      <c r="G78" s="29">
        <v>60.88</v>
      </c>
      <c r="H78" s="29" t="s">
        <v>864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45090</v>
      </c>
      <c r="B79" s="29" t="s">
        <v>852</v>
      </c>
      <c r="C79" s="28" t="s">
        <v>1096</v>
      </c>
      <c r="D79" s="28" t="s">
        <v>881</v>
      </c>
      <c r="E79" s="28" t="s">
        <v>519</v>
      </c>
      <c r="F79" s="85">
        <v>698872</v>
      </c>
      <c r="G79" s="29">
        <v>906.72</v>
      </c>
      <c r="H79" s="29" t="s">
        <v>864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45090</v>
      </c>
      <c r="B80" s="29" t="s">
        <v>1013</v>
      </c>
      <c r="C80" s="28" t="s">
        <v>1014</v>
      </c>
      <c r="D80" s="28" t="s">
        <v>1009</v>
      </c>
      <c r="E80" s="28" t="s">
        <v>519</v>
      </c>
      <c r="F80" s="85">
        <v>27925518</v>
      </c>
      <c r="G80" s="29">
        <v>16.149999999999999</v>
      </c>
      <c r="H80" s="29" t="s">
        <v>864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45090</v>
      </c>
      <c r="B81" s="29" t="s">
        <v>1015</v>
      </c>
      <c r="C81" s="28" t="s">
        <v>1016</v>
      </c>
      <c r="D81" s="28" t="s">
        <v>1017</v>
      </c>
      <c r="E81" s="28" t="s">
        <v>519</v>
      </c>
      <c r="F81" s="85">
        <v>99000</v>
      </c>
      <c r="G81" s="29">
        <v>172.25</v>
      </c>
      <c r="H81" s="29" t="s">
        <v>864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45090</v>
      </c>
      <c r="B82" s="29" t="s">
        <v>1015</v>
      </c>
      <c r="C82" s="28" t="s">
        <v>1016</v>
      </c>
      <c r="D82" s="28" t="s">
        <v>1097</v>
      </c>
      <c r="E82" s="28" t="s">
        <v>519</v>
      </c>
      <c r="F82" s="85">
        <v>45000</v>
      </c>
      <c r="G82" s="29">
        <v>172.25</v>
      </c>
      <c r="H82" s="29" t="s">
        <v>864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45090</v>
      </c>
      <c r="B83" s="29" t="s">
        <v>1015</v>
      </c>
      <c r="C83" s="28" t="s">
        <v>1016</v>
      </c>
      <c r="D83" s="28" t="s">
        <v>1098</v>
      </c>
      <c r="E83" s="28" t="s">
        <v>519</v>
      </c>
      <c r="F83" s="85">
        <v>100000</v>
      </c>
      <c r="G83" s="29">
        <v>162.6</v>
      </c>
      <c r="H83" s="29" t="s">
        <v>864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45090</v>
      </c>
      <c r="B84" s="29" t="s">
        <v>1099</v>
      </c>
      <c r="C84" s="28" t="s">
        <v>1100</v>
      </c>
      <c r="D84" s="28" t="s">
        <v>881</v>
      </c>
      <c r="E84" s="28" t="s">
        <v>519</v>
      </c>
      <c r="F84" s="85">
        <v>74864</v>
      </c>
      <c r="G84" s="29">
        <v>248.47</v>
      </c>
      <c r="H84" s="29" t="s">
        <v>864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45090</v>
      </c>
      <c r="B85" s="29" t="s">
        <v>1101</v>
      </c>
      <c r="C85" s="28" t="s">
        <v>1102</v>
      </c>
      <c r="D85" s="28" t="s">
        <v>881</v>
      </c>
      <c r="E85" s="28" t="s">
        <v>519</v>
      </c>
      <c r="F85" s="85">
        <v>121485</v>
      </c>
      <c r="G85" s="29">
        <v>224.13</v>
      </c>
      <c r="H85" s="29" t="s">
        <v>864</v>
      </c>
      <c r="I85" s="73"/>
      <c r="J85" s="287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45090</v>
      </c>
      <c r="B86" s="29" t="s">
        <v>1103</v>
      </c>
      <c r="C86" s="28" t="s">
        <v>1104</v>
      </c>
      <c r="D86" s="28" t="s">
        <v>1105</v>
      </c>
      <c r="E86" s="28" t="s">
        <v>519</v>
      </c>
      <c r="F86" s="85">
        <v>100000</v>
      </c>
      <c r="G86" s="29">
        <v>57.38</v>
      </c>
      <c r="H86" s="29" t="s">
        <v>864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45090</v>
      </c>
      <c r="B87" s="29" t="s">
        <v>1103</v>
      </c>
      <c r="C87" s="28" t="s">
        <v>1104</v>
      </c>
      <c r="D87" s="28" t="s">
        <v>946</v>
      </c>
      <c r="E87" s="28" t="s">
        <v>519</v>
      </c>
      <c r="F87" s="85">
        <v>64000</v>
      </c>
      <c r="G87" s="29">
        <v>57.4</v>
      </c>
      <c r="H87" s="29" t="s">
        <v>864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45090</v>
      </c>
      <c r="B88" s="29" t="s">
        <v>972</v>
      </c>
      <c r="C88" s="28" t="s">
        <v>973</v>
      </c>
      <c r="D88" s="28" t="s">
        <v>974</v>
      </c>
      <c r="E88" s="28" t="s">
        <v>519</v>
      </c>
      <c r="F88" s="85">
        <v>1920409</v>
      </c>
      <c r="G88" s="29">
        <v>114.07</v>
      </c>
      <c r="H88" s="29" t="s">
        <v>864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45090</v>
      </c>
      <c r="B89" s="29" t="s">
        <v>1106</v>
      </c>
      <c r="C89" s="28" t="s">
        <v>1107</v>
      </c>
      <c r="D89" s="28" t="s">
        <v>881</v>
      </c>
      <c r="E89" s="28" t="s">
        <v>519</v>
      </c>
      <c r="F89" s="85">
        <v>130767</v>
      </c>
      <c r="G89" s="29">
        <v>395.64</v>
      </c>
      <c r="H89" s="29" t="s">
        <v>864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45090</v>
      </c>
      <c r="B90" s="29" t="s">
        <v>1108</v>
      </c>
      <c r="C90" s="28" t="s">
        <v>1109</v>
      </c>
      <c r="D90" s="28" t="s">
        <v>881</v>
      </c>
      <c r="E90" s="28" t="s">
        <v>519</v>
      </c>
      <c r="F90" s="85">
        <v>99708</v>
      </c>
      <c r="G90" s="29">
        <v>508.87</v>
      </c>
      <c r="H90" s="29" t="s">
        <v>864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45090</v>
      </c>
      <c r="B91" s="29" t="s">
        <v>975</v>
      </c>
      <c r="C91" s="28" t="s">
        <v>976</v>
      </c>
      <c r="D91" s="28" t="s">
        <v>886</v>
      </c>
      <c r="E91" s="28" t="s">
        <v>519</v>
      </c>
      <c r="F91" s="85">
        <v>1357447</v>
      </c>
      <c r="G91" s="29">
        <v>19.39</v>
      </c>
      <c r="H91" s="29" t="s">
        <v>864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45090</v>
      </c>
      <c r="B92" s="29" t="s">
        <v>209</v>
      </c>
      <c r="C92" s="28" t="s">
        <v>1110</v>
      </c>
      <c r="D92" s="28" t="s">
        <v>1111</v>
      </c>
      <c r="E92" s="28" t="s">
        <v>519</v>
      </c>
      <c r="F92" s="85">
        <v>7500000</v>
      </c>
      <c r="G92" s="29">
        <v>191.44</v>
      </c>
      <c r="H92" s="29" t="s">
        <v>864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45090</v>
      </c>
      <c r="B93" s="29" t="s">
        <v>1112</v>
      </c>
      <c r="C93" s="28" t="s">
        <v>1113</v>
      </c>
      <c r="D93" s="28" t="s">
        <v>1114</v>
      </c>
      <c r="E93" s="28" t="s">
        <v>520</v>
      </c>
      <c r="F93" s="85">
        <v>1150000</v>
      </c>
      <c r="G93" s="29">
        <v>12.24</v>
      </c>
      <c r="H93" s="29" t="s">
        <v>864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45090</v>
      </c>
      <c r="B94" s="29" t="s">
        <v>1115</v>
      </c>
      <c r="C94" s="28" t="s">
        <v>1116</v>
      </c>
      <c r="D94" s="28" t="s">
        <v>1117</v>
      </c>
      <c r="E94" s="28" t="s">
        <v>520</v>
      </c>
      <c r="F94" s="85">
        <v>9600</v>
      </c>
      <c r="G94" s="29">
        <v>80.180000000000007</v>
      </c>
      <c r="H94" s="29" t="s">
        <v>864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45090</v>
      </c>
      <c r="B95" s="29" t="s">
        <v>1085</v>
      </c>
      <c r="C95" s="28" t="s">
        <v>1086</v>
      </c>
      <c r="D95" s="28" t="s">
        <v>1087</v>
      </c>
      <c r="E95" s="28" t="s">
        <v>520</v>
      </c>
      <c r="F95" s="85">
        <v>440782</v>
      </c>
      <c r="G95" s="29">
        <v>14.51</v>
      </c>
      <c r="H95" s="29" t="s">
        <v>864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45090</v>
      </c>
      <c r="B96" s="29" t="s">
        <v>1010</v>
      </c>
      <c r="C96" s="28" t="s">
        <v>1011</v>
      </c>
      <c r="D96" s="28" t="s">
        <v>877</v>
      </c>
      <c r="E96" s="28" t="s">
        <v>520</v>
      </c>
      <c r="F96" s="85">
        <v>62400</v>
      </c>
      <c r="G96" s="29">
        <v>181.83</v>
      </c>
      <c r="H96" s="29" t="s">
        <v>864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45090</v>
      </c>
      <c r="B97" s="29" t="s">
        <v>1118</v>
      </c>
      <c r="C97" s="28" t="s">
        <v>1119</v>
      </c>
      <c r="D97" s="28" t="s">
        <v>1120</v>
      </c>
      <c r="E97" s="28" t="s">
        <v>520</v>
      </c>
      <c r="F97" s="85">
        <v>385922</v>
      </c>
      <c r="G97" s="29">
        <v>18.59</v>
      </c>
      <c r="H97" s="29" t="s">
        <v>864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45090</v>
      </c>
      <c r="B98" s="29" t="s">
        <v>1088</v>
      </c>
      <c r="C98" s="28" t="s">
        <v>1089</v>
      </c>
      <c r="D98" s="28" t="s">
        <v>1090</v>
      </c>
      <c r="E98" s="28" t="s">
        <v>520</v>
      </c>
      <c r="F98" s="85">
        <v>74000</v>
      </c>
      <c r="G98" s="29">
        <v>136.69</v>
      </c>
      <c r="H98" s="29" t="s">
        <v>864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45090</v>
      </c>
      <c r="B99" s="29" t="s">
        <v>1121</v>
      </c>
      <c r="C99" s="28" t="s">
        <v>1122</v>
      </c>
      <c r="D99" s="28" t="s">
        <v>1123</v>
      </c>
      <c r="E99" s="28" t="s">
        <v>520</v>
      </c>
      <c r="F99" s="85">
        <v>520854</v>
      </c>
      <c r="G99" s="29">
        <v>9.58</v>
      </c>
      <c r="H99" s="29" t="s">
        <v>864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45090</v>
      </c>
      <c r="B100" s="29" t="s">
        <v>1091</v>
      </c>
      <c r="C100" s="28" t="s">
        <v>1092</v>
      </c>
      <c r="D100" s="28" t="s">
        <v>881</v>
      </c>
      <c r="E100" s="28" t="s">
        <v>520</v>
      </c>
      <c r="F100" s="85">
        <v>140706</v>
      </c>
      <c r="G100" s="29">
        <v>244.92</v>
      </c>
      <c r="H100" s="29" t="s">
        <v>864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45090</v>
      </c>
      <c r="B101" s="29" t="s">
        <v>1093</v>
      </c>
      <c r="C101" s="28" t="s">
        <v>1094</v>
      </c>
      <c r="D101" s="28" t="s">
        <v>1095</v>
      </c>
      <c r="E101" s="28" t="s">
        <v>520</v>
      </c>
      <c r="F101" s="85">
        <v>150568</v>
      </c>
      <c r="G101" s="29">
        <v>60.51</v>
      </c>
      <c r="H101" s="29" t="s">
        <v>864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45090</v>
      </c>
      <c r="B102" s="29" t="s">
        <v>1093</v>
      </c>
      <c r="C102" s="28" t="s">
        <v>1094</v>
      </c>
      <c r="D102" s="28" t="s">
        <v>1012</v>
      </c>
      <c r="E102" s="28" t="s">
        <v>520</v>
      </c>
      <c r="F102" s="85">
        <v>69210</v>
      </c>
      <c r="G102" s="29">
        <v>60</v>
      </c>
      <c r="H102" s="29" t="s">
        <v>864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45090</v>
      </c>
      <c r="B103" s="29" t="s">
        <v>780</v>
      </c>
      <c r="C103" s="28" t="s">
        <v>1124</v>
      </c>
      <c r="D103" s="28" t="s">
        <v>971</v>
      </c>
      <c r="E103" s="28" t="s">
        <v>520</v>
      </c>
      <c r="F103" s="85">
        <v>400000</v>
      </c>
      <c r="G103" s="29">
        <v>681.74</v>
      </c>
      <c r="H103" s="29" t="s">
        <v>864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45090</v>
      </c>
      <c r="B104" s="29" t="s">
        <v>852</v>
      </c>
      <c r="C104" s="28" t="s">
        <v>1096</v>
      </c>
      <c r="D104" s="28" t="s">
        <v>881</v>
      </c>
      <c r="E104" s="28" t="s">
        <v>520</v>
      </c>
      <c r="F104" s="85">
        <v>698872</v>
      </c>
      <c r="G104" s="29">
        <v>906.99</v>
      </c>
      <c r="H104" s="29" t="s">
        <v>864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45090</v>
      </c>
      <c r="B105" s="29" t="s">
        <v>1125</v>
      </c>
      <c r="C105" s="28" t="s">
        <v>1126</v>
      </c>
      <c r="D105" s="28" t="s">
        <v>1127</v>
      </c>
      <c r="E105" s="28" t="s">
        <v>520</v>
      </c>
      <c r="F105" s="85">
        <v>102000</v>
      </c>
      <c r="G105" s="29">
        <v>15.36</v>
      </c>
      <c r="H105" s="29" t="s">
        <v>864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45090</v>
      </c>
      <c r="B106" s="29" t="s">
        <v>1128</v>
      </c>
      <c r="C106" s="28" t="s">
        <v>1129</v>
      </c>
      <c r="D106" s="28" t="s">
        <v>946</v>
      </c>
      <c r="E106" s="28" t="s">
        <v>520</v>
      </c>
      <c r="F106" s="85">
        <v>20960</v>
      </c>
      <c r="G106" s="29">
        <v>1074.6400000000001</v>
      </c>
      <c r="H106" s="29" t="s">
        <v>864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45090</v>
      </c>
      <c r="B107" s="29" t="s">
        <v>1130</v>
      </c>
      <c r="C107" s="28" t="s">
        <v>1131</v>
      </c>
      <c r="D107" s="28" t="s">
        <v>1132</v>
      </c>
      <c r="E107" s="28" t="s">
        <v>520</v>
      </c>
      <c r="F107" s="85">
        <v>14000</v>
      </c>
      <c r="G107" s="29">
        <v>102</v>
      </c>
      <c r="H107" s="29" t="s">
        <v>864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45090</v>
      </c>
      <c r="B108" s="29" t="s">
        <v>1013</v>
      </c>
      <c r="C108" s="28" t="s">
        <v>1014</v>
      </c>
      <c r="D108" s="28" t="s">
        <v>1009</v>
      </c>
      <c r="E108" s="28" t="s">
        <v>520</v>
      </c>
      <c r="F108" s="85">
        <v>27334220</v>
      </c>
      <c r="G108" s="29">
        <v>16.23</v>
      </c>
      <c r="H108" s="29" t="s">
        <v>864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45090</v>
      </c>
      <c r="B109" s="29" t="s">
        <v>1015</v>
      </c>
      <c r="C109" s="28" t="s">
        <v>1016</v>
      </c>
      <c r="D109" s="28" t="s">
        <v>1017</v>
      </c>
      <c r="E109" s="28" t="s">
        <v>520</v>
      </c>
      <c r="F109" s="85">
        <v>53000</v>
      </c>
      <c r="G109" s="29">
        <v>172.51</v>
      </c>
      <c r="H109" s="29" t="s">
        <v>864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45090</v>
      </c>
      <c r="B110" s="29" t="s">
        <v>1015</v>
      </c>
      <c r="C110" s="28" t="s">
        <v>1016</v>
      </c>
      <c r="D110" s="28" t="s">
        <v>1018</v>
      </c>
      <c r="E110" s="28" t="s">
        <v>520</v>
      </c>
      <c r="F110" s="85">
        <v>100000</v>
      </c>
      <c r="G110" s="29">
        <v>163.08000000000001</v>
      </c>
      <c r="H110" s="29" t="s">
        <v>864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45090</v>
      </c>
      <c r="B111" s="29" t="s">
        <v>1015</v>
      </c>
      <c r="C111" s="28" t="s">
        <v>1016</v>
      </c>
      <c r="D111" s="28" t="s">
        <v>877</v>
      </c>
      <c r="E111" s="28" t="s">
        <v>520</v>
      </c>
      <c r="F111" s="85">
        <v>60000</v>
      </c>
      <c r="G111" s="29">
        <v>172.34</v>
      </c>
      <c r="H111" s="29" t="s">
        <v>864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45090</v>
      </c>
      <c r="B112" s="29" t="s">
        <v>1099</v>
      </c>
      <c r="C112" s="28" t="s">
        <v>1100</v>
      </c>
      <c r="D112" s="28" t="s">
        <v>881</v>
      </c>
      <c r="E112" s="28" t="s">
        <v>520</v>
      </c>
      <c r="F112" s="85">
        <v>74864</v>
      </c>
      <c r="G112" s="29">
        <v>248.49</v>
      </c>
      <c r="H112" s="29" t="s">
        <v>864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45090</v>
      </c>
      <c r="B113" s="29" t="s">
        <v>1101</v>
      </c>
      <c r="C113" s="28" t="s">
        <v>1102</v>
      </c>
      <c r="D113" s="28" t="s">
        <v>881</v>
      </c>
      <c r="E113" s="28" t="s">
        <v>520</v>
      </c>
      <c r="F113" s="85">
        <v>121485</v>
      </c>
      <c r="G113" s="29">
        <v>224.56</v>
      </c>
      <c r="H113" s="29" t="s">
        <v>864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45090</v>
      </c>
      <c r="B114" s="29" t="s">
        <v>1101</v>
      </c>
      <c r="C114" s="28" t="s">
        <v>1102</v>
      </c>
      <c r="D114" s="28" t="s">
        <v>1133</v>
      </c>
      <c r="E114" s="28" t="s">
        <v>520</v>
      </c>
      <c r="F114" s="85">
        <v>70750</v>
      </c>
      <c r="G114" s="29">
        <v>226.11</v>
      </c>
      <c r="H114" s="29" t="s">
        <v>864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45090</v>
      </c>
      <c r="B115" s="29" t="s">
        <v>1134</v>
      </c>
      <c r="C115" s="28" t="s">
        <v>1135</v>
      </c>
      <c r="D115" s="28" t="s">
        <v>1136</v>
      </c>
      <c r="E115" s="28" t="s">
        <v>520</v>
      </c>
      <c r="F115" s="85">
        <v>621036</v>
      </c>
      <c r="G115" s="29">
        <v>10.31</v>
      </c>
      <c r="H115" s="29" t="s">
        <v>864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45090</v>
      </c>
      <c r="B116" s="29" t="s">
        <v>1103</v>
      </c>
      <c r="C116" s="28" t="s">
        <v>1104</v>
      </c>
      <c r="D116" s="28" t="s">
        <v>877</v>
      </c>
      <c r="E116" s="28" t="s">
        <v>520</v>
      </c>
      <c r="F116" s="85">
        <v>108000</v>
      </c>
      <c r="G116" s="29">
        <v>57.4</v>
      </c>
      <c r="H116" s="29" t="s">
        <v>864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45090</v>
      </c>
      <c r="B117" s="29" t="s">
        <v>1103</v>
      </c>
      <c r="C117" s="28" t="s">
        <v>1104</v>
      </c>
      <c r="D117" s="28" t="s">
        <v>946</v>
      </c>
      <c r="E117" s="28" t="s">
        <v>520</v>
      </c>
      <c r="F117" s="85">
        <v>84000</v>
      </c>
      <c r="G117" s="29">
        <v>57.38</v>
      </c>
      <c r="H117" s="29" t="s">
        <v>864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45090</v>
      </c>
      <c r="B118" s="29" t="s">
        <v>972</v>
      </c>
      <c r="C118" s="28" t="s">
        <v>973</v>
      </c>
      <c r="D118" s="28" t="s">
        <v>974</v>
      </c>
      <c r="E118" s="28" t="s">
        <v>520</v>
      </c>
      <c r="F118" s="85">
        <v>1670409</v>
      </c>
      <c r="G118" s="29">
        <v>114.02</v>
      </c>
      <c r="H118" s="29" t="s">
        <v>864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45090</v>
      </c>
      <c r="B119" s="29" t="s">
        <v>1106</v>
      </c>
      <c r="C119" s="28" t="s">
        <v>1107</v>
      </c>
      <c r="D119" s="28" t="s">
        <v>881</v>
      </c>
      <c r="E119" s="28" t="s">
        <v>520</v>
      </c>
      <c r="F119" s="85">
        <v>130767</v>
      </c>
      <c r="G119" s="29">
        <v>395.62</v>
      </c>
      <c r="H119" s="29" t="s">
        <v>864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45090</v>
      </c>
      <c r="B120" s="29" t="s">
        <v>1137</v>
      </c>
      <c r="C120" s="28" t="s">
        <v>1138</v>
      </c>
      <c r="D120" s="28" t="s">
        <v>1136</v>
      </c>
      <c r="E120" s="28" t="s">
        <v>520</v>
      </c>
      <c r="F120" s="85">
        <v>100000</v>
      </c>
      <c r="G120" s="29">
        <v>101.04</v>
      </c>
      <c r="H120" s="29" t="s">
        <v>864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45090</v>
      </c>
      <c r="B121" s="29" t="s">
        <v>1108</v>
      </c>
      <c r="C121" s="28" t="s">
        <v>1109</v>
      </c>
      <c r="D121" s="28" t="s">
        <v>881</v>
      </c>
      <c r="E121" s="28" t="s">
        <v>520</v>
      </c>
      <c r="F121" s="85">
        <v>99708</v>
      </c>
      <c r="G121" s="29">
        <v>508.49</v>
      </c>
      <c r="H121" s="29" t="s">
        <v>864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45090</v>
      </c>
      <c r="B122" s="29" t="s">
        <v>975</v>
      </c>
      <c r="C122" s="28" t="s">
        <v>976</v>
      </c>
      <c r="D122" s="28" t="s">
        <v>886</v>
      </c>
      <c r="E122" s="28" t="s">
        <v>520</v>
      </c>
      <c r="F122" s="85">
        <v>1357447</v>
      </c>
      <c r="G122" s="29">
        <v>19.29</v>
      </c>
      <c r="H122" s="29" t="s">
        <v>864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9"/>
  <sheetViews>
    <sheetView zoomScale="85" zoomScaleNormal="85" workbookViewId="0">
      <selection activeCell="B74" sqref="B7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6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45091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0">
        <v>1</v>
      </c>
      <c r="B10" s="198">
        <v>45058</v>
      </c>
      <c r="C10" s="261"/>
      <c r="D10" s="262" t="s">
        <v>185</v>
      </c>
      <c r="E10" s="263" t="s">
        <v>564</v>
      </c>
      <c r="F10" s="200" t="s">
        <v>878</v>
      </c>
      <c r="G10" s="200">
        <v>538</v>
      </c>
      <c r="H10" s="200"/>
      <c r="I10" s="264" t="s">
        <v>879</v>
      </c>
      <c r="J10" s="224" t="s">
        <v>537</v>
      </c>
      <c r="K10" s="224"/>
      <c r="L10" s="267"/>
      <c r="M10" s="268"/>
      <c r="N10" s="224"/>
      <c r="O10" s="269"/>
      <c r="P10" s="267">
        <f>VLOOKUP(D10,'MidCap Intra'!B39:C539,2,0)</f>
        <v>576.4</v>
      </c>
      <c r="Q10" s="196"/>
      <c r="R10" s="196" t="s">
        <v>535</v>
      </c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</row>
    <row r="11" spans="1:56" ht="13.9" customHeight="1">
      <c r="A11" s="318">
        <v>2</v>
      </c>
      <c r="B11" s="313">
        <v>45068</v>
      </c>
      <c r="C11" s="348"/>
      <c r="D11" s="349" t="s">
        <v>139</v>
      </c>
      <c r="E11" s="350" t="s">
        <v>564</v>
      </c>
      <c r="F11" s="318">
        <v>691</v>
      </c>
      <c r="G11" s="318">
        <v>637</v>
      </c>
      <c r="H11" s="318">
        <v>732</v>
      </c>
      <c r="I11" s="351" t="s">
        <v>882</v>
      </c>
      <c r="J11" s="309" t="s">
        <v>928</v>
      </c>
      <c r="K11" s="309">
        <f t="shared" ref="K11" si="0">H11-F11</f>
        <v>41</v>
      </c>
      <c r="L11" s="352">
        <f t="shared" ref="L11" si="1">(F11*-0.7)/100</f>
        <v>-4.8369999999999997</v>
      </c>
      <c r="M11" s="353">
        <f t="shared" ref="M11" si="2">(K11+L11)/F11</f>
        <v>5.233429811866859E-2</v>
      </c>
      <c r="N11" s="309" t="s">
        <v>534</v>
      </c>
      <c r="O11" s="354">
        <v>45084</v>
      </c>
      <c r="P11" s="355"/>
      <c r="Q11" s="196"/>
      <c r="R11" s="196" t="s">
        <v>535</v>
      </c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</row>
    <row r="12" spans="1:56" ht="13.9" customHeight="1">
      <c r="A12" s="200">
        <v>3</v>
      </c>
      <c r="B12" s="198">
        <v>45077</v>
      </c>
      <c r="C12" s="261"/>
      <c r="D12" s="262" t="s">
        <v>364</v>
      </c>
      <c r="E12" s="263" t="s">
        <v>564</v>
      </c>
      <c r="F12" s="200" t="s">
        <v>890</v>
      </c>
      <c r="G12" s="200">
        <v>144</v>
      </c>
      <c r="H12" s="200"/>
      <c r="I12" s="264" t="s">
        <v>891</v>
      </c>
      <c r="J12" s="224" t="s">
        <v>537</v>
      </c>
      <c r="K12" s="224"/>
      <c r="L12" s="267"/>
      <c r="M12" s="268"/>
      <c r="N12" s="224"/>
      <c r="O12" s="269"/>
      <c r="P12" s="243">
        <f>VLOOKUP(D12,'MidCap Intra'!B41:C541,2,0)</f>
        <v>157.5</v>
      </c>
      <c r="Q12" s="196"/>
      <c r="R12" s="196" t="s">
        <v>535</v>
      </c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</row>
    <row r="13" spans="1:56" ht="13.9" customHeight="1">
      <c r="A13" s="200">
        <v>4</v>
      </c>
      <c r="B13" s="198">
        <v>45082</v>
      </c>
      <c r="C13" s="261"/>
      <c r="D13" s="262" t="s">
        <v>452</v>
      </c>
      <c r="E13" s="263" t="s">
        <v>564</v>
      </c>
      <c r="F13" s="200" t="s">
        <v>920</v>
      </c>
      <c r="G13" s="200">
        <v>164</v>
      </c>
      <c r="H13" s="200"/>
      <c r="I13" s="264" t="s">
        <v>921</v>
      </c>
      <c r="J13" s="224" t="s">
        <v>537</v>
      </c>
      <c r="K13" s="224"/>
      <c r="L13" s="267"/>
      <c r="M13" s="268"/>
      <c r="N13" s="224"/>
      <c r="O13" s="269"/>
      <c r="P13" s="243">
        <f>VLOOKUP(D13,'MidCap Intra'!B42:C542,2,0)</f>
        <v>186.95</v>
      </c>
      <c r="Q13" s="196"/>
      <c r="R13" s="196" t="s">
        <v>535</v>
      </c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</row>
    <row r="14" spans="1:56" ht="13.9" customHeight="1">
      <c r="A14" s="200">
        <v>5</v>
      </c>
      <c r="B14" s="198">
        <v>45084</v>
      </c>
      <c r="C14" s="261"/>
      <c r="D14" s="262" t="s">
        <v>203</v>
      </c>
      <c r="E14" s="263" t="s">
        <v>564</v>
      </c>
      <c r="F14" s="200" t="s">
        <v>947</v>
      </c>
      <c r="G14" s="200">
        <v>1385</v>
      </c>
      <c r="H14" s="200"/>
      <c r="I14" s="264" t="s">
        <v>888</v>
      </c>
      <c r="J14" s="224" t="s">
        <v>537</v>
      </c>
      <c r="K14" s="224"/>
      <c r="L14" s="267"/>
      <c r="M14" s="268"/>
      <c r="N14" s="224"/>
      <c r="O14" s="269"/>
      <c r="P14" s="243">
        <f>VLOOKUP(D14,'MidCap Intra'!B43:C543,2,0)</f>
        <v>1465.85</v>
      </c>
      <c r="Q14" s="196"/>
      <c r="R14" s="196" t="s">
        <v>535</v>
      </c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</row>
    <row r="15" spans="1:56" ht="13.9" customHeight="1">
      <c r="A15" s="200">
        <v>6</v>
      </c>
      <c r="B15" s="198">
        <v>45086</v>
      </c>
      <c r="C15" s="261"/>
      <c r="D15" s="262" t="s">
        <v>401</v>
      </c>
      <c r="E15" s="263" t="s">
        <v>564</v>
      </c>
      <c r="F15" s="200" t="s">
        <v>965</v>
      </c>
      <c r="G15" s="200">
        <v>200</v>
      </c>
      <c r="H15" s="200"/>
      <c r="I15" s="264" t="s">
        <v>966</v>
      </c>
      <c r="J15" s="224" t="s">
        <v>537</v>
      </c>
      <c r="K15" s="224"/>
      <c r="L15" s="267"/>
      <c r="M15" s="268"/>
      <c r="N15" s="224"/>
      <c r="O15" s="269"/>
      <c r="P15" s="243">
        <f>VLOOKUP(D15,'MidCap Intra'!B44:C544,2,0)</f>
        <v>241.5</v>
      </c>
      <c r="Q15" s="196"/>
      <c r="R15" s="196" t="s">
        <v>535</v>
      </c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</row>
    <row r="16" spans="1:56" ht="13.9" customHeight="1">
      <c r="A16" s="200">
        <v>7</v>
      </c>
      <c r="B16" s="198">
        <v>45089</v>
      </c>
      <c r="C16" s="261"/>
      <c r="D16" s="262" t="s">
        <v>468</v>
      </c>
      <c r="E16" s="263" t="s">
        <v>564</v>
      </c>
      <c r="F16" s="200" t="s">
        <v>990</v>
      </c>
      <c r="G16" s="200">
        <v>370</v>
      </c>
      <c r="H16" s="200"/>
      <c r="I16" s="264" t="s">
        <v>991</v>
      </c>
      <c r="J16" s="224" t="s">
        <v>537</v>
      </c>
      <c r="K16" s="224"/>
      <c r="L16" s="267"/>
      <c r="M16" s="268"/>
      <c r="N16" s="224"/>
      <c r="O16" s="269"/>
      <c r="P16" s="243">
        <f>VLOOKUP(D16,'MidCap Intra'!B45:C545,2,0)</f>
        <v>411.05</v>
      </c>
      <c r="Q16" s="196"/>
      <c r="R16" s="196" t="s">
        <v>535</v>
      </c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</row>
    <row r="17" spans="1:56" ht="14.25" customHeight="1">
      <c r="A17" s="294">
        <v>8</v>
      </c>
      <c r="B17" s="375">
        <v>45090</v>
      </c>
      <c r="C17" s="295"/>
      <c r="D17" s="381" t="s">
        <v>306</v>
      </c>
      <c r="E17" s="296" t="s">
        <v>564</v>
      </c>
      <c r="F17" s="376" t="s">
        <v>1027</v>
      </c>
      <c r="G17" s="273">
        <v>3900</v>
      </c>
      <c r="H17" s="296"/>
      <c r="I17" s="377" t="s">
        <v>1028</v>
      </c>
      <c r="J17" s="378" t="s">
        <v>537</v>
      </c>
      <c r="K17" s="297"/>
      <c r="L17" s="298"/>
      <c r="M17" s="299"/>
      <c r="N17" s="300"/>
      <c r="O17" s="301"/>
      <c r="P17" s="243">
        <f>VLOOKUP(D17,'MidCap Intra'!B46:C546,2,0)</f>
        <v>4236.6499999999996</v>
      </c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</row>
    <row r="18" spans="1:56" ht="14.25" customHeight="1">
      <c r="A18" s="97"/>
      <c r="B18" s="98"/>
      <c r="C18" s="99"/>
      <c r="D18" s="100"/>
      <c r="E18" s="101"/>
      <c r="F18" s="101"/>
      <c r="G18" s="97"/>
      <c r="H18" s="101"/>
      <c r="I18" s="102"/>
      <c r="J18" s="103"/>
      <c r="K18" s="103"/>
      <c r="L18" s="104"/>
      <c r="M18" s="105"/>
      <c r="N18" s="106"/>
      <c r="O18" s="107"/>
      <c r="P18" s="108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56" ht="12" customHeight="1">
      <c r="A19" s="109" t="s">
        <v>538</v>
      </c>
      <c r="B19" s="110"/>
      <c r="C19" s="111"/>
      <c r="E19" s="112"/>
      <c r="F19" s="112"/>
      <c r="G19" s="112"/>
      <c r="H19" s="112"/>
      <c r="I19" s="112"/>
      <c r="J19" s="113"/>
      <c r="K19" s="112"/>
      <c r="L19" s="114"/>
      <c r="M19" s="54"/>
      <c r="N19" s="113"/>
      <c r="O19" s="11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56" ht="12" customHeight="1">
      <c r="A20" s="115" t="s">
        <v>539</v>
      </c>
      <c r="B20" s="109"/>
      <c r="C20" s="109"/>
      <c r="D20" s="109"/>
      <c r="E20" s="41"/>
      <c r="F20" s="116" t="s">
        <v>540</v>
      </c>
      <c r="G20" s="6"/>
      <c r="H20" s="6"/>
      <c r="I20" s="6"/>
      <c r="J20" s="117"/>
      <c r="K20" s="118"/>
      <c r="L20" s="118"/>
      <c r="M20" s="119"/>
      <c r="N20" s="1"/>
      <c r="O20" s="120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56" ht="12" customHeight="1">
      <c r="A21" s="109" t="s">
        <v>541</v>
      </c>
      <c r="B21" s="109"/>
      <c r="C21" s="109"/>
      <c r="D21" s="109" t="s">
        <v>788</v>
      </c>
      <c r="E21" s="6"/>
      <c r="F21" s="116" t="s">
        <v>542</v>
      </c>
      <c r="G21" s="6"/>
      <c r="H21" s="6"/>
      <c r="I21" s="6"/>
      <c r="J21" s="117"/>
      <c r="K21" s="118"/>
      <c r="L21" s="118"/>
      <c r="M21" s="119"/>
      <c r="N21" s="1"/>
      <c r="O21" s="120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/>
      <c r="B22" s="109"/>
      <c r="C22" s="109"/>
      <c r="D22" s="109"/>
      <c r="E22" s="6"/>
      <c r="F22" s="6"/>
      <c r="G22" s="6"/>
      <c r="H22" s="6"/>
      <c r="I22" s="6"/>
      <c r="J22" s="121"/>
      <c r="K22" s="118"/>
      <c r="L22" s="118"/>
      <c r="M22" s="6"/>
      <c r="N22" s="122"/>
      <c r="O22" s="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.75" customHeight="1">
      <c r="A23" s="1"/>
      <c r="B23" s="123" t="s">
        <v>543</v>
      </c>
      <c r="C23" s="123"/>
      <c r="D23" s="123"/>
      <c r="E23" s="123"/>
      <c r="F23" s="124"/>
      <c r="G23" s="6"/>
      <c r="H23" s="6"/>
      <c r="I23" s="125"/>
      <c r="J23" s="126"/>
      <c r="K23" s="127"/>
      <c r="L23" s="126"/>
      <c r="M23" s="6"/>
      <c r="N23" s="1"/>
      <c r="O23" s="1"/>
      <c r="P23" s="1"/>
      <c r="R23" s="54"/>
      <c r="S23" s="1"/>
      <c r="T23" s="1"/>
      <c r="U23" s="1"/>
      <c r="V23" s="1"/>
      <c r="W23" s="1"/>
      <c r="X23" s="1"/>
      <c r="Y23" s="1"/>
      <c r="Z23" s="1"/>
    </row>
    <row r="24" spans="1:56" ht="38.25" customHeight="1">
      <c r="A24" s="257" t="s">
        <v>16</v>
      </c>
      <c r="B24" s="257" t="s">
        <v>511</v>
      </c>
      <c r="C24" s="257"/>
      <c r="D24" s="226" t="s">
        <v>522</v>
      </c>
      <c r="E24" s="257" t="s">
        <v>523</v>
      </c>
      <c r="F24" s="257" t="s">
        <v>524</v>
      </c>
      <c r="G24" s="257" t="s">
        <v>544</v>
      </c>
      <c r="H24" s="257" t="s">
        <v>526</v>
      </c>
      <c r="I24" s="257" t="s">
        <v>527</v>
      </c>
      <c r="J24" s="96" t="s">
        <v>528</v>
      </c>
      <c r="K24" s="94" t="s">
        <v>545</v>
      </c>
      <c r="L24" s="129" t="s">
        <v>530</v>
      </c>
      <c r="M24" s="96" t="s">
        <v>531</v>
      </c>
      <c r="N24" s="93" t="s">
        <v>532</v>
      </c>
      <c r="O24" s="226" t="s">
        <v>533</v>
      </c>
      <c r="P24" s="41"/>
      <c r="Q24" s="1"/>
      <c r="R24" s="54"/>
      <c r="S24" s="54"/>
      <c r="T24" s="54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s="260" customFormat="1" ht="13.5" customHeight="1">
      <c r="A25" s="318">
        <v>1</v>
      </c>
      <c r="B25" s="347">
        <v>45069</v>
      </c>
      <c r="C25" s="348"/>
      <c r="D25" s="349" t="s">
        <v>43</v>
      </c>
      <c r="E25" s="350" t="s">
        <v>536</v>
      </c>
      <c r="F25" s="318">
        <v>1811</v>
      </c>
      <c r="G25" s="318">
        <v>1750</v>
      </c>
      <c r="H25" s="318">
        <v>1855</v>
      </c>
      <c r="I25" s="351" t="s">
        <v>883</v>
      </c>
      <c r="J25" s="309" t="s">
        <v>922</v>
      </c>
      <c r="K25" s="309">
        <f t="shared" ref="K25:K26" si="3">H25-F25</f>
        <v>44</v>
      </c>
      <c r="L25" s="352">
        <f t="shared" ref="L25:L26" si="4">(F25*-0.7)/100</f>
        <v>-12.676999999999998</v>
      </c>
      <c r="M25" s="353">
        <f t="shared" ref="M25:M26" si="5">(K25+L25)/F25</f>
        <v>1.7295969077857538E-2</v>
      </c>
      <c r="N25" s="309" t="s">
        <v>534</v>
      </c>
      <c r="O25" s="354">
        <v>45083</v>
      </c>
      <c r="P25" s="258"/>
      <c r="Q25" s="197"/>
      <c r="R25" s="225" t="s">
        <v>535</v>
      </c>
      <c r="S25" s="196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</row>
    <row r="26" spans="1:56" s="260" customFormat="1" ht="13.5" customHeight="1">
      <c r="A26" s="339">
        <v>2</v>
      </c>
      <c r="B26" s="359">
        <v>45078</v>
      </c>
      <c r="C26" s="360"/>
      <c r="D26" s="361" t="s">
        <v>151</v>
      </c>
      <c r="E26" s="362" t="s">
        <v>536</v>
      </c>
      <c r="F26" s="339">
        <v>555.5</v>
      </c>
      <c r="G26" s="339">
        <v>539</v>
      </c>
      <c r="H26" s="339">
        <v>539</v>
      </c>
      <c r="I26" s="363" t="s">
        <v>892</v>
      </c>
      <c r="J26" s="342" t="s">
        <v>948</v>
      </c>
      <c r="K26" s="342">
        <f t="shared" si="3"/>
        <v>-16.5</v>
      </c>
      <c r="L26" s="364">
        <f t="shared" si="4"/>
        <v>-3.8884999999999996</v>
      </c>
      <c r="M26" s="365">
        <f t="shared" si="5"/>
        <v>-3.6702970297029701E-2</v>
      </c>
      <c r="N26" s="342" t="s">
        <v>546</v>
      </c>
      <c r="O26" s="366">
        <v>45086</v>
      </c>
      <c r="P26" s="258"/>
      <c r="Q26" s="197"/>
      <c r="R26" s="225" t="s">
        <v>535</v>
      </c>
      <c r="S26" s="196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</row>
    <row r="27" spans="1:56" s="260" customFormat="1" ht="13.5" customHeight="1">
      <c r="A27" s="200">
        <v>3</v>
      </c>
      <c r="B27" s="241">
        <v>45078</v>
      </c>
      <c r="C27" s="261"/>
      <c r="D27" s="262" t="s">
        <v>85</v>
      </c>
      <c r="E27" s="263" t="s">
        <v>536</v>
      </c>
      <c r="F27" s="200" t="s">
        <v>899</v>
      </c>
      <c r="G27" s="200">
        <v>222</v>
      </c>
      <c r="H27" s="200"/>
      <c r="I27" s="264" t="s">
        <v>900</v>
      </c>
      <c r="J27" s="224" t="s">
        <v>537</v>
      </c>
      <c r="K27" s="224"/>
      <c r="L27" s="267"/>
      <c r="M27" s="268"/>
      <c r="N27" s="224"/>
      <c r="O27" s="269"/>
      <c r="P27" s="258"/>
      <c r="Q27" s="197"/>
      <c r="R27" s="225" t="s">
        <v>535</v>
      </c>
      <c r="S27" s="196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</row>
    <row r="28" spans="1:56" s="260" customFormat="1" ht="13.5" customHeight="1">
      <c r="A28" s="339">
        <v>4</v>
      </c>
      <c r="B28" s="359">
        <v>45079</v>
      </c>
      <c r="C28" s="360"/>
      <c r="D28" s="361" t="s">
        <v>902</v>
      </c>
      <c r="E28" s="362" t="s">
        <v>536</v>
      </c>
      <c r="F28" s="339">
        <v>293</v>
      </c>
      <c r="G28" s="339">
        <v>284</v>
      </c>
      <c r="H28" s="339">
        <v>284</v>
      </c>
      <c r="I28" s="363" t="s">
        <v>903</v>
      </c>
      <c r="J28" s="342" t="s">
        <v>941</v>
      </c>
      <c r="K28" s="342">
        <f t="shared" ref="K28" si="6">H28-F28</f>
        <v>-9</v>
      </c>
      <c r="L28" s="364">
        <f t="shared" ref="L28" si="7">(F28*-0.7)/100</f>
        <v>-2.0510000000000002</v>
      </c>
      <c r="M28" s="365">
        <f t="shared" ref="M28" si="8">(K28+L28)/F28</f>
        <v>-3.7716723549488053E-2</v>
      </c>
      <c r="N28" s="342" t="s">
        <v>546</v>
      </c>
      <c r="O28" s="366">
        <v>45085</v>
      </c>
      <c r="P28" s="258"/>
      <c r="Q28" s="197"/>
      <c r="R28" s="225" t="s">
        <v>535</v>
      </c>
      <c r="S28" s="196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</row>
    <row r="29" spans="1:56" s="260" customFormat="1" ht="13.5" customHeight="1">
      <c r="A29" s="200">
        <v>5</v>
      </c>
      <c r="B29" s="241">
        <v>45084</v>
      </c>
      <c r="C29" s="261"/>
      <c r="D29" s="262" t="s">
        <v>43</v>
      </c>
      <c r="E29" s="263" t="s">
        <v>536</v>
      </c>
      <c r="F29" s="200" t="s">
        <v>930</v>
      </c>
      <c r="G29" s="200">
        <v>1785</v>
      </c>
      <c r="H29" s="200"/>
      <c r="I29" s="264" t="s">
        <v>931</v>
      </c>
      <c r="J29" s="224" t="s">
        <v>537</v>
      </c>
      <c r="K29" s="224"/>
      <c r="L29" s="267"/>
      <c r="M29" s="268"/>
      <c r="N29" s="224"/>
      <c r="O29" s="269"/>
      <c r="P29" s="258"/>
      <c r="Q29" s="197"/>
      <c r="R29" s="225" t="s">
        <v>535</v>
      </c>
      <c r="S29" s="196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</row>
    <row r="30" spans="1:56" s="260" customFormat="1" ht="13.5" customHeight="1">
      <c r="A30" s="200">
        <v>6</v>
      </c>
      <c r="B30" s="241">
        <v>45084</v>
      </c>
      <c r="C30" s="261"/>
      <c r="D30" s="262" t="s">
        <v>327</v>
      </c>
      <c r="E30" s="263" t="s">
        <v>536</v>
      </c>
      <c r="F30" s="200" t="s">
        <v>932</v>
      </c>
      <c r="G30" s="200">
        <v>272.5</v>
      </c>
      <c r="H30" s="200"/>
      <c r="I30" s="264" t="s">
        <v>933</v>
      </c>
      <c r="J30" s="224" t="s">
        <v>537</v>
      </c>
      <c r="K30" s="224"/>
      <c r="L30" s="267"/>
      <c r="M30" s="268"/>
      <c r="N30" s="224"/>
      <c r="O30" s="269"/>
      <c r="P30" s="258"/>
      <c r="Q30" s="197"/>
      <c r="R30" s="225" t="s">
        <v>993</v>
      </c>
      <c r="S30" s="196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</row>
    <row r="31" spans="1:56" s="197" customFormat="1" ht="13.5" customHeight="1">
      <c r="A31" s="281"/>
      <c r="B31" s="281"/>
      <c r="C31" s="261"/>
      <c r="D31" s="262"/>
      <c r="E31" s="263"/>
      <c r="F31" s="200"/>
      <c r="G31" s="200"/>
      <c r="H31" s="200"/>
      <c r="I31" s="264"/>
      <c r="J31" s="224"/>
      <c r="K31" s="224"/>
      <c r="L31" s="267"/>
      <c r="M31" s="268"/>
      <c r="N31" s="224"/>
      <c r="O31" s="269"/>
      <c r="P31" s="258"/>
      <c r="R31" s="225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</row>
    <row r="32" spans="1:56" ht="44.25" customHeight="1">
      <c r="A32" s="109" t="s">
        <v>538</v>
      </c>
      <c r="B32" s="130"/>
      <c r="C32" s="130"/>
      <c r="D32" s="1"/>
      <c r="E32" s="6"/>
      <c r="F32" s="6"/>
      <c r="G32" s="6"/>
      <c r="H32" s="6" t="s">
        <v>550</v>
      </c>
      <c r="I32" s="6"/>
      <c r="J32" s="6"/>
      <c r="K32" s="105"/>
      <c r="L32" s="131"/>
      <c r="M32" s="105"/>
      <c r="N32" s="106"/>
      <c r="O32" s="105"/>
      <c r="P32" s="1"/>
      <c r="Q32" s="1"/>
      <c r="R32" s="6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38" ht="12.75" customHeight="1">
      <c r="A33" s="115" t="s">
        <v>539</v>
      </c>
      <c r="B33" s="109"/>
      <c r="C33" s="109"/>
      <c r="D33" s="109"/>
      <c r="E33" s="41"/>
      <c r="F33" s="116" t="s">
        <v>540</v>
      </c>
      <c r="G33" s="54"/>
      <c r="H33" s="41"/>
      <c r="I33" s="54"/>
      <c r="J33" s="6"/>
      <c r="K33" s="132"/>
      <c r="L33" s="133"/>
      <c r="M33" s="6"/>
      <c r="N33" s="99"/>
      <c r="O33" s="134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5"/>
      <c r="B34" s="109"/>
      <c r="C34" s="109"/>
      <c r="D34" s="109"/>
      <c r="E34" s="6"/>
      <c r="F34" s="116" t="s">
        <v>542</v>
      </c>
      <c r="G34" s="54"/>
      <c r="H34" s="41"/>
      <c r="I34" s="54"/>
      <c r="J34" s="6"/>
      <c r="K34" s="132"/>
      <c r="L34" s="133"/>
      <c r="M34" s="6"/>
      <c r="N34" s="99"/>
      <c r="O34" s="134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109"/>
      <c r="B35" s="109"/>
      <c r="C35" s="109"/>
      <c r="D35" s="109"/>
      <c r="E35" s="6"/>
      <c r="F35" s="6"/>
      <c r="G35" s="6"/>
      <c r="H35" s="6"/>
      <c r="I35" s="6"/>
      <c r="J35" s="121"/>
      <c r="K35" s="118"/>
      <c r="L35" s="119"/>
      <c r="M35" s="6"/>
      <c r="N35" s="122"/>
      <c r="O35" s="1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35" t="s">
        <v>551</v>
      </c>
      <c r="B36" s="135"/>
      <c r="C36" s="135"/>
      <c r="D36" s="135"/>
      <c r="E36" s="6"/>
      <c r="F36" s="6"/>
      <c r="G36" s="6"/>
      <c r="H36" s="6"/>
      <c r="I36" s="6"/>
      <c r="J36" s="6"/>
      <c r="K36" s="6"/>
      <c r="L36" s="6"/>
      <c r="M36" s="6"/>
      <c r="N36" s="6"/>
      <c r="O36" s="2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38.25" customHeight="1">
      <c r="A37" s="94" t="s">
        <v>16</v>
      </c>
      <c r="B37" s="94" t="s">
        <v>511</v>
      </c>
      <c r="C37" s="94"/>
      <c r="D37" s="95" t="s">
        <v>522</v>
      </c>
      <c r="E37" s="94" t="s">
        <v>523</v>
      </c>
      <c r="F37" s="94" t="s">
        <v>524</v>
      </c>
      <c r="G37" s="94" t="s">
        <v>544</v>
      </c>
      <c r="H37" s="94" t="s">
        <v>526</v>
      </c>
      <c r="I37" s="94" t="s">
        <v>527</v>
      </c>
      <c r="J37" s="93" t="s">
        <v>528</v>
      </c>
      <c r="K37" s="136" t="s">
        <v>552</v>
      </c>
      <c r="L37" s="96" t="s">
        <v>530</v>
      </c>
      <c r="M37" s="136" t="s">
        <v>553</v>
      </c>
      <c r="N37" s="94" t="s">
        <v>554</v>
      </c>
      <c r="O37" s="93" t="s">
        <v>532</v>
      </c>
      <c r="P37" s="95" t="s">
        <v>533</v>
      </c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314">
        <v>1</v>
      </c>
      <c r="B38" s="315">
        <v>45079</v>
      </c>
      <c r="C38" s="317"/>
      <c r="D38" s="317" t="s">
        <v>910</v>
      </c>
      <c r="E38" s="314" t="s">
        <v>536</v>
      </c>
      <c r="F38" s="314">
        <v>2245</v>
      </c>
      <c r="G38" s="314">
        <v>2197</v>
      </c>
      <c r="H38" s="334">
        <v>2276</v>
      </c>
      <c r="I38" s="334" t="s">
        <v>911</v>
      </c>
      <c r="J38" s="309" t="s">
        <v>915</v>
      </c>
      <c r="K38" s="310">
        <f t="shared" ref="K38" si="9">H38-F38</f>
        <v>31</v>
      </c>
      <c r="L38" s="320">
        <f t="shared" ref="L38" si="10">(H38*N38)*0.07%</f>
        <v>477.96000000000009</v>
      </c>
      <c r="M38" s="312">
        <f t="shared" ref="M38" si="11">(K38*N38)-L38</f>
        <v>8822.0399999999991</v>
      </c>
      <c r="N38" s="310">
        <v>300</v>
      </c>
      <c r="O38" s="309" t="s">
        <v>534</v>
      </c>
      <c r="P38" s="313">
        <v>45082</v>
      </c>
      <c r="Q38" s="278"/>
      <c r="R38" s="54" t="s">
        <v>535</v>
      </c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279"/>
      <c r="AG38" s="280"/>
      <c r="AH38" s="278"/>
      <c r="AI38" s="278"/>
      <c r="AJ38" s="279"/>
      <c r="AK38" s="279"/>
      <c r="AL38" s="279"/>
    </row>
    <row r="39" spans="1:38" ht="12.75" customHeight="1">
      <c r="A39" s="335">
        <v>2</v>
      </c>
      <c r="B39" s="336">
        <v>45084</v>
      </c>
      <c r="C39" s="338"/>
      <c r="D39" s="338" t="s">
        <v>934</v>
      </c>
      <c r="E39" s="335" t="s">
        <v>536</v>
      </c>
      <c r="F39" s="335">
        <v>1065</v>
      </c>
      <c r="G39" s="335">
        <v>1053</v>
      </c>
      <c r="H39" s="367">
        <v>1052</v>
      </c>
      <c r="I39" s="367" t="s">
        <v>935</v>
      </c>
      <c r="J39" s="342" t="s">
        <v>963</v>
      </c>
      <c r="K39" s="343">
        <f t="shared" ref="K39" si="12">H39-F39</f>
        <v>-13</v>
      </c>
      <c r="L39" s="341">
        <f t="shared" ref="L39" si="13">(H39*N39)*0.07%</f>
        <v>736.40000000000009</v>
      </c>
      <c r="M39" s="345">
        <f t="shared" ref="M39" si="14">(K39*N39)-L39</f>
        <v>-13736.4</v>
      </c>
      <c r="N39" s="343">
        <v>1000</v>
      </c>
      <c r="O39" s="342" t="s">
        <v>546</v>
      </c>
      <c r="P39" s="346">
        <v>45086</v>
      </c>
      <c r="Q39" s="278"/>
      <c r="R39" s="54" t="s">
        <v>993</v>
      </c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279"/>
      <c r="AG39" s="280"/>
      <c r="AH39" s="278"/>
      <c r="AI39" s="278"/>
      <c r="AJ39" s="279"/>
      <c r="AK39" s="279"/>
      <c r="AL39" s="279"/>
    </row>
    <row r="40" spans="1:38" s="197" customFormat="1" ht="12.75" customHeight="1">
      <c r="A40" s="335">
        <v>3</v>
      </c>
      <c r="B40" s="336">
        <v>45089</v>
      </c>
      <c r="C40" s="338"/>
      <c r="D40" s="338" t="s">
        <v>980</v>
      </c>
      <c r="E40" s="335" t="s">
        <v>907</v>
      </c>
      <c r="F40" s="335">
        <v>161</v>
      </c>
      <c r="G40" s="335">
        <v>165</v>
      </c>
      <c r="H40" s="367">
        <v>165</v>
      </c>
      <c r="I40" s="367">
        <v>152</v>
      </c>
      <c r="J40" s="342" t="s">
        <v>1019</v>
      </c>
      <c r="K40" s="343">
        <f>F40-H40</f>
        <v>-4</v>
      </c>
      <c r="L40" s="341">
        <f t="shared" ref="L40" si="15">(H40*N40)*0.07%</f>
        <v>323.40000000000003</v>
      </c>
      <c r="M40" s="345">
        <f t="shared" ref="M40" si="16">(K40*N40)-L40</f>
        <v>-11523.4</v>
      </c>
      <c r="N40" s="343">
        <v>2800</v>
      </c>
      <c r="O40" s="342" t="s">
        <v>546</v>
      </c>
      <c r="P40" s="346">
        <v>45090</v>
      </c>
      <c r="Q40" s="369"/>
      <c r="R40" s="370" t="s">
        <v>993</v>
      </c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371"/>
      <c r="AG40" s="372"/>
      <c r="AH40" s="369"/>
      <c r="AI40" s="369"/>
      <c r="AJ40" s="371"/>
      <c r="AK40" s="371"/>
      <c r="AL40" s="371"/>
    </row>
    <row r="41" spans="1:38" s="197" customFormat="1" ht="12.75" customHeight="1">
      <c r="A41" s="335">
        <v>4</v>
      </c>
      <c r="B41" s="336">
        <v>45089</v>
      </c>
      <c r="C41" s="338"/>
      <c r="D41" s="338" t="s">
        <v>981</v>
      </c>
      <c r="E41" s="335" t="s">
        <v>907</v>
      </c>
      <c r="F41" s="335">
        <v>367.5</v>
      </c>
      <c r="G41" s="335">
        <v>374</v>
      </c>
      <c r="H41" s="367">
        <v>374</v>
      </c>
      <c r="I41" s="367" t="s">
        <v>982</v>
      </c>
      <c r="J41" s="342" t="s">
        <v>1020</v>
      </c>
      <c r="K41" s="343">
        <f>F41-H41</f>
        <v>-6.5</v>
      </c>
      <c r="L41" s="341">
        <f t="shared" ref="L41" si="17">(H41*N41)*0.07%</f>
        <v>523.6</v>
      </c>
      <c r="M41" s="345">
        <f t="shared" ref="M41" si="18">(K41*N41)-L41</f>
        <v>-13523.6</v>
      </c>
      <c r="N41" s="343">
        <v>2000</v>
      </c>
      <c r="O41" s="342" t="s">
        <v>546</v>
      </c>
      <c r="P41" s="346">
        <v>45090</v>
      </c>
      <c r="Q41" s="369"/>
      <c r="R41" s="370" t="s">
        <v>535</v>
      </c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371"/>
      <c r="AG41" s="372"/>
      <c r="AH41" s="369"/>
      <c r="AI41" s="369"/>
      <c r="AJ41" s="371"/>
      <c r="AK41" s="371"/>
      <c r="AL41" s="371"/>
    </row>
    <row r="42" spans="1:38" ht="12.75" customHeight="1">
      <c r="A42" s="248"/>
      <c r="B42" s="271"/>
      <c r="C42" s="272"/>
      <c r="D42" s="272"/>
      <c r="E42" s="248"/>
      <c r="F42" s="248"/>
      <c r="G42" s="248"/>
      <c r="H42" s="273"/>
      <c r="I42" s="273"/>
      <c r="J42" s="274"/>
      <c r="K42" s="275"/>
      <c r="L42" s="276"/>
      <c r="M42" s="277"/>
      <c r="N42" s="275"/>
      <c r="O42" s="273"/>
      <c r="P42" s="249"/>
      <c r="Q42" s="278"/>
      <c r="R42" s="54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279"/>
      <c r="AG42" s="280"/>
      <c r="AH42" s="278"/>
      <c r="AI42" s="278"/>
      <c r="AJ42" s="279"/>
      <c r="AK42" s="279"/>
      <c r="AL42" s="279"/>
    </row>
    <row r="43" spans="1:38" s="197" customFormat="1" ht="12.75" customHeight="1">
      <c r="A43" s="279"/>
      <c r="B43" s="284"/>
      <c r="C43" s="199"/>
      <c r="D43" s="199"/>
      <c r="E43" s="228"/>
      <c r="F43" s="228"/>
      <c r="G43" s="228"/>
      <c r="H43" s="285"/>
      <c r="I43" s="285"/>
      <c r="J43" s="286"/>
      <c r="K43" s="199"/>
      <c r="L43" s="228"/>
      <c r="M43" s="228"/>
      <c r="N43" s="228"/>
      <c r="O43" s="285"/>
      <c r="P43" s="285"/>
      <c r="Q43" s="199"/>
      <c r="R43" s="202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228"/>
      <c r="AG43" s="227"/>
      <c r="AH43" s="199"/>
      <c r="AI43" s="199"/>
      <c r="AJ43" s="228"/>
      <c r="AK43" s="228"/>
      <c r="AL43" s="228"/>
    </row>
    <row r="44" spans="1:38" ht="38.25" customHeight="1">
      <c r="A44" s="137" t="s">
        <v>556</v>
      </c>
      <c r="B44" s="137"/>
      <c r="C44" s="137"/>
      <c r="D44" s="137"/>
      <c r="E44" s="138"/>
      <c r="F44" s="102"/>
      <c r="G44" s="102"/>
      <c r="H44" s="102"/>
      <c r="I44" s="102"/>
      <c r="J44" s="1"/>
      <c r="K44" s="6"/>
      <c r="L44" s="6"/>
      <c r="M44" s="6"/>
      <c r="N44" s="1"/>
      <c r="O44" s="1"/>
      <c r="P44" s="41"/>
      <c r="Q44" s="4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41"/>
      <c r="AH44" s="41"/>
      <c r="AI44" s="41"/>
      <c r="AJ44" s="41"/>
      <c r="AK44" s="41"/>
      <c r="AL44" s="41"/>
    </row>
    <row r="45" spans="1:38" ht="38.25">
      <c r="A45" s="94" t="s">
        <v>16</v>
      </c>
      <c r="B45" s="94" t="s">
        <v>511</v>
      </c>
      <c r="C45" s="94"/>
      <c r="D45" s="95" t="s">
        <v>522</v>
      </c>
      <c r="E45" s="94" t="s">
        <v>523</v>
      </c>
      <c r="F45" s="94" t="s">
        <v>524</v>
      </c>
      <c r="G45" s="94" t="s">
        <v>544</v>
      </c>
      <c r="H45" s="94" t="s">
        <v>526</v>
      </c>
      <c r="I45" s="94" t="s">
        <v>527</v>
      </c>
      <c r="J45" s="93" t="s">
        <v>528</v>
      </c>
      <c r="K45" s="93" t="s">
        <v>557</v>
      </c>
      <c r="L45" s="96" t="s">
        <v>530</v>
      </c>
      <c r="M45" s="136" t="s">
        <v>553</v>
      </c>
      <c r="N45" s="94" t="s">
        <v>554</v>
      </c>
      <c r="O45" s="94" t="s">
        <v>532</v>
      </c>
      <c r="P45" s="95" t="s">
        <v>533</v>
      </c>
      <c r="Q45" s="4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41"/>
      <c r="AG45" s="41"/>
      <c r="AH45" s="41"/>
      <c r="AI45" s="41"/>
      <c r="AJ45" s="41"/>
      <c r="AK45" s="41"/>
      <c r="AL45" s="41"/>
    </row>
    <row r="46" spans="1:38" s="197" customFormat="1" ht="15.6" customHeight="1">
      <c r="A46" s="314">
        <v>1</v>
      </c>
      <c r="B46" s="315">
        <v>45078</v>
      </c>
      <c r="C46" s="316"/>
      <c r="D46" s="317" t="s">
        <v>894</v>
      </c>
      <c r="E46" s="318" t="s">
        <v>536</v>
      </c>
      <c r="F46" s="318">
        <v>1.5</v>
      </c>
      <c r="G46" s="318">
        <v>0.4</v>
      </c>
      <c r="H46" s="319">
        <v>2.15</v>
      </c>
      <c r="I46" s="320" t="s">
        <v>895</v>
      </c>
      <c r="J46" s="309" t="s">
        <v>904</v>
      </c>
      <c r="K46" s="310">
        <f t="shared" ref="K46" si="19">H46-F46</f>
        <v>0.64999999999999991</v>
      </c>
      <c r="L46" s="311">
        <v>100</v>
      </c>
      <c r="M46" s="312">
        <f t="shared" ref="M46" si="20">(K46*N46)-100</f>
        <v>2629.9999999999995</v>
      </c>
      <c r="N46" s="310">
        <v>4200</v>
      </c>
      <c r="O46" s="309" t="s">
        <v>534</v>
      </c>
      <c r="P46" s="313">
        <v>45079</v>
      </c>
      <c r="Q46" s="196"/>
      <c r="R46" s="202" t="s">
        <v>535</v>
      </c>
      <c r="S46" s="196"/>
      <c r="T46" s="196"/>
      <c r="U46" s="196"/>
      <c r="V46" s="196"/>
      <c r="W46" s="196"/>
      <c r="X46" s="202"/>
      <c r="Y46" s="196"/>
      <c r="Z46" s="196"/>
      <c r="AA46" s="196"/>
      <c r="AB46" s="196"/>
      <c r="AC46" s="196"/>
      <c r="AD46" s="202"/>
      <c r="AE46" s="196"/>
      <c r="AF46" s="196"/>
      <c r="AG46" s="196"/>
      <c r="AH46" s="196"/>
      <c r="AI46" s="196"/>
      <c r="AJ46" s="202"/>
      <c r="AK46" s="196"/>
      <c r="AL46" s="196"/>
    </row>
    <row r="47" spans="1:38" s="197" customFormat="1" ht="15.6" customHeight="1">
      <c r="A47" s="335">
        <v>2</v>
      </c>
      <c r="B47" s="336">
        <v>45078</v>
      </c>
      <c r="C47" s="337"/>
      <c r="D47" s="338" t="s">
        <v>896</v>
      </c>
      <c r="E47" s="339" t="s">
        <v>536</v>
      </c>
      <c r="F47" s="339">
        <v>47.5</v>
      </c>
      <c r="G47" s="339">
        <v>18</v>
      </c>
      <c r="H47" s="340">
        <v>17</v>
      </c>
      <c r="I47" s="341" t="s">
        <v>889</v>
      </c>
      <c r="J47" s="342" t="s">
        <v>916</v>
      </c>
      <c r="K47" s="343">
        <f t="shared" ref="K47" si="21">H47-F47</f>
        <v>-30.5</v>
      </c>
      <c r="L47" s="344">
        <v>100</v>
      </c>
      <c r="M47" s="345">
        <f t="shared" ref="M47" si="22">(K47*N47)-100</f>
        <v>-1625</v>
      </c>
      <c r="N47" s="343">
        <v>50</v>
      </c>
      <c r="O47" s="342" t="s">
        <v>546</v>
      </c>
      <c r="P47" s="346">
        <v>45082</v>
      </c>
      <c r="Q47" s="196"/>
      <c r="R47" s="202" t="s">
        <v>535</v>
      </c>
      <c r="S47" s="196"/>
      <c r="T47" s="196"/>
      <c r="U47" s="196"/>
      <c r="V47" s="196"/>
      <c r="W47" s="196"/>
      <c r="X47" s="202"/>
      <c r="Y47" s="196"/>
      <c r="Z47" s="196"/>
      <c r="AA47" s="196"/>
      <c r="AB47" s="196"/>
      <c r="AC47" s="196"/>
      <c r="AD47" s="202"/>
      <c r="AE47" s="196"/>
      <c r="AF47" s="196"/>
      <c r="AG47" s="196"/>
      <c r="AH47" s="196"/>
      <c r="AI47" s="196"/>
      <c r="AJ47" s="202"/>
      <c r="AK47" s="196"/>
      <c r="AL47" s="196"/>
    </row>
    <row r="48" spans="1:38" s="197" customFormat="1" ht="15.6" customHeight="1">
      <c r="A48" s="321">
        <v>3</v>
      </c>
      <c r="B48" s="322">
        <v>45078</v>
      </c>
      <c r="C48" s="323"/>
      <c r="D48" s="324" t="s">
        <v>897</v>
      </c>
      <c r="E48" s="325" t="s">
        <v>536</v>
      </c>
      <c r="F48" s="325">
        <v>210</v>
      </c>
      <c r="G48" s="325">
        <v>115</v>
      </c>
      <c r="H48" s="326">
        <v>225</v>
      </c>
      <c r="I48" s="327" t="s">
        <v>898</v>
      </c>
      <c r="J48" s="328" t="s">
        <v>905</v>
      </c>
      <c r="K48" s="329">
        <f t="shared" ref="K48" si="23">H48-F48</f>
        <v>15</v>
      </c>
      <c r="L48" s="330">
        <v>100</v>
      </c>
      <c r="M48" s="331">
        <f t="shared" ref="M48:M50" si="24">(K48*N48)-100</f>
        <v>275</v>
      </c>
      <c r="N48" s="329">
        <v>25</v>
      </c>
      <c r="O48" s="328" t="s">
        <v>655</v>
      </c>
      <c r="P48" s="332">
        <v>45079</v>
      </c>
      <c r="Q48" s="196"/>
      <c r="R48" s="202" t="s">
        <v>535</v>
      </c>
      <c r="S48" s="196"/>
      <c r="T48" s="196"/>
      <c r="U48" s="196"/>
      <c r="V48" s="196"/>
      <c r="W48" s="196"/>
      <c r="X48" s="202"/>
      <c r="Y48" s="196"/>
      <c r="Z48" s="196"/>
      <c r="AA48" s="196"/>
      <c r="AB48" s="196"/>
      <c r="AC48" s="196"/>
      <c r="AD48" s="202"/>
      <c r="AE48" s="196"/>
      <c r="AF48" s="196"/>
      <c r="AG48" s="196"/>
      <c r="AH48" s="196"/>
      <c r="AI48" s="196"/>
      <c r="AJ48" s="202"/>
      <c r="AK48" s="196"/>
      <c r="AL48" s="196"/>
    </row>
    <row r="49" spans="1:38" s="197" customFormat="1" ht="15.6" customHeight="1">
      <c r="A49" s="314">
        <v>4</v>
      </c>
      <c r="B49" s="313">
        <v>45079</v>
      </c>
      <c r="C49" s="316"/>
      <c r="D49" s="317" t="s">
        <v>906</v>
      </c>
      <c r="E49" s="318" t="s">
        <v>907</v>
      </c>
      <c r="F49" s="318">
        <v>82.5</v>
      </c>
      <c r="G49" s="318">
        <v>145</v>
      </c>
      <c r="H49" s="319">
        <v>62.5</v>
      </c>
      <c r="I49" s="320" t="s">
        <v>908</v>
      </c>
      <c r="J49" s="309" t="s">
        <v>909</v>
      </c>
      <c r="K49" s="310">
        <f>F49-H49</f>
        <v>20</v>
      </c>
      <c r="L49" s="311">
        <v>100</v>
      </c>
      <c r="M49" s="312">
        <f t="shared" si="24"/>
        <v>900</v>
      </c>
      <c r="N49" s="310">
        <v>50</v>
      </c>
      <c r="O49" s="309" t="s">
        <v>534</v>
      </c>
      <c r="P49" s="313">
        <v>45079</v>
      </c>
      <c r="Q49" s="196"/>
      <c r="R49" s="202" t="s">
        <v>535</v>
      </c>
      <c r="S49" s="196"/>
      <c r="T49" s="196"/>
      <c r="U49" s="196"/>
      <c r="V49" s="196"/>
      <c r="W49" s="196"/>
      <c r="X49" s="202"/>
      <c r="Y49" s="196"/>
      <c r="Z49" s="196"/>
      <c r="AA49" s="196"/>
      <c r="AB49" s="196"/>
      <c r="AC49" s="196"/>
      <c r="AD49" s="202"/>
      <c r="AE49" s="196"/>
      <c r="AF49" s="196"/>
      <c r="AG49" s="196"/>
      <c r="AH49" s="196"/>
      <c r="AI49" s="196"/>
      <c r="AJ49" s="202"/>
      <c r="AK49" s="196"/>
      <c r="AL49" s="196"/>
    </row>
    <row r="50" spans="1:38" s="197" customFormat="1" ht="15.6" customHeight="1">
      <c r="A50" s="314">
        <v>5</v>
      </c>
      <c r="B50" s="313">
        <v>45079</v>
      </c>
      <c r="C50" s="316"/>
      <c r="D50" s="317" t="s">
        <v>906</v>
      </c>
      <c r="E50" s="318" t="s">
        <v>907</v>
      </c>
      <c r="F50" s="318">
        <v>85</v>
      </c>
      <c r="G50" s="318">
        <v>145</v>
      </c>
      <c r="H50" s="319">
        <v>64</v>
      </c>
      <c r="I50" s="320" t="s">
        <v>908</v>
      </c>
      <c r="J50" s="309" t="s">
        <v>547</v>
      </c>
      <c r="K50" s="310">
        <f>F50-H50</f>
        <v>21</v>
      </c>
      <c r="L50" s="311">
        <v>100</v>
      </c>
      <c r="M50" s="312">
        <f t="shared" si="24"/>
        <v>950</v>
      </c>
      <c r="N50" s="310">
        <v>50</v>
      </c>
      <c r="O50" s="309" t="s">
        <v>534</v>
      </c>
      <c r="P50" s="313">
        <v>45079</v>
      </c>
      <c r="Q50" s="196"/>
      <c r="R50" s="202" t="s">
        <v>535</v>
      </c>
      <c r="S50" s="196"/>
      <c r="T50" s="196"/>
      <c r="U50" s="196"/>
      <c r="V50" s="196"/>
      <c r="W50" s="196"/>
      <c r="X50" s="202"/>
      <c r="Y50" s="196"/>
      <c r="Z50" s="196"/>
      <c r="AA50" s="196"/>
      <c r="AB50" s="196"/>
      <c r="AC50" s="196"/>
      <c r="AD50" s="202"/>
      <c r="AE50" s="196"/>
      <c r="AF50" s="196"/>
      <c r="AG50" s="196"/>
      <c r="AH50" s="196"/>
      <c r="AI50" s="196"/>
      <c r="AJ50" s="202"/>
      <c r="AK50" s="196"/>
      <c r="AL50" s="196"/>
    </row>
    <row r="51" spans="1:38" s="197" customFormat="1" ht="15.6" customHeight="1">
      <c r="A51" s="288">
        <v>6</v>
      </c>
      <c r="B51" s="289">
        <v>45079</v>
      </c>
      <c r="C51" s="290"/>
      <c r="D51" s="291" t="s">
        <v>912</v>
      </c>
      <c r="E51" s="200" t="s">
        <v>536</v>
      </c>
      <c r="F51" s="333" t="s">
        <v>914</v>
      </c>
      <c r="G51" s="200">
        <v>4</v>
      </c>
      <c r="H51" s="201"/>
      <c r="I51" s="216" t="s">
        <v>913</v>
      </c>
      <c r="J51" s="224" t="s">
        <v>537</v>
      </c>
      <c r="K51" s="247"/>
      <c r="L51" s="292"/>
      <c r="M51" s="293"/>
      <c r="N51" s="247"/>
      <c r="O51" s="224"/>
      <c r="P51" s="198"/>
      <c r="Q51" s="196"/>
      <c r="R51" s="202" t="s">
        <v>535</v>
      </c>
      <c r="S51" s="196"/>
      <c r="T51" s="196"/>
      <c r="U51" s="196"/>
      <c r="V51" s="196"/>
      <c r="W51" s="196"/>
      <c r="X51" s="202"/>
      <c r="Y51" s="196"/>
      <c r="Z51" s="196"/>
      <c r="AA51" s="196"/>
      <c r="AB51" s="196"/>
      <c r="AC51" s="196"/>
      <c r="AD51" s="202"/>
      <c r="AE51" s="196"/>
      <c r="AF51" s="196"/>
      <c r="AG51" s="196"/>
      <c r="AH51" s="196"/>
      <c r="AI51" s="196"/>
      <c r="AJ51" s="202"/>
      <c r="AK51" s="196"/>
      <c r="AL51" s="196"/>
    </row>
    <row r="52" spans="1:38" s="197" customFormat="1" ht="15.6" customHeight="1">
      <c r="A52" s="314">
        <v>7</v>
      </c>
      <c r="B52" s="315">
        <v>45082</v>
      </c>
      <c r="C52" s="316"/>
      <c r="D52" s="317" t="s">
        <v>917</v>
      </c>
      <c r="E52" s="318" t="s">
        <v>536</v>
      </c>
      <c r="F52" s="318">
        <v>130</v>
      </c>
      <c r="G52" s="318">
        <v>45</v>
      </c>
      <c r="H52" s="319">
        <v>152.5</v>
      </c>
      <c r="I52" s="320" t="s">
        <v>918</v>
      </c>
      <c r="J52" s="309" t="s">
        <v>926</v>
      </c>
      <c r="K52" s="310">
        <f t="shared" ref="K52" si="25">H52-F52</f>
        <v>22.5</v>
      </c>
      <c r="L52" s="311">
        <v>100</v>
      </c>
      <c r="M52" s="312">
        <f t="shared" ref="M52:M53" si="26">(K52*N52)-100</f>
        <v>462.5</v>
      </c>
      <c r="N52" s="310">
        <v>25</v>
      </c>
      <c r="O52" s="309" t="s">
        <v>534</v>
      </c>
      <c r="P52" s="313">
        <v>45083</v>
      </c>
      <c r="Q52" s="196"/>
      <c r="R52" s="202" t="s">
        <v>535</v>
      </c>
      <c r="S52" s="196"/>
      <c r="T52" s="196"/>
      <c r="U52" s="196"/>
      <c r="V52" s="196"/>
      <c r="W52" s="196"/>
      <c r="X52" s="202"/>
      <c r="Y52" s="196"/>
      <c r="Z52" s="196"/>
      <c r="AA52" s="196"/>
      <c r="AB52" s="196"/>
      <c r="AC52" s="196"/>
      <c r="AD52" s="202"/>
      <c r="AE52" s="196"/>
      <c r="AF52" s="196"/>
      <c r="AG52" s="196"/>
      <c r="AH52" s="196"/>
      <c r="AI52" s="196"/>
      <c r="AJ52" s="202"/>
      <c r="AK52" s="196"/>
      <c r="AL52" s="196"/>
    </row>
    <row r="53" spans="1:38" s="197" customFormat="1" ht="15.6" customHeight="1">
      <c r="A53" s="314">
        <v>8</v>
      </c>
      <c r="B53" s="315">
        <v>45082</v>
      </c>
      <c r="C53" s="316"/>
      <c r="D53" s="317" t="s">
        <v>919</v>
      </c>
      <c r="E53" s="318" t="s">
        <v>907</v>
      </c>
      <c r="F53" s="318">
        <v>7.35</v>
      </c>
      <c r="G53" s="318">
        <v>12</v>
      </c>
      <c r="H53" s="319">
        <v>5.8</v>
      </c>
      <c r="I53" s="320">
        <v>1</v>
      </c>
      <c r="J53" s="309" t="s">
        <v>923</v>
      </c>
      <c r="K53" s="310">
        <f>F53-H53</f>
        <v>1.5499999999999998</v>
      </c>
      <c r="L53" s="311">
        <v>100</v>
      </c>
      <c r="M53" s="312">
        <f t="shared" si="26"/>
        <v>2031.2499999999995</v>
      </c>
      <c r="N53" s="310">
        <v>1375</v>
      </c>
      <c r="O53" s="309" t="s">
        <v>534</v>
      </c>
      <c r="P53" s="313">
        <v>45083</v>
      </c>
      <c r="Q53" s="196"/>
      <c r="R53" s="202" t="s">
        <v>535</v>
      </c>
      <c r="S53" s="196"/>
      <c r="T53" s="196"/>
      <c r="U53" s="196"/>
      <c r="V53" s="196"/>
      <c r="W53" s="196"/>
      <c r="X53" s="202"/>
      <c r="Y53" s="196"/>
      <c r="Z53" s="196"/>
      <c r="AA53" s="196"/>
      <c r="AB53" s="196"/>
      <c r="AC53" s="196"/>
      <c r="AD53" s="202"/>
      <c r="AE53" s="196"/>
      <c r="AF53" s="196"/>
      <c r="AG53" s="196"/>
      <c r="AH53" s="196"/>
      <c r="AI53" s="196"/>
      <c r="AJ53" s="202"/>
      <c r="AK53" s="196"/>
      <c r="AL53" s="196"/>
    </row>
    <row r="54" spans="1:38" s="197" customFormat="1" ht="15.6" customHeight="1">
      <c r="A54" s="314">
        <v>9</v>
      </c>
      <c r="B54" s="315">
        <v>45083</v>
      </c>
      <c r="C54" s="316"/>
      <c r="D54" s="317" t="s">
        <v>924</v>
      </c>
      <c r="E54" s="318" t="s">
        <v>536</v>
      </c>
      <c r="F54" s="318">
        <v>11.5</v>
      </c>
      <c r="G54" s="318"/>
      <c r="H54" s="319">
        <v>21.5</v>
      </c>
      <c r="I54" s="320" t="s">
        <v>925</v>
      </c>
      <c r="J54" s="309" t="s">
        <v>927</v>
      </c>
      <c r="K54" s="310">
        <f t="shared" ref="K54" si="27">H54-F54</f>
        <v>10</v>
      </c>
      <c r="L54" s="311">
        <v>100</v>
      </c>
      <c r="M54" s="312">
        <f t="shared" ref="M54" si="28">(K54*N54)-100</f>
        <v>300</v>
      </c>
      <c r="N54" s="310">
        <v>40</v>
      </c>
      <c r="O54" s="309" t="s">
        <v>534</v>
      </c>
      <c r="P54" s="313">
        <v>45083</v>
      </c>
      <c r="Q54" s="196"/>
      <c r="R54" s="202" t="s">
        <v>535</v>
      </c>
      <c r="S54" s="196"/>
      <c r="T54" s="196"/>
      <c r="U54" s="196"/>
      <c r="V54" s="196"/>
      <c r="W54" s="196"/>
      <c r="X54" s="202"/>
      <c r="Y54" s="196"/>
      <c r="Z54" s="196"/>
      <c r="AA54" s="196"/>
      <c r="AB54" s="196"/>
      <c r="AC54" s="196"/>
      <c r="AD54" s="202"/>
      <c r="AE54" s="196"/>
      <c r="AF54" s="196"/>
      <c r="AG54" s="196"/>
      <c r="AH54" s="196"/>
      <c r="AI54" s="196"/>
      <c r="AJ54" s="202"/>
      <c r="AK54" s="196"/>
      <c r="AL54" s="196"/>
    </row>
    <row r="55" spans="1:38" s="197" customFormat="1" ht="15.6" customHeight="1">
      <c r="A55" s="314">
        <v>10</v>
      </c>
      <c r="B55" s="315">
        <v>45083</v>
      </c>
      <c r="C55" s="316"/>
      <c r="D55" s="317" t="s">
        <v>937</v>
      </c>
      <c r="E55" s="318" t="s">
        <v>536</v>
      </c>
      <c r="F55" s="318">
        <v>47</v>
      </c>
      <c r="G55" s="318">
        <v>29</v>
      </c>
      <c r="H55" s="319">
        <v>53</v>
      </c>
      <c r="I55" s="320" t="s">
        <v>908</v>
      </c>
      <c r="J55" s="309" t="s">
        <v>938</v>
      </c>
      <c r="K55" s="310">
        <f t="shared" ref="K55" si="29">H55-F55</f>
        <v>6</v>
      </c>
      <c r="L55" s="311">
        <v>100</v>
      </c>
      <c r="M55" s="312">
        <f t="shared" ref="M55:M56" si="30">(K55*N55)-100</f>
        <v>1400</v>
      </c>
      <c r="N55" s="310">
        <v>250</v>
      </c>
      <c r="O55" s="309" t="s">
        <v>534</v>
      </c>
      <c r="P55" s="313">
        <v>45084</v>
      </c>
      <c r="Q55" s="196"/>
      <c r="R55" s="202" t="s">
        <v>535</v>
      </c>
      <c r="S55" s="196"/>
      <c r="T55" s="196"/>
      <c r="U55" s="196"/>
      <c r="V55" s="196"/>
      <c r="W55" s="196"/>
      <c r="X55" s="202"/>
      <c r="Y55" s="196"/>
      <c r="Z55" s="196"/>
      <c r="AA55" s="196"/>
      <c r="AB55" s="196"/>
      <c r="AC55" s="196"/>
      <c r="AD55" s="202"/>
      <c r="AE55" s="196"/>
      <c r="AF55" s="196"/>
      <c r="AG55" s="196"/>
      <c r="AH55" s="196"/>
      <c r="AI55" s="196"/>
      <c r="AJ55" s="202"/>
      <c r="AK55" s="196"/>
      <c r="AL55" s="196"/>
    </row>
    <row r="56" spans="1:38" s="197" customFormat="1" ht="15.6" customHeight="1">
      <c r="A56" s="314">
        <v>11</v>
      </c>
      <c r="B56" s="315">
        <v>45084</v>
      </c>
      <c r="C56" s="316"/>
      <c r="D56" s="317" t="s">
        <v>906</v>
      </c>
      <c r="E56" s="318" t="s">
        <v>907</v>
      </c>
      <c r="F56" s="318">
        <f>(87.5+120)/2</f>
        <v>103.75</v>
      </c>
      <c r="G56" s="318">
        <v>145</v>
      </c>
      <c r="H56" s="319">
        <v>68.5</v>
      </c>
      <c r="I56" s="320" t="s">
        <v>908</v>
      </c>
      <c r="J56" s="309" t="s">
        <v>955</v>
      </c>
      <c r="K56" s="310">
        <f>F56-H56</f>
        <v>35.25</v>
      </c>
      <c r="L56" s="311">
        <v>100</v>
      </c>
      <c r="M56" s="312">
        <f t="shared" si="30"/>
        <v>1662.5</v>
      </c>
      <c r="N56" s="310">
        <v>50</v>
      </c>
      <c r="O56" s="309" t="s">
        <v>534</v>
      </c>
      <c r="P56" s="313">
        <v>45086</v>
      </c>
      <c r="Q56" s="196"/>
      <c r="R56" s="202" t="s">
        <v>535</v>
      </c>
      <c r="S56" s="196"/>
      <c r="T56" s="196"/>
      <c r="U56" s="196"/>
      <c r="V56" s="196"/>
      <c r="W56" s="196"/>
      <c r="X56" s="202"/>
      <c r="Y56" s="196"/>
      <c r="Z56" s="196"/>
      <c r="AA56" s="196"/>
      <c r="AB56" s="196"/>
      <c r="AC56" s="196"/>
      <c r="AD56" s="202"/>
      <c r="AE56" s="196"/>
      <c r="AF56" s="196"/>
      <c r="AG56" s="196"/>
      <c r="AH56" s="196"/>
      <c r="AI56" s="196"/>
      <c r="AJ56" s="202"/>
      <c r="AK56" s="196"/>
      <c r="AL56" s="196"/>
    </row>
    <row r="57" spans="1:38" s="197" customFormat="1" ht="15.6" customHeight="1">
      <c r="A57" s="335">
        <v>12</v>
      </c>
      <c r="B57" s="336">
        <v>45084</v>
      </c>
      <c r="C57" s="337"/>
      <c r="D57" s="338" t="s">
        <v>936</v>
      </c>
      <c r="E57" s="339" t="s">
        <v>536</v>
      </c>
      <c r="F57" s="339">
        <v>119</v>
      </c>
      <c r="G57" s="339">
        <v>35</v>
      </c>
      <c r="H57" s="340">
        <v>35</v>
      </c>
      <c r="I57" s="341" t="s">
        <v>918</v>
      </c>
      <c r="J57" s="342" t="s">
        <v>942</v>
      </c>
      <c r="K57" s="343">
        <f t="shared" ref="K57" si="31">H57-F57</f>
        <v>-84</v>
      </c>
      <c r="L57" s="344">
        <v>100</v>
      </c>
      <c r="M57" s="345">
        <f t="shared" ref="M57" si="32">(K57*N57)-100</f>
        <v>-2200</v>
      </c>
      <c r="N57" s="343">
        <v>25</v>
      </c>
      <c r="O57" s="342" t="s">
        <v>546</v>
      </c>
      <c r="P57" s="346">
        <v>45085</v>
      </c>
      <c r="Q57" s="196"/>
      <c r="R57" s="202" t="s">
        <v>535</v>
      </c>
      <c r="S57" s="196"/>
      <c r="T57" s="196"/>
      <c r="U57" s="196"/>
      <c r="V57" s="196"/>
      <c r="W57" s="196"/>
      <c r="X57" s="202"/>
      <c r="Y57" s="196"/>
      <c r="Z57" s="196"/>
      <c r="AA57" s="196"/>
      <c r="AB57" s="196"/>
      <c r="AC57" s="196"/>
      <c r="AD57" s="202"/>
      <c r="AE57" s="196"/>
      <c r="AF57" s="196"/>
      <c r="AG57" s="196"/>
      <c r="AH57" s="196"/>
      <c r="AI57" s="196"/>
      <c r="AJ57" s="202"/>
      <c r="AK57" s="196"/>
      <c r="AL57" s="196"/>
    </row>
    <row r="58" spans="1:38" s="197" customFormat="1" ht="15.6" customHeight="1">
      <c r="A58" s="288">
        <v>13</v>
      </c>
      <c r="B58" s="289">
        <v>45085</v>
      </c>
      <c r="C58" s="290"/>
      <c r="D58" s="291" t="s">
        <v>943</v>
      </c>
      <c r="E58" s="200" t="s">
        <v>536</v>
      </c>
      <c r="F58" s="200" t="s">
        <v>944</v>
      </c>
      <c r="G58" s="200">
        <v>8</v>
      </c>
      <c r="H58" s="201"/>
      <c r="I58" s="216" t="s">
        <v>945</v>
      </c>
      <c r="J58" s="224" t="s">
        <v>537</v>
      </c>
      <c r="K58" s="247"/>
      <c r="L58" s="292"/>
      <c r="M58" s="293"/>
      <c r="N58" s="247"/>
      <c r="O58" s="224"/>
      <c r="P58" s="198"/>
      <c r="Q58" s="196"/>
      <c r="R58" s="202" t="s">
        <v>993</v>
      </c>
      <c r="S58" s="196"/>
      <c r="T58" s="196"/>
      <c r="U58" s="196"/>
      <c r="V58" s="196"/>
      <c r="W58" s="196"/>
      <c r="X58" s="202"/>
      <c r="Y58" s="196"/>
      <c r="Z58" s="196"/>
      <c r="AA58" s="196"/>
      <c r="AB58" s="196"/>
      <c r="AC58" s="196"/>
      <c r="AD58" s="202"/>
      <c r="AE58" s="196"/>
      <c r="AF58" s="196"/>
      <c r="AG58" s="196"/>
      <c r="AH58" s="196"/>
      <c r="AI58" s="196"/>
      <c r="AJ58" s="202"/>
      <c r="AK58" s="196"/>
      <c r="AL58" s="196"/>
    </row>
    <row r="59" spans="1:38" s="197" customFormat="1" ht="15.6" customHeight="1">
      <c r="A59" s="314">
        <v>14</v>
      </c>
      <c r="B59" s="315">
        <v>45086</v>
      </c>
      <c r="C59" s="316"/>
      <c r="D59" s="317" t="s">
        <v>949</v>
      </c>
      <c r="E59" s="318" t="s">
        <v>536</v>
      </c>
      <c r="F59" s="318">
        <v>52.5</v>
      </c>
      <c r="G59" s="318">
        <v>19</v>
      </c>
      <c r="H59" s="319">
        <v>73.5</v>
      </c>
      <c r="I59" s="320" t="s">
        <v>889</v>
      </c>
      <c r="J59" s="309" t="s">
        <v>547</v>
      </c>
      <c r="K59" s="310">
        <f t="shared" ref="K59" si="33">H59-F59</f>
        <v>21</v>
      </c>
      <c r="L59" s="311">
        <v>100</v>
      </c>
      <c r="M59" s="312">
        <f t="shared" ref="M59" si="34">(K59*N59)-100</f>
        <v>950</v>
      </c>
      <c r="N59" s="310">
        <v>50</v>
      </c>
      <c r="O59" s="309" t="s">
        <v>534</v>
      </c>
      <c r="P59" s="313">
        <v>45086</v>
      </c>
      <c r="Q59" s="196"/>
      <c r="R59" s="202" t="s">
        <v>535</v>
      </c>
      <c r="S59" s="196"/>
      <c r="T59" s="196"/>
      <c r="U59" s="196"/>
      <c r="V59" s="196"/>
      <c r="W59" s="196"/>
      <c r="X59" s="202"/>
      <c r="Y59" s="196"/>
      <c r="Z59" s="196"/>
      <c r="AA59" s="196"/>
      <c r="AB59" s="196"/>
      <c r="AC59" s="196"/>
      <c r="AD59" s="202"/>
      <c r="AE59" s="196"/>
      <c r="AF59" s="196"/>
      <c r="AG59" s="196"/>
      <c r="AH59" s="196"/>
      <c r="AI59" s="196"/>
      <c r="AJ59" s="202"/>
      <c r="AK59" s="196"/>
      <c r="AL59" s="196"/>
    </row>
    <row r="60" spans="1:38" s="197" customFormat="1" ht="15.6" customHeight="1">
      <c r="A60" s="314">
        <v>15</v>
      </c>
      <c r="B60" s="315">
        <v>45086</v>
      </c>
      <c r="C60" s="316"/>
      <c r="D60" s="317" t="s">
        <v>959</v>
      </c>
      <c r="E60" s="318" t="s">
        <v>907</v>
      </c>
      <c r="F60" s="318">
        <v>20</v>
      </c>
      <c r="G60" s="318">
        <v>32</v>
      </c>
      <c r="H60" s="319">
        <v>14.5</v>
      </c>
      <c r="I60" s="320">
        <v>1</v>
      </c>
      <c r="J60" s="309" t="s">
        <v>950</v>
      </c>
      <c r="K60" s="310">
        <f>F60-H60</f>
        <v>5.5</v>
      </c>
      <c r="L60" s="311">
        <v>100</v>
      </c>
      <c r="M60" s="312">
        <f t="shared" ref="M60:M61" si="35">(K60*N60)-100</f>
        <v>1962.5</v>
      </c>
      <c r="N60" s="310">
        <v>375</v>
      </c>
      <c r="O60" s="309" t="s">
        <v>534</v>
      </c>
      <c r="P60" s="313">
        <v>45086</v>
      </c>
      <c r="Q60" s="196"/>
      <c r="R60" s="202" t="s">
        <v>535</v>
      </c>
      <c r="S60" s="196"/>
      <c r="T60" s="196"/>
      <c r="U60" s="196"/>
      <c r="V60" s="196"/>
      <c r="W60" s="196"/>
      <c r="X60" s="202"/>
      <c r="Y60" s="196"/>
      <c r="Z60" s="196"/>
      <c r="AA60" s="196"/>
      <c r="AB60" s="196"/>
      <c r="AC60" s="196"/>
      <c r="AD60" s="202"/>
      <c r="AE60" s="196"/>
      <c r="AF60" s="196"/>
      <c r="AG60" s="196"/>
      <c r="AH60" s="196"/>
      <c r="AI60" s="196"/>
      <c r="AJ60" s="202"/>
      <c r="AK60" s="196"/>
      <c r="AL60" s="196"/>
    </row>
    <row r="61" spans="1:38" s="197" customFormat="1" ht="15.6" customHeight="1">
      <c r="A61" s="335">
        <v>16</v>
      </c>
      <c r="B61" s="336">
        <v>45086</v>
      </c>
      <c r="C61" s="337"/>
      <c r="D61" s="338" t="s">
        <v>951</v>
      </c>
      <c r="E61" s="339" t="s">
        <v>907</v>
      </c>
      <c r="F61" s="339">
        <v>1.1499999999999999</v>
      </c>
      <c r="G61" s="339">
        <v>1.7</v>
      </c>
      <c r="H61" s="340">
        <v>1.7</v>
      </c>
      <c r="I61" s="341">
        <v>0.1</v>
      </c>
      <c r="J61" s="342" t="s">
        <v>1022</v>
      </c>
      <c r="K61" s="343">
        <f>F61-H61</f>
        <v>-0.55000000000000004</v>
      </c>
      <c r="L61" s="344">
        <v>100</v>
      </c>
      <c r="M61" s="345">
        <f t="shared" si="35"/>
        <v>-5008.2000000000007</v>
      </c>
      <c r="N61" s="343">
        <v>8924</v>
      </c>
      <c r="O61" s="342" t="s">
        <v>546</v>
      </c>
      <c r="P61" s="346">
        <v>45090</v>
      </c>
      <c r="Q61" s="196"/>
      <c r="R61" s="202" t="s">
        <v>535</v>
      </c>
      <c r="S61" s="196"/>
      <c r="T61" s="196"/>
      <c r="U61" s="196"/>
      <c r="V61" s="196"/>
      <c r="W61" s="196"/>
      <c r="X61" s="202"/>
      <c r="Y61" s="196"/>
      <c r="Z61" s="196"/>
      <c r="AA61" s="196"/>
      <c r="AB61" s="196"/>
      <c r="AC61" s="196"/>
      <c r="AD61" s="202"/>
      <c r="AE61" s="196"/>
      <c r="AF61" s="196"/>
      <c r="AG61" s="196"/>
      <c r="AH61" s="196"/>
      <c r="AI61" s="196"/>
      <c r="AJ61" s="202"/>
      <c r="AK61" s="196"/>
      <c r="AL61" s="196"/>
    </row>
    <row r="62" spans="1:38" s="197" customFormat="1" ht="15.6" customHeight="1">
      <c r="A62" s="335">
        <v>17</v>
      </c>
      <c r="B62" s="336">
        <v>45086</v>
      </c>
      <c r="C62" s="337"/>
      <c r="D62" s="338" t="s">
        <v>952</v>
      </c>
      <c r="E62" s="339" t="s">
        <v>907</v>
      </c>
      <c r="F62" s="339">
        <v>2</v>
      </c>
      <c r="G62" s="339">
        <v>3.2</v>
      </c>
      <c r="H62" s="340">
        <v>3.1</v>
      </c>
      <c r="I62" s="341">
        <v>0.1</v>
      </c>
      <c r="J62" s="342" t="s">
        <v>953</v>
      </c>
      <c r="K62" s="343">
        <f>F62-H62</f>
        <v>-1.1000000000000001</v>
      </c>
      <c r="L62" s="344">
        <v>100</v>
      </c>
      <c r="M62" s="345">
        <f t="shared" ref="M62:M63" si="36">(K62*N62)-100</f>
        <v>-8900</v>
      </c>
      <c r="N62" s="343">
        <v>8000</v>
      </c>
      <c r="O62" s="342" t="s">
        <v>546</v>
      </c>
      <c r="P62" s="346">
        <v>45086</v>
      </c>
      <c r="Q62" s="196"/>
      <c r="R62" s="202" t="s">
        <v>535</v>
      </c>
      <c r="S62" s="196"/>
      <c r="T62" s="196"/>
      <c r="U62" s="196"/>
      <c r="V62" s="196"/>
      <c r="W62" s="196"/>
      <c r="X62" s="202"/>
      <c r="Y62" s="196"/>
      <c r="Z62" s="196"/>
      <c r="AA62" s="196"/>
      <c r="AB62" s="196"/>
      <c r="AC62" s="196"/>
      <c r="AD62" s="202"/>
      <c r="AE62" s="196"/>
      <c r="AF62" s="196"/>
      <c r="AG62" s="196"/>
      <c r="AH62" s="196"/>
      <c r="AI62" s="196"/>
      <c r="AJ62" s="202"/>
      <c r="AK62" s="196"/>
      <c r="AL62" s="196"/>
    </row>
    <row r="63" spans="1:38" s="197" customFormat="1" ht="15.6" customHeight="1">
      <c r="A63" s="314">
        <v>18</v>
      </c>
      <c r="B63" s="315">
        <v>45086</v>
      </c>
      <c r="C63" s="316"/>
      <c r="D63" s="317" t="s">
        <v>949</v>
      </c>
      <c r="E63" s="318" t="s">
        <v>536</v>
      </c>
      <c r="F63" s="318">
        <v>52.5</v>
      </c>
      <c r="G63" s="318">
        <v>19</v>
      </c>
      <c r="H63" s="319">
        <v>72</v>
      </c>
      <c r="I63" s="320" t="s">
        <v>889</v>
      </c>
      <c r="J63" s="309" t="s">
        <v>954</v>
      </c>
      <c r="K63" s="310">
        <f t="shared" ref="K63" si="37">H63-F63</f>
        <v>19.5</v>
      </c>
      <c r="L63" s="311">
        <v>100</v>
      </c>
      <c r="M63" s="312">
        <f t="shared" si="36"/>
        <v>875</v>
      </c>
      <c r="N63" s="310">
        <v>50</v>
      </c>
      <c r="O63" s="309" t="s">
        <v>534</v>
      </c>
      <c r="P63" s="313">
        <v>45086</v>
      </c>
      <c r="Q63" s="196"/>
      <c r="R63" s="202" t="s">
        <v>535</v>
      </c>
      <c r="S63" s="196"/>
      <c r="T63" s="196"/>
      <c r="U63" s="196"/>
      <c r="V63" s="196"/>
      <c r="W63" s="196"/>
      <c r="X63" s="202"/>
      <c r="Y63" s="196"/>
      <c r="Z63" s="196"/>
      <c r="AA63" s="196"/>
      <c r="AB63" s="196"/>
      <c r="AC63" s="196"/>
      <c r="AD63" s="202"/>
      <c r="AE63" s="196"/>
      <c r="AF63" s="196"/>
      <c r="AG63" s="196"/>
      <c r="AH63" s="196"/>
      <c r="AI63" s="196"/>
      <c r="AJ63" s="202"/>
      <c r="AK63" s="196"/>
      <c r="AL63" s="196"/>
    </row>
    <row r="64" spans="1:38" s="197" customFormat="1" ht="15.6" customHeight="1">
      <c r="A64" s="314">
        <v>19</v>
      </c>
      <c r="B64" s="315">
        <v>45086</v>
      </c>
      <c r="C64" s="316"/>
      <c r="D64" s="317" t="s">
        <v>956</v>
      </c>
      <c r="E64" s="318" t="s">
        <v>536</v>
      </c>
      <c r="F64" s="318">
        <v>23.5</v>
      </c>
      <c r="G64" s="318">
        <v>8</v>
      </c>
      <c r="H64" s="319">
        <v>30.5</v>
      </c>
      <c r="I64" s="320" t="s">
        <v>957</v>
      </c>
      <c r="J64" s="309" t="s">
        <v>979</v>
      </c>
      <c r="K64" s="310">
        <f t="shared" ref="K64" si="38">H64-F64</f>
        <v>7</v>
      </c>
      <c r="L64" s="311">
        <v>100</v>
      </c>
      <c r="M64" s="312">
        <f t="shared" ref="M64" si="39">(K64*N64)-100</f>
        <v>2525</v>
      </c>
      <c r="N64" s="310">
        <v>375</v>
      </c>
      <c r="O64" s="309" t="s">
        <v>534</v>
      </c>
      <c r="P64" s="313">
        <v>45089</v>
      </c>
      <c r="Q64" s="196"/>
      <c r="R64" s="202" t="s">
        <v>535</v>
      </c>
      <c r="S64" s="196"/>
      <c r="T64" s="196"/>
      <c r="U64" s="196"/>
      <c r="V64" s="196"/>
      <c r="W64" s="196"/>
      <c r="X64" s="202"/>
      <c r="Y64" s="196"/>
      <c r="Z64" s="196"/>
      <c r="AA64" s="196"/>
      <c r="AB64" s="196"/>
      <c r="AC64" s="196"/>
      <c r="AD64" s="202"/>
      <c r="AE64" s="196"/>
      <c r="AF64" s="196"/>
      <c r="AG64" s="196"/>
      <c r="AH64" s="196"/>
      <c r="AI64" s="196"/>
      <c r="AJ64" s="202"/>
      <c r="AK64" s="196"/>
      <c r="AL64" s="196"/>
    </row>
    <row r="65" spans="1:38" s="197" customFormat="1" ht="15.6" customHeight="1">
      <c r="A65" s="314">
        <v>20</v>
      </c>
      <c r="B65" s="315">
        <v>45086</v>
      </c>
      <c r="C65" s="316"/>
      <c r="D65" s="317" t="s">
        <v>958</v>
      </c>
      <c r="E65" s="318" t="s">
        <v>907</v>
      </c>
      <c r="F65" s="318">
        <v>190</v>
      </c>
      <c r="G65" s="318">
        <v>290</v>
      </c>
      <c r="H65" s="319">
        <v>142.5</v>
      </c>
      <c r="I65" s="320">
        <v>0.1</v>
      </c>
      <c r="J65" s="309" t="s">
        <v>688</v>
      </c>
      <c r="K65" s="310">
        <f>F65-H65</f>
        <v>47.5</v>
      </c>
      <c r="L65" s="311">
        <v>100</v>
      </c>
      <c r="M65" s="312">
        <f t="shared" ref="M65" si="40">(K65*N65)-100</f>
        <v>1087.5</v>
      </c>
      <c r="N65" s="310">
        <v>25</v>
      </c>
      <c r="O65" s="309" t="s">
        <v>534</v>
      </c>
      <c r="P65" s="313">
        <v>45086</v>
      </c>
      <c r="Q65" s="196"/>
      <c r="R65" s="202" t="s">
        <v>535</v>
      </c>
      <c r="S65" s="196"/>
      <c r="T65" s="196"/>
      <c r="U65" s="196"/>
      <c r="V65" s="196"/>
      <c r="W65" s="196"/>
      <c r="X65" s="202"/>
      <c r="Y65" s="196"/>
      <c r="Z65" s="196"/>
      <c r="AA65" s="196"/>
      <c r="AB65" s="196"/>
      <c r="AC65" s="196"/>
      <c r="AD65" s="202"/>
      <c r="AE65" s="196"/>
      <c r="AF65" s="196"/>
      <c r="AG65" s="196"/>
      <c r="AH65" s="196"/>
      <c r="AI65" s="196"/>
      <c r="AJ65" s="202"/>
      <c r="AK65" s="196"/>
      <c r="AL65" s="196"/>
    </row>
    <row r="66" spans="1:38" s="197" customFormat="1" ht="15.6" customHeight="1">
      <c r="A66" s="314">
        <v>21</v>
      </c>
      <c r="B66" s="315">
        <v>45086</v>
      </c>
      <c r="C66" s="316"/>
      <c r="D66" s="317" t="s">
        <v>960</v>
      </c>
      <c r="E66" s="318" t="s">
        <v>536</v>
      </c>
      <c r="F66" s="318">
        <v>52.5</v>
      </c>
      <c r="G66" s="318">
        <v>15</v>
      </c>
      <c r="H66" s="319">
        <v>76</v>
      </c>
      <c r="I66" s="320" t="s">
        <v>961</v>
      </c>
      <c r="J66" s="309" t="s">
        <v>962</v>
      </c>
      <c r="K66" s="310">
        <f t="shared" ref="K66" si="41">H66-F66</f>
        <v>23.5</v>
      </c>
      <c r="L66" s="311">
        <v>100</v>
      </c>
      <c r="M66" s="312">
        <f t="shared" ref="M66" si="42">(K66*N66)-100</f>
        <v>840</v>
      </c>
      <c r="N66" s="310">
        <v>40</v>
      </c>
      <c r="O66" s="309" t="s">
        <v>534</v>
      </c>
      <c r="P66" s="313">
        <v>45086</v>
      </c>
      <c r="Q66" s="196"/>
      <c r="R66" s="202" t="s">
        <v>993</v>
      </c>
      <c r="S66" s="196"/>
      <c r="T66" s="196"/>
      <c r="U66" s="196"/>
      <c r="V66" s="196"/>
      <c r="W66" s="196"/>
      <c r="X66" s="202"/>
      <c r="Y66" s="196"/>
      <c r="Z66" s="196"/>
      <c r="AA66" s="196"/>
      <c r="AB66" s="196"/>
      <c r="AC66" s="196"/>
      <c r="AD66" s="202"/>
      <c r="AE66" s="196"/>
      <c r="AF66" s="196"/>
      <c r="AG66" s="196"/>
      <c r="AH66" s="196"/>
      <c r="AI66" s="196"/>
      <c r="AJ66" s="202"/>
      <c r="AK66" s="196"/>
      <c r="AL66" s="196"/>
    </row>
    <row r="67" spans="1:38" s="197" customFormat="1" ht="15.6" customHeight="1">
      <c r="A67" s="335">
        <v>22</v>
      </c>
      <c r="B67" s="336">
        <v>45089</v>
      </c>
      <c r="C67" s="337"/>
      <c r="D67" s="338" t="s">
        <v>977</v>
      </c>
      <c r="E67" s="339" t="s">
        <v>536</v>
      </c>
      <c r="F67" s="339">
        <v>36</v>
      </c>
      <c r="G67" s="339">
        <v>15</v>
      </c>
      <c r="H67" s="340">
        <v>15</v>
      </c>
      <c r="I67" s="341" t="s">
        <v>978</v>
      </c>
      <c r="J67" s="342" t="s">
        <v>1021</v>
      </c>
      <c r="K67" s="343">
        <f t="shared" ref="K67" si="43">H67-F67</f>
        <v>-21</v>
      </c>
      <c r="L67" s="344">
        <v>100</v>
      </c>
      <c r="M67" s="345">
        <f t="shared" ref="M67" si="44">(K67*N67)-100</f>
        <v>-1150</v>
      </c>
      <c r="N67" s="343">
        <v>50</v>
      </c>
      <c r="O67" s="342" t="s">
        <v>546</v>
      </c>
      <c r="P67" s="346">
        <v>45090</v>
      </c>
      <c r="Q67" s="196"/>
      <c r="R67" s="202" t="s">
        <v>535</v>
      </c>
      <c r="S67" s="196"/>
      <c r="T67" s="196"/>
      <c r="U67" s="196"/>
      <c r="V67" s="196"/>
      <c r="W67" s="196"/>
      <c r="X67" s="202"/>
      <c r="Y67" s="196"/>
      <c r="Z67" s="196"/>
      <c r="AA67" s="196"/>
      <c r="AB67" s="196"/>
      <c r="AC67" s="196"/>
      <c r="AD67" s="202"/>
      <c r="AE67" s="196"/>
      <c r="AF67" s="196"/>
      <c r="AG67" s="196"/>
      <c r="AH67" s="196"/>
      <c r="AI67" s="196"/>
      <c r="AJ67" s="202"/>
      <c r="AK67" s="196"/>
      <c r="AL67" s="196"/>
    </row>
    <row r="68" spans="1:38" s="368" customFormat="1" ht="15.6" customHeight="1">
      <c r="A68" s="288">
        <v>23</v>
      </c>
      <c r="B68" s="289">
        <v>45089</v>
      </c>
      <c r="C68" s="290"/>
      <c r="D68" s="291" t="s">
        <v>983</v>
      </c>
      <c r="E68" s="200" t="s">
        <v>907</v>
      </c>
      <c r="F68" s="200" t="s">
        <v>1026</v>
      </c>
      <c r="G68" s="200">
        <v>147</v>
      </c>
      <c r="H68" s="201"/>
      <c r="I68" s="216" t="s">
        <v>984</v>
      </c>
      <c r="J68" s="224" t="s">
        <v>537</v>
      </c>
      <c r="K68" s="247"/>
      <c r="L68" s="292"/>
      <c r="M68" s="293"/>
      <c r="N68" s="247"/>
      <c r="O68" s="224"/>
      <c r="P68" s="198"/>
      <c r="Q68" s="196"/>
      <c r="R68" s="202" t="s">
        <v>535</v>
      </c>
      <c r="S68" s="196"/>
      <c r="T68" s="196"/>
      <c r="U68" s="196"/>
      <c r="V68" s="196"/>
      <c r="W68" s="196"/>
      <c r="X68" s="202"/>
      <c r="Y68" s="196"/>
      <c r="Z68" s="196"/>
      <c r="AA68" s="196"/>
      <c r="AB68" s="196"/>
      <c r="AC68" s="196"/>
      <c r="AD68" s="202"/>
      <c r="AE68" s="196"/>
      <c r="AF68" s="196"/>
      <c r="AG68" s="196"/>
      <c r="AH68" s="196"/>
      <c r="AI68" s="196"/>
      <c r="AJ68" s="202"/>
      <c r="AK68" s="196"/>
      <c r="AL68" s="196"/>
    </row>
    <row r="69" spans="1:38" s="197" customFormat="1" ht="15.6" customHeight="1">
      <c r="A69" s="321">
        <v>24</v>
      </c>
      <c r="B69" s="322">
        <v>45089</v>
      </c>
      <c r="C69" s="323"/>
      <c r="D69" s="324" t="s">
        <v>985</v>
      </c>
      <c r="E69" s="325" t="s">
        <v>536</v>
      </c>
      <c r="F69" s="325">
        <v>33</v>
      </c>
      <c r="G69" s="325"/>
      <c r="H69" s="326">
        <v>36</v>
      </c>
      <c r="I69" s="327">
        <v>100</v>
      </c>
      <c r="J69" s="328" t="s">
        <v>986</v>
      </c>
      <c r="K69" s="329">
        <f t="shared" ref="K69:K70" si="45">H69-F69</f>
        <v>3</v>
      </c>
      <c r="L69" s="330">
        <v>100</v>
      </c>
      <c r="M69" s="331">
        <f t="shared" ref="M69:M70" si="46">(K69*N69)-100</f>
        <v>20</v>
      </c>
      <c r="N69" s="329">
        <v>40</v>
      </c>
      <c r="O69" s="328" t="s">
        <v>655</v>
      </c>
      <c r="P69" s="332">
        <v>45089</v>
      </c>
      <c r="Q69" s="196"/>
      <c r="R69" s="202" t="s">
        <v>993</v>
      </c>
      <c r="S69" s="196"/>
      <c r="T69" s="196"/>
      <c r="U69" s="196"/>
      <c r="V69" s="196"/>
      <c r="W69" s="196"/>
      <c r="X69" s="202"/>
      <c r="Y69" s="196"/>
      <c r="Z69" s="196"/>
      <c r="AA69" s="196"/>
      <c r="AB69" s="196"/>
      <c r="AC69" s="196"/>
      <c r="AD69" s="202"/>
      <c r="AE69" s="196"/>
      <c r="AF69" s="196"/>
      <c r="AG69" s="196"/>
      <c r="AH69" s="196"/>
      <c r="AI69" s="196"/>
      <c r="AJ69" s="202"/>
      <c r="AK69" s="196"/>
      <c r="AL69" s="196"/>
    </row>
    <row r="70" spans="1:38" s="197" customFormat="1" ht="15.6" customHeight="1">
      <c r="A70" s="314">
        <v>25</v>
      </c>
      <c r="B70" s="315">
        <v>45089</v>
      </c>
      <c r="C70" s="316"/>
      <c r="D70" s="317" t="s">
        <v>987</v>
      </c>
      <c r="E70" s="318" t="s">
        <v>536</v>
      </c>
      <c r="F70" s="318">
        <v>200</v>
      </c>
      <c r="G70" s="318">
        <v>90</v>
      </c>
      <c r="H70" s="319">
        <v>250</v>
      </c>
      <c r="I70" s="320" t="s">
        <v>988</v>
      </c>
      <c r="J70" s="309" t="s">
        <v>989</v>
      </c>
      <c r="K70" s="310">
        <f t="shared" si="45"/>
        <v>50</v>
      </c>
      <c r="L70" s="311">
        <v>100</v>
      </c>
      <c r="M70" s="312">
        <f t="shared" si="46"/>
        <v>1150</v>
      </c>
      <c r="N70" s="310">
        <v>25</v>
      </c>
      <c r="O70" s="309" t="s">
        <v>534</v>
      </c>
      <c r="P70" s="313">
        <v>45089</v>
      </c>
      <c r="Q70" s="196"/>
      <c r="R70" s="202" t="s">
        <v>535</v>
      </c>
      <c r="S70" s="196"/>
      <c r="T70" s="196"/>
      <c r="U70" s="196"/>
      <c r="V70" s="196"/>
      <c r="W70" s="196"/>
      <c r="X70" s="202"/>
      <c r="Y70" s="196"/>
      <c r="Z70" s="196"/>
      <c r="AA70" s="196"/>
      <c r="AB70" s="196"/>
      <c r="AC70" s="196"/>
      <c r="AD70" s="202"/>
      <c r="AE70" s="196"/>
      <c r="AF70" s="196"/>
      <c r="AG70" s="196"/>
      <c r="AH70" s="196"/>
      <c r="AI70" s="196"/>
      <c r="AJ70" s="202"/>
      <c r="AK70" s="196"/>
      <c r="AL70" s="196"/>
    </row>
    <row r="71" spans="1:38" s="197" customFormat="1" ht="15.6" customHeight="1">
      <c r="A71" s="288">
        <v>26</v>
      </c>
      <c r="B71" s="289">
        <v>45089</v>
      </c>
      <c r="C71" s="290"/>
      <c r="D71" s="291" t="s">
        <v>956</v>
      </c>
      <c r="E71" s="200" t="s">
        <v>536</v>
      </c>
      <c r="F71" s="200" t="s">
        <v>992</v>
      </c>
      <c r="G71" s="200">
        <v>12</v>
      </c>
      <c r="H71" s="201"/>
      <c r="I71" s="216" t="s">
        <v>957</v>
      </c>
      <c r="J71" s="224" t="s">
        <v>537</v>
      </c>
      <c r="K71" s="247"/>
      <c r="L71" s="292"/>
      <c r="M71" s="293"/>
      <c r="N71" s="247"/>
      <c r="O71" s="224"/>
      <c r="P71" s="198"/>
      <c r="Q71" s="196"/>
      <c r="R71" s="202" t="s">
        <v>535</v>
      </c>
      <c r="S71" s="196"/>
      <c r="T71" s="196"/>
      <c r="U71" s="196"/>
      <c r="V71" s="196"/>
      <c r="W71" s="196"/>
      <c r="X71" s="202"/>
      <c r="Y71" s="196"/>
      <c r="Z71" s="196"/>
      <c r="AA71" s="196"/>
      <c r="AB71" s="196"/>
      <c r="AC71" s="196"/>
      <c r="AD71" s="202"/>
      <c r="AE71" s="196"/>
      <c r="AF71" s="196"/>
      <c r="AG71" s="196"/>
      <c r="AH71" s="196"/>
      <c r="AI71" s="196"/>
      <c r="AJ71" s="202"/>
      <c r="AK71" s="196"/>
      <c r="AL71" s="196"/>
    </row>
    <row r="72" spans="1:38" s="197" customFormat="1" ht="15.6" customHeight="1">
      <c r="A72" s="314">
        <v>27</v>
      </c>
      <c r="B72" s="315">
        <v>45090</v>
      </c>
      <c r="C72" s="316"/>
      <c r="D72" s="317" t="s">
        <v>987</v>
      </c>
      <c r="E72" s="318" t="s">
        <v>536</v>
      </c>
      <c r="F72" s="318">
        <v>120</v>
      </c>
      <c r="G72" s="318">
        <v>40</v>
      </c>
      <c r="H72" s="319">
        <v>170</v>
      </c>
      <c r="I72" s="320" t="s">
        <v>1023</v>
      </c>
      <c r="J72" s="309" t="s">
        <v>989</v>
      </c>
      <c r="K72" s="310">
        <f t="shared" ref="K72" si="47">H72-F72</f>
        <v>50</v>
      </c>
      <c r="L72" s="311">
        <v>100</v>
      </c>
      <c r="M72" s="312">
        <f t="shared" ref="M72" si="48">(K72*N72)-100</f>
        <v>1150</v>
      </c>
      <c r="N72" s="310">
        <v>25</v>
      </c>
      <c r="O72" s="309" t="s">
        <v>534</v>
      </c>
      <c r="P72" s="313">
        <v>45090</v>
      </c>
      <c r="Q72" s="196"/>
      <c r="R72" s="202"/>
      <c r="S72" s="196"/>
      <c r="T72" s="196"/>
      <c r="U72" s="196"/>
      <c r="V72" s="196"/>
      <c r="W72" s="196"/>
      <c r="X72" s="202"/>
      <c r="Y72" s="196"/>
      <c r="Z72" s="196"/>
      <c r="AA72" s="196"/>
      <c r="AB72" s="196"/>
      <c r="AC72" s="196"/>
      <c r="AD72" s="202"/>
      <c r="AE72" s="196"/>
      <c r="AF72" s="196"/>
      <c r="AG72" s="196"/>
      <c r="AH72" s="196"/>
      <c r="AI72" s="196"/>
      <c r="AJ72" s="202"/>
      <c r="AK72" s="196"/>
      <c r="AL72" s="196"/>
    </row>
    <row r="73" spans="1:38" s="374" customFormat="1" ht="15.6" customHeight="1">
      <c r="A73" s="314">
        <v>28</v>
      </c>
      <c r="B73" s="379">
        <v>45090</v>
      </c>
      <c r="C73" s="334"/>
      <c r="D73" s="380" t="s">
        <v>1024</v>
      </c>
      <c r="E73" s="334" t="s">
        <v>536</v>
      </c>
      <c r="F73" s="334">
        <v>20</v>
      </c>
      <c r="G73" s="334">
        <v>0</v>
      </c>
      <c r="H73" s="334">
        <v>44</v>
      </c>
      <c r="I73" s="334" t="s">
        <v>1025</v>
      </c>
      <c r="J73" s="309" t="s">
        <v>789</v>
      </c>
      <c r="K73" s="310">
        <f t="shared" ref="K73" si="49">H73-F73</f>
        <v>24</v>
      </c>
      <c r="L73" s="311">
        <v>100</v>
      </c>
      <c r="M73" s="312">
        <f t="shared" ref="M73" si="50">(K73*N73)-100</f>
        <v>860</v>
      </c>
      <c r="N73" s="310">
        <v>40</v>
      </c>
      <c r="O73" s="309" t="s">
        <v>534</v>
      </c>
      <c r="P73" s="313">
        <v>45090</v>
      </c>
      <c r="Q73" s="373"/>
      <c r="R73" s="373"/>
      <c r="S73" s="373"/>
      <c r="T73" s="373"/>
      <c r="U73" s="373"/>
      <c r="V73" s="373"/>
      <c r="W73" s="373"/>
      <c r="X73" s="373"/>
      <c r="Y73" s="373"/>
      <c r="Z73" s="373"/>
      <c r="AA73" s="373"/>
      <c r="AB73" s="373"/>
      <c r="AC73" s="373"/>
      <c r="AD73" s="373"/>
      <c r="AE73" s="373"/>
      <c r="AF73" s="373"/>
      <c r="AG73" s="373"/>
      <c r="AH73" s="228"/>
      <c r="AI73" s="228"/>
      <c r="AJ73" s="228"/>
      <c r="AK73" s="228"/>
      <c r="AL73" s="228"/>
    </row>
    <row r="74" spans="1:38" ht="38.25" customHeight="1">
      <c r="A74" s="92" t="s">
        <v>558</v>
      </c>
      <c r="B74" s="139"/>
      <c r="C74" s="139"/>
      <c r="D74" s="140"/>
      <c r="E74" s="124"/>
      <c r="F74" s="6"/>
      <c r="G74" s="6"/>
      <c r="H74" s="125"/>
      <c r="I74" s="141"/>
      <c r="J74" s="1"/>
      <c r="K74" s="6"/>
      <c r="L74" s="6"/>
      <c r="M74" s="6"/>
      <c r="N74" s="1"/>
      <c r="O74" s="1"/>
      <c r="Q74" s="1"/>
      <c r="R74" s="6"/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"/>
      <c r="AI74" s="1"/>
      <c r="AJ74" s="6"/>
      <c r="AK74" s="1"/>
    </row>
    <row r="75" spans="1:38" s="197" customFormat="1" ht="38.25">
      <c r="A75" s="93" t="s">
        <v>16</v>
      </c>
      <c r="B75" s="94" t="s">
        <v>511</v>
      </c>
      <c r="C75" s="94"/>
      <c r="D75" s="95" t="s">
        <v>522</v>
      </c>
      <c r="E75" s="94" t="s">
        <v>523</v>
      </c>
      <c r="F75" s="94" t="s">
        <v>524</v>
      </c>
      <c r="G75" s="94" t="s">
        <v>525</v>
      </c>
      <c r="H75" s="94" t="s">
        <v>526</v>
      </c>
      <c r="I75" s="94" t="s">
        <v>527</v>
      </c>
      <c r="J75" s="93" t="s">
        <v>528</v>
      </c>
      <c r="K75" s="128" t="s">
        <v>545</v>
      </c>
      <c r="L75" s="129" t="s">
        <v>530</v>
      </c>
      <c r="M75" s="96" t="s">
        <v>531</v>
      </c>
      <c r="N75" s="94" t="s">
        <v>532</v>
      </c>
      <c r="O75" s="95" t="s">
        <v>533</v>
      </c>
      <c r="P75" s="94" t="s">
        <v>762</v>
      </c>
      <c r="Q75" s="196"/>
      <c r="R75" s="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</row>
    <row r="76" spans="1:38" ht="14.25" customHeight="1">
      <c r="A76" s="248">
        <v>1</v>
      </c>
      <c r="B76" s="249">
        <v>44840</v>
      </c>
      <c r="C76" s="246"/>
      <c r="D76" s="246" t="s">
        <v>833</v>
      </c>
      <c r="E76" s="247" t="s">
        <v>536</v>
      </c>
      <c r="F76" s="247" t="s">
        <v>834</v>
      </c>
      <c r="G76" s="247">
        <v>1220</v>
      </c>
      <c r="H76" s="247"/>
      <c r="I76" s="247" t="s">
        <v>835</v>
      </c>
      <c r="J76" s="224" t="s">
        <v>537</v>
      </c>
      <c r="K76" s="201"/>
      <c r="L76" s="216"/>
      <c r="M76" s="217"/>
      <c r="N76" s="201"/>
      <c r="O76" s="224"/>
      <c r="P76" s="267" t="e">
        <f>VLOOKUP(D76,'MidCap Intra'!B98:C598,2,0)</f>
        <v>#N/A</v>
      </c>
      <c r="Q76" s="196"/>
      <c r="R76" s="196" t="s">
        <v>535</v>
      </c>
      <c r="S76" s="41"/>
      <c r="T76" s="1"/>
      <c r="U76" s="1"/>
      <c r="V76" s="1"/>
      <c r="W76" s="1"/>
      <c r="X76" s="1"/>
      <c r="Y76" s="1"/>
      <c r="Z76" s="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</row>
    <row r="77" spans="1:38" s="197" customFormat="1" ht="14.25" customHeight="1">
      <c r="A77" s="314">
        <v>2</v>
      </c>
      <c r="B77" s="356">
        <v>45050</v>
      </c>
      <c r="C77" s="357"/>
      <c r="D77" s="357" t="s">
        <v>135</v>
      </c>
      <c r="E77" s="310" t="s">
        <v>536</v>
      </c>
      <c r="F77" s="310">
        <v>84</v>
      </c>
      <c r="G77" s="310">
        <v>74.900000000000006</v>
      </c>
      <c r="H77" s="310">
        <v>91.5</v>
      </c>
      <c r="I77" s="310" t="s">
        <v>572</v>
      </c>
      <c r="J77" s="309" t="s">
        <v>964</v>
      </c>
      <c r="K77" s="309">
        <f t="shared" ref="K77" si="51">H77-F77</f>
        <v>7.5</v>
      </c>
      <c r="L77" s="352">
        <f t="shared" ref="L77" si="52">(F77*-0.7)/100</f>
        <v>-0.58799999999999997</v>
      </c>
      <c r="M77" s="353">
        <f t="shared" ref="M77" si="53">(K77+L77)/F77</f>
        <v>8.2285714285714281E-2</v>
      </c>
      <c r="N77" s="358" t="s">
        <v>534</v>
      </c>
      <c r="O77" s="354">
        <v>45086</v>
      </c>
      <c r="P77" s="313"/>
      <c r="Q77" s="196"/>
      <c r="R77" s="196" t="s">
        <v>535</v>
      </c>
      <c r="S77" s="258"/>
      <c r="T77" s="196"/>
      <c r="U77" s="196"/>
      <c r="V77" s="196"/>
      <c r="W77" s="196"/>
      <c r="X77" s="196"/>
      <c r="Y77" s="196"/>
      <c r="Z77" s="196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</row>
    <row r="78" spans="1:38" s="197" customFormat="1" ht="14.25" customHeight="1">
      <c r="A78" s="288">
        <v>3</v>
      </c>
      <c r="B78" s="302">
        <v>45071</v>
      </c>
      <c r="C78" s="246"/>
      <c r="D78" s="246" t="s">
        <v>255</v>
      </c>
      <c r="E78" s="247" t="s">
        <v>536</v>
      </c>
      <c r="F78" s="247" t="s">
        <v>884</v>
      </c>
      <c r="G78" s="247">
        <v>267</v>
      </c>
      <c r="H78" s="247"/>
      <c r="I78" s="247" t="s">
        <v>885</v>
      </c>
      <c r="J78" s="224" t="s">
        <v>537</v>
      </c>
      <c r="K78" s="224"/>
      <c r="L78" s="267"/>
      <c r="M78" s="268"/>
      <c r="N78" s="242"/>
      <c r="O78" s="244"/>
      <c r="P78" s="198"/>
      <c r="Q78" s="196"/>
      <c r="R78" s="196" t="s">
        <v>535</v>
      </c>
      <c r="S78" s="258"/>
      <c r="T78" s="196"/>
      <c r="U78" s="196"/>
      <c r="V78" s="196"/>
      <c r="W78" s="196"/>
      <c r="X78" s="196"/>
      <c r="Y78" s="196"/>
      <c r="Z78" s="196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</row>
    <row r="79" spans="1:38" s="197" customFormat="1" ht="14.25" customHeight="1">
      <c r="A79" s="314">
        <v>4</v>
      </c>
      <c r="B79" s="356">
        <v>45077</v>
      </c>
      <c r="C79" s="357"/>
      <c r="D79" s="357" t="s">
        <v>455</v>
      </c>
      <c r="E79" s="310" t="s">
        <v>536</v>
      </c>
      <c r="F79" s="310">
        <v>1410</v>
      </c>
      <c r="G79" s="310">
        <v>1240</v>
      </c>
      <c r="H79" s="310">
        <v>1540</v>
      </c>
      <c r="I79" s="310" t="s">
        <v>888</v>
      </c>
      <c r="J79" s="309" t="s">
        <v>929</v>
      </c>
      <c r="K79" s="309">
        <f t="shared" ref="K79" si="54">H79-F79</f>
        <v>130</v>
      </c>
      <c r="L79" s="352">
        <f t="shared" ref="L79" si="55">(F79*-0.7)/100</f>
        <v>-9.8699999999999992</v>
      </c>
      <c r="M79" s="353">
        <f t="shared" ref="M79" si="56">(K79+L79)/F79</f>
        <v>8.519858156028369E-2</v>
      </c>
      <c r="N79" s="358" t="s">
        <v>534</v>
      </c>
      <c r="O79" s="354">
        <v>45084</v>
      </c>
      <c r="P79" s="313"/>
      <c r="Q79" s="196"/>
      <c r="R79" s="196" t="s">
        <v>535</v>
      </c>
      <c r="S79" s="258"/>
      <c r="T79" s="196"/>
      <c r="U79" s="196"/>
      <c r="V79" s="196"/>
      <c r="W79" s="196"/>
      <c r="X79" s="196"/>
      <c r="Y79" s="196"/>
      <c r="Z79" s="196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  <c r="AK79" s="258"/>
      <c r="AL79" s="258"/>
    </row>
    <row r="80" spans="1:38" ht="12.75" customHeight="1">
      <c r="A80" s="247"/>
      <c r="B80" s="245"/>
      <c r="C80" s="246"/>
      <c r="D80" s="246"/>
      <c r="E80" s="247"/>
      <c r="F80" s="247"/>
      <c r="G80" s="247"/>
      <c r="H80" s="247"/>
      <c r="I80" s="247"/>
      <c r="J80" s="224"/>
      <c r="K80" s="201"/>
      <c r="L80" s="216"/>
      <c r="M80" s="217"/>
      <c r="N80" s="201"/>
      <c r="O80" s="224"/>
      <c r="P80" s="198"/>
      <c r="R80" s="6"/>
      <c r="S80" s="1"/>
      <c r="T80" s="1"/>
      <c r="U80" s="1"/>
      <c r="V80" s="1"/>
      <c r="W80" s="1"/>
      <c r="X80" s="1"/>
      <c r="Y80" s="1"/>
    </row>
    <row r="81" spans="1:26" ht="12.75" customHeight="1">
      <c r="A81" s="109" t="s">
        <v>538</v>
      </c>
      <c r="B81" s="109"/>
      <c r="C81" s="109"/>
      <c r="D81" s="109"/>
      <c r="E81" s="41"/>
      <c r="F81" s="116" t="s">
        <v>540</v>
      </c>
      <c r="G81" s="54"/>
      <c r="H81" s="54"/>
      <c r="I81" s="54"/>
      <c r="J81" s="6"/>
      <c r="K81" s="132"/>
      <c r="L81" s="133"/>
      <c r="M81" s="6"/>
      <c r="N81" s="99"/>
      <c r="O81" s="142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15" t="s">
        <v>539</v>
      </c>
      <c r="B82" s="109"/>
      <c r="C82" s="109"/>
      <c r="D82" s="109"/>
      <c r="E82" s="6"/>
      <c r="F82" s="116" t="s">
        <v>542</v>
      </c>
      <c r="G82" s="6"/>
      <c r="H82" s="6" t="s">
        <v>758</v>
      </c>
      <c r="I82" s="6"/>
      <c r="J82" s="1"/>
      <c r="K82" s="6"/>
      <c r="L82" s="6"/>
      <c r="M82" s="6"/>
      <c r="N82" s="1"/>
      <c r="O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15"/>
      <c r="B83" s="109"/>
      <c r="C83" s="109"/>
      <c r="D83" s="109"/>
      <c r="E83" s="6"/>
      <c r="F83" s="116"/>
      <c r="G83" s="6"/>
      <c r="H83" s="6"/>
      <c r="I83" s="6"/>
      <c r="J83" s="1"/>
      <c r="K83" s="6"/>
      <c r="L83" s="6"/>
      <c r="M83" s="6"/>
      <c r="N83" s="1"/>
      <c r="O83" s="1"/>
      <c r="Q83" s="1"/>
      <c r="R83" s="54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15"/>
      <c r="B84" s="109"/>
      <c r="C84" s="109"/>
      <c r="D84" s="109"/>
      <c r="E84" s="6"/>
      <c r="F84" s="116"/>
      <c r="G84" s="54"/>
      <c r="H84" s="41"/>
      <c r="I84" s="54"/>
      <c r="J84" s="6"/>
      <c r="K84" s="132"/>
      <c r="L84" s="133"/>
      <c r="M84" s="6"/>
      <c r="N84" s="99"/>
      <c r="O84" s="134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15"/>
      <c r="B85" s="109"/>
      <c r="C85" s="109"/>
      <c r="D85" s="109"/>
      <c r="E85" s="6"/>
      <c r="F85" s="116"/>
      <c r="G85" s="54"/>
      <c r="H85" s="41"/>
      <c r="I85" s="54"/>
      <c r="J85" s="6"/>
      <c r="K85" s="132"/>
      <c r="L85" s="133"/>
      <c r="M85" s="6"/>
      <c r="N85" s="99"/>
      <c r="O85" s="134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15"/>
      <c r="B86" s="109"/>
      <c r="C86" s="109"/>
      <c r="D86" s="109"/>
      <c r="E86" s="6"/>
      <c r="F86" s="116"/>
      <c r="G86" s="54"/>
      <c r="H86" s="41"/>
      <c r="I86" s="54"/>
      <c r="J86" s="6"/>
      <c r="K86" s="132"/>
      <c r="L86" s="133"/>
      <c r="M86" s="6"/>
      <c r="N86" s="99"/>
      <c r="O86" s="134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15"/>
      <c r="B87" s="109"/>
      <c r="C87" s="109"/>
      <c r="D87" s="109"/>
      <c r="E87" s="6"/>
      <c r="F87" s="116"/>
      <c r="G87" s="54"/>
      <c r="H87" s="41"/>
      <c r="I87" s="54"/>
      <c r="J87" s="6"/>
      <c r="K87" s="132"/>
      <c r="L87" s="133"/>
      <c r="M87" s="6"/>
      <c r="N87" s="99"/>
      <c r="O87" s="134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15"/>
      <c r="B88" s="109"/>
      <c r="C88" s="109"/>
      <c r="D88" s="109"/>
      <c r="E88" s="6"/>
      <c r="F88" s="116"/>
      <c r="G88" s="54"/>
      <c r="H88" s="41"/>
      <c r="I88" s="54"/>
      <c r="J88" s="6"/>
      <c r="K88" s="132"/>
      <c r="L88" s="133"/>
      <c r="M88" s="6"/>
      <c r="N88" s="99"/>
      <c r="O88" s="134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15"/>
      <c r="B89" s="109"/>
      <c r="C89" s="109"/>
      <c r="D89" s="109"/>
      <c r="E89" s="6"/>
      <c r="F89" s="116"/>
      <c r="G89" s="54"/>
      <c r="H89" s="41"/>
      <c r="I89" s="54"/>
      <c r="J89" s="6"/>
      <c r="K89" s="132"/>
      <c r="L89" s="133"/>
      <c r="M89" s="6"/>
      <c r="N89" s="99"/>
      <c r="O89" s="134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54"/>
      <c r="B90" s="98"/>
      <c r="C90" s="98"/>
      <c r="D90" s="41"/>
      <c r="E90" s="54"/>
      <c r="F90" s="54"/>
      <c r="G90" s="54"/>
      <c r="H90" s="41"/>
      <c r="I90" s="54"/>
      <c r="J90" s="6"/>
      <c r="K90" s="132"/>
      <c r="L90" s="133"/>
      <c r="M90" s="6"/>
      <c r="N90" s="99"/>
      <c r="O90" s="134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38.25" customHeight="1">
      <c r="A91" s="41"/>
      <c r="B91" s="143" t="s">
        <v>559</v>
      </c>
      <c r="C91" s="143"/>
      <c r="D91" s="143"/>
      <c r="E91" s="143"/>
      <c r="F91" s="6"/>
      <c r="G91" s="6"/>
      <c r="H91" s="126"/>
      <c r="I91" s="6"/>
      <c r="J91" s="126"/>
      <c r="K91" s="127"/>
      <c r="L91" s="6"/>
      <c r="M91" s="6"/>
      <c r="N91" s="1"/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93" t="s">
        <v>16</v>
      </c>
      <c r="B92" s="94" t="s">
        <v>511</v>
      </c>
      <c r="C92" s="94"/>
      <c r="D92" s="95" t="s">
        <v>522</v>
      </c>
      <c r="E92" s="94" t="s">
        <v>523</v>
      </c>
      <c r="F92" s="94" t="s">
        <v>524</v>
      </c>
      <c r="G92" s="94" t="s">
        <v>560</v>
      </c>
      <c r="H92" s="94" t="s">
        <v>561</v>
      </c>
      <c r="I92" s="94" t="s">
        <v>527</v>
      </c>
      <c r="J92" s="144" t="s">
        <v>528</v>
      </c>
      <c r="K92" s="94" t="s">
        <v>529</v>
      </c>
      <c r="L92" s="94" t="s">
        <v>562</v>
      </c>
      <c r="M92" s="94" t="s">
        <v>532</v>
      </c>
      <c r="N92" s="95" t="s">
        <v>533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</v>
      </c>
      <c r="B93" s="146">
        <v>41579</v>
      </c>
      <c r="C93" s="146"/>
      <c r="D93" s="147" t="s">
        <v>563</v>
      </c>
      <c r="E93" s="148" t="s">
        <v>564</v>
      </c>
      <c r="F93" s="149">
        <v>82</v>
      </c>
      <c r="G93" s="148" t="s">
        <v>565</v>
      </c>
      <c r="H93" s="148">
        <v>100</v>
      </c>
      <c r="I93" s="150">
        <v>100</v>
      </c>
      <c r="J93" s="151" t="s">
        <v>566</v>
      </c>
      <c r="K93" s="152">
        <f t="shared" ref="K93:K124" si="57">H93-F93</f>
        <v>18</v>
      </c>
      <c r="L93" s="153">
        <f t="shared" ref="L93:L124" si="58">K93/F93</f>
        <v>0.21951219512195122</v>
      </c>
      <c r="M93" s="148" t="s">
        <v>534</v>
      </c>
      <c r="N93" s="154">
        <v>42657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2</v>
      </c>
      <c r="B94" s="146">
        <v>41794</v>
      </c>
      <c r="C94" s="146"/>
      <c r="D94" s="147" t="s">
        <v>567</v>
      </c>
      <c r="E94" s="148" t="s">
        <v>536</v>
      </c>
      <c r="F94" s="149">
        <v>257</v>
      </c>
      <c r="G94" s="148" t="s">
        <v>565</v>
      </c>
      <c r="H94" s="148">
        <v>300</v>
      </c>
      <c r="I94" s="150">
        <v>300</v>
      </c>
      <c r="J94" s="151" t="s">
        <v>566</v>
      </c>
      <c r="K94" s="152">
        <f t="shared" si="57"/>
        <v>43</v>
      </c>
      <c r="L94" s="153">
        <f t="shared" si="58"/>
        <v>0.16731517509727625</v>
      </c>
      <c r="M94" s="148" t="s">
        <v>534</v>
      </c>
      <c r="N94" s="154">
        <v>41822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3</v>
      </c>
      <c r="B95" s="146">
        <v>41828</v>
      </c>
      <c r="C95" s="146"/>
      <c r="D95" s="147" t="s">
        <v>568</v>
      </c>
      <c r="E95" s="148" t="s">
        <v>536</v>
      </c>
      <c r="F95" s="149">
        <v>393</v>
      </c>
      <c r="G95" s="148" t="s">
        <v>565</v>
      </c>
      <c r="H95" s="148">
        <v>468</v>
      </c>
      <c r="I95" s="150">
        <v>468</v>
      </c>
      <c r="J95" s="151" t="s">
        <v>566</v>
      </c>
      <c r="K95" s="152">
        <f t="shared" si="57"/>
        <v>75</v>
      </c>
      <c r="L95" s="153">
        <f t="shared" si="58"/>
        <v>0.19083969465648856</v>
      </c>
      <c r="M95" s="148" t="s">
        <v>534</v>
      </c>
      <c r="N95" s="154">
        <v>41863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4</v>
      </c>
      <c r="B96" s="146">
        <v>41857</v>
      </c>
      <c r="C96" s="146"/>
      <c r="D96" s="147" t="s">
        <v>569</v>
      </c>
      <c r="E96" s="148" t="s">
        <v>536</v>
      </c>
      <c r="F96" s="149">
        <v>205</v>
      </c>
      <c r="G96" s="148" t="s">
        <v>565</v>
      </c>
      <c r="H96" s="148">
        <v>275</v>
      </c>
      <c r="I96" s="150">
        <v>250</v>
      </c>
      <c r="J96" s="151" t="s">
        <v>566</v>
      </c>
      <c r="K96" s="152">
        <f t="shared" si="57"/>
        <v>70</v>
      </c>
      <c r="L96" s="153">
        <f t="shared" si="58"/>
        <v>0.34146341463414637</v>
      </c>
      <c r="M96" s="148" t="s">
        <v>534</v>
      </c>
      <c r="N96" s="154">
        <v>41962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5</v>
      </c>
      <c r="B97" s="146">
        <v>41886</v>
      </c>
      <c r="C97" s="146"/>
      <c r="D97" s="147" t="s">
        <v>570</v>
      </c>
      <c r="E97" s="148" t="s">
        <v>536</v>
      </c>
      <c r="F97" s="149">
        <v>162</v>
      </c>
      <c r="G97" s="148" t="s">
        <v>565</v>
      </c>
      <c r="H97" s="148">
        <v>190</v>
      </c>
      <c r="I97" s="150">
        <v>190</v>
      </c>
      <c r="J97" s="151" t="s">
        <v>566</v>
      </c>
      <c r="K97" s="152">
        <f t="shared" si="57"/>
        <v>28</v>
      </c>
      <c r="L97" s="153">
        <f t="shared" si="58"/>
        <v>0.1728395061728395</v>
      </c>
      <c r="M97" s="148" t="s">
        <v>534</v>
      </c>
      <c r="N97" s="154">
        <v>42006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6</v>
      </c>
      <c r="B98" s="146">
        <v>41886</v>
      </c>
      <c r="C98" s="146"/>
      <c r="D98" s="147" t="s">
        <v>571</v>
      </c>
      <c r="E98" s="148" t="s">
        <v>536</v>
      </c>
      <c r="F98" s="149">
        <v>75</v>
      </c>
      <c r="G98" s="148" t="s">
        <v>565</v>
      </c>
      <c r="H98" s="148">
        <v>91.5</v>
      </c>
      <c r="I98" s="150" t="s">
        <v>572</v>
      </c>
      <c r="J98" s="151" t="s">
        <v>573</v>
      </c>
      <c r="K98" s="152">
        <f t="shared" si="57"/>
        <v>16.5</v>
      </c>
      <c r="L98" s="153">
        <f t="shared" si="58"/>
        <v>0.22</v>
      </c>
      <c r="M98" s="148" t="s">
        <v>534</v>
      </c>
      <c r="N98" s="154">
        <v>41954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7</v>
      </c>
      <c r="B99" s="146">
        <v>41913</v>
      </c>
      <c r="C99" s="146"/>
      <c r="D99" s="147" t="s">
        <v>574</v>
      </c>
      <c r="E99" s="148" t="s">
        <v>536</v>
      </c>
      <c r="F99" s="149">
        <v>850</v>
      </c>
      <c r="G99" s="148" t="s">
        <v>565</v>
      </c>
      <c r="H99" s="148">
        <v>982.5</v>
      </c>
      <c r="I99" s="150">
        <v>1050</v>
      </c>
      <c r="J99" s="151" t="s">
        <v>575</v>
      </c>
      <c r="K99" s="152">
        <f t="shared" si="57"/>
        <v>132.5</v>
      </c>
      <c r="L99" s="153">
        <f t="shared" si="58"/>
        <v>0.15588235294117647</v>
      </c>
      <c r="M99" s="148" t="s">
        <v>534</v>
      </c>
      <c r="N99" s="154">
        <v>42039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8</v>
      </c>
      <c r="B100" s="146">
        <v>41913</v>
      </c>
      <c r="C100" s="146"/>
      <c r="D100" s="147" t="s">
        <v>576</v>
      </c>
      <c r="E100" s="148" t="s">
        <v>536</v>
      </c>
      <c r="F100" s="149">
        <v>475</v>
      </c>
      <c r="G100" s="148" t="s">
        <v>565</v>
      </c>
      <c r="H100" s="148">
        <v>515</v>
      </c>
      <c r="I100" s="150">
        <v>600</v>
      </c>
      <c r="J100" s="151" t="s">
        <v>577</v>
      </c>
      <c r="K100" s="152">
        <f t="shared" si="57"/>
        <v>40</v>
      </c>
      <c r="L100" s="153">
        <f t="shared" si="58"/>
        <v>8.4210526315789472E-2</v>
      </c>
      <c r="M100" s="148" t="s">
        <v>534</v>
      </c>
      <c r="N100" s="154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9</v>
      </c>
      <c r="B101" s="146">
        <v>41913</v>
      </c>
      <c r="C101" s="146"/>
      <c r="D101" s="147" t="s">
        <v>578</v>
      </c>
      <c r="E101" s="148" t="s">
        <v>536</v>
      </c>
      <c r="F101" s="149">
        <v>86</v>
      </c>
      <c r="G101" s="148" t="s">
        <v>565</v>
      </c>
      <c r="H101" s="148">
        <v>99</v>
      </c>
      <c r="I101" s="150">
        <v>140</v>
      </c>
      <c r="J101" s="151" t="s">
        <v>579</v>
      </c>
      <c r="K101" s="152">
        <f t="shared" si="57"/>
        <v>13</v>
      </c>
      <c r="L101" s="153">
        <f t="shared" si="58"/>
        <v>0.15116279069767441</v>
      </c>
      <c r="M101" s="148" t="s">
        <v>534</v>
      </c>
      <c r="N101" s="154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10</v>
      </c>
      <c r="B102" s="146">
        <v>41926</v>
      </c>
      <c r="C102" s="146"/>
      <c r="D102" s="147" t="s">
        <v>580</v>
      </c>
      <c r="E102" s="148" t="s">
        <v>536</v>
      </c>
      <c r="F102" s="149">
        <v>496.6</v>
      </c>
      <c r="G102" s="148" t="s">
        <v>565</v>
      </c>
      <c r="H102" s="148">
        <v>621</v>
      </c>
      <c r="I102" s="150">
        <v>580</v>
      </c>
      <c r="J102" s="151" t="s">
        <v>566</v>
      </c>
      <c r="K102" s="152">
        <f t="shared" si="57"/>
        <v>124.39999999999998</v>
      </c>
      <c r="L102" s="153">
        <f t="shared" si="58"/>
        <v>0.25050342327829234</v>
      </c>
      <c r="M102" s="148" t="s">
        <v>534</v>
      </c>
      <c r="N102" s="154">
        <v>42605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11</v>
      </c>
      <c r="B103" s="146">
        <v>41926</v>
      </c>
      <c r="C103" s="146"/>
      <c r="D103" s="147" t="s">
        <v>581</v>
      </c>
      <c r="E103" s="148" t="s">
        <v>536</v>
      </c>
      <c r="F103" s="149">
        <v>2481.9</v>
      </c>
      <c r="G103" s="148" t="s">
        <v>565</v>
      </c>
      <c r="H103" s="148">
        <v>2840</v>
      </c>
      <c r="I103" s="150">
        <v>2870</v>
      </c>
      <c r="J103" s="151" t="s">
        <v>582</v>
      </c>
      <c r="K103" s="152">
        <f t="shared" si="57"/>
        <v>358.09999999999991</v>
      </c>
      <c r="L103" s="153">
        <f t="shared" si="58"/>
        <v>0.14428462065353154</v>
      </c>
      <c r="M103" s="148" t="s">
        <v>534</v>
      </c>
      <c r="N103" s="154">
        <v>42017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12</v>
      </c>
      <c r="B104" s="146">
        <v>41928</v>
      </c>
      <c r="C104" s="146"/>
      <c r="D104" s="147" t="s">
        <v>583</v>
      </c>
      <c r="E104" s="148" t="s">
        <v>536</v>
      </c>
      <c r="F104" s="149">
        <v>84.5</v>
      </c>
      <c r="G104" s="148" t="s">
        <v>565</v>
      </c>
      <c r="H104" s="148">
        <v>93</v>
      </c>
      <c r="I104" s="150">
        <v>110</v>
      </c>
      <c r="J104" s="151" t="s">
        <v>584</v>
      </c>
      <c r="K104" s="152">
        <f t="shared" si="57"/>
        <v>8.5</v>
      </c>
      <c r="L104" s="153">
        <f t="shared" si="58"/>
        <v>0.10059171597633136</v>
      </c>
      <c r="M104" s="148" t="s">
        <v>534</v>
      </c>
      <c r="N104" s="154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13</v>
      </c>
      <c r="B105" s="146">
        <v>41928</v>
      </c>
      <c r="C105" s="146"/>
      <c r="D105" s="147" t="s">
        <v>585</v>
      </c>
      <c r="E105" s="148" t="s">
        <v>536</v>
      </c>
      <c r="F105" s="149">
        <v>401</v>
      </c>
      <c r="G105" s="148" t="s">
        <v>565</v>
      </c>
      <c r="H105" s="148">
        <v>428</v>
      </c>
      <c r="I105" s="150">
        <v>450</v>
      </c>
      <c r="J105" s="151" t="s">
        <v>586</v>
      </c>
      <c r="K105" s="152">
        <f t="shared" si="57"/>
        <v>27</v>
      </c>
      <c r="L105" s="153">
        <f t="shared" si="58"/>
        <v>6.7331670822942641E-2</v>
      </c>
      <c r="M105" s="148" t="s">
        <v>534</v>
      </c>
      <c r="N105" s="154">
        <v>42020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14</v>
      </c>
      <c r="B106" s="146">
        <v>41928</v>
      </c>
      <c r="C106" s="146"/>
      <c r="D106" s="147" t="s">
        <v>587</v>
      </c>
      <c r="E106" s="148" t="s">
        <v>536</v>
      </c>
      <c r="F106" s="149">
        <v>101</v>
      </c>
      <c r="G106" s="148" t="s">
        <v>565</v>
      </c>
      <c r="H106" s="148">
        <v>112</v>
      </c>
      <c r="I106" s="150">
        <v>120</v>
      </c>
      <c r="J106" s="151" t="s">
        <v>588</v>
      </c>
      <c r="K106" s="152">
        <f t="shared" si="57"/>
        <v>11</v>
      </c>
      <c r="L106" s="153">
        <f t="shared" si="58"/>
        <v>0.10891089108910891</v>
      </c>
      <c r="M106" s="148" t="s">
        <v>534</v>
      </c>
      <c r="N106" s="154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15</v>
      </c>
      <c r="B107" s="146">
        <v>41954</v>
      </c>
      <c r="C107" s="146"/>
      <c r="D107" s="147" t="s">
        <v>589</v>
      </c>
      <c r="E107" s="148" t="s">
        <v>536</v>
      </c>
      <c r="F107" s="149">
        <v>59</v>
      </c>
      <c r="G107" s="148" t="s">
        <v>565</v>
      </c>
      <c r="H107" s="148">
        <v>76</v>
      </c>
      <c r="I107" s="150">
        <v>76</v>
      </c>
      <c r="J107" s="151" t="s">
        <v>566</v>
      </c>
      <c r="K107" s="152">
        <f t="shared" si="57"/>
        <v>17</v>
      </c>
      <c r="L107" s="153">
        <f t="shared" si="58"/>
        <v>0.28813559322033899</v>
      </c>
      <c r="M107" s="148" t="s">
        <v>534</v>
      </c>
      <c r="N107" s="154">
        <v>43032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16</v>
      </c>
      <c r="B108" s="146">
        <v>41954</v>
      </c>
      <c r="C108" s="146"/>
      <c r="D108" s="147" t="s">
        <v>578</v>
      </c>
      <c r="E108" s="148" t="s">
        <v>536</v>
      </c>
      <c r="F108" s="149">
        <v>99</v>
      </c>
      <c r="G108" s="148" t="s">
        <v>565</v>
      </c>
      <c r="H108" s="148">
        <v>120</v>
      </c>
      <c r="I108" s="150">
        <v>120</v>
      </c>
      <c r="J108" s="151" t="s">
        <v>547</v>
      </c>
      <c r="K108" s="152">
        <f t="shared" si="57"/>
        <v>21</v>
      </c>
      <c r="L108" s="153">
        <f t="shared" si="58"/>
        <v>0.21212121212121213</v>
      </c>
      <c r="M108" s="148" t="s">
        <v>534</v>
      </c>
      <c r="N108" s="154">
        <v>41960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17</v>
      </c>
      <c r="B109" s="146">
        <v>41956</v>
      </c>
      <c r="C109" s="146"/>
      <c r="D109" s="147" t="s">
        <v>590</v>
      </c>
      <c r="E109" s="148" t="s">
        <v>536</v>
      </c>
      <c r="F109" s="149">
        <v>22</v>
      </c>
      <c r="G109" s="148" t="s">
        <v>565</v>
      </c>
      <c r="H109" s="148">
        <v>33.549999999999997</v>
      </c>
      <c r="I109" s="150">
        <v>32</v>
      </c>
      <c r="J109" s="151" t="s">
        <v>591</v>
      </c>
      <c r="K109" s="152">
        <f t="shared" si="57"/>
        <v>11.549999999999997</v>
      </c>
      <c r="L109" s="153">
        <f t="shared" si="58"/>
        <v>0.52499999999999991</v>
      </c>
      <c r="M109" s="148" t="s">
        <v>534</v>
      </c>
      <c r="N109" s="154">
        <v>42188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18</v>
      </c>
      <c r="B110" s="146">
        <v>41976</v>
      </c>
      <c r="C110" s="146"/>
      <c r="D110" s="147" t="s">
        <v>592</v>
      </c>
      <c r="E110" s="148" t="s">
        <v>536</v>
      </c>
      <c r="F110" s="149">
        <v>440</v>
      </c>
      <c r="G110" s="148" t="s">
        <v>565</v>
      </c>
      <c r="H110" s="148">
        <v>520</v>
      </c>
      <c r="I110" s="150">
        <v>520</v>
      </c>
      <c r="J110" s="151" t="s">
        <v>593</v>
      </c>
      <c r="K110" s="152">
        <f t="shared" si="57"/>
        <v>80</v>
      </c>
      <c r="L110" s="153">
        <f t="shared" si="58"/>
        <v>0.18181818181818182</v>
      </c>
      <c r="M110" s="148" t="s">
        <v>534</v>
      </c>
      <c r="N110" s="154">
        <v>42208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19</v>
      </c>
      <c r="B111" s="146">
        <v>41976</v>
      </c>
      <c r="C111" s="146"/>
      <c r="D111" s="147" t="s">
        <v>594</v>
      </c>
      <c r="E111" s="148" t="s">
        <v>536</v>
      </c>
      <c r="F111" s="149">
        <v>360</v>
      </c>
      <c r="G111" s="148" t="s">
        <v>565</v>
      </c>
      <c r="H111" s="148">
        <v>427</v>
      </c>
      <c r="I111" s="150">
        <v>425</v>
      </c>
      <c r="J111" s="151" t="s">
        <v>595</v>
      </c>
      <c r="K111" s="152">
        <f t="shared" si="57"/>
        <v>67</v>
      </c>
      <c r="L111" s="153">
        <f t="shared" si="58"/>
        <v>0.18611111111111112</v>
      </c>
      <c r="M111" s="148" t="s">
        <v>534</v>
      </c>
      <c r="N111" s="154">
        <v>42058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20</v>
      </c>
      <c r="B112" s="146">
        <v>42012</v>
      </c>
      <c r="C112" s="146"/>
      <c r="D112" s="147" t="s">
        <v>596</v>
      </c>
      <c r="E112" s="148" t="s">
        <v>536</v>
      </c>
      <c r="F112" s="149">
        <v>360</v>
      </c>
      <c r="G112" s="148" t="s">
        <v>565</v>
      </c>
      <c r="H112" s="148">
        <v>455</v>
      </c>
      <c r="I112" s="150">
        <v>420</v>
      </c>
      <c r="J112" s="151" t="s">
        <v>597</v>
      </c>
      <c r="K112" s="152">
        <f t="shared" si="57"/>
        <v>95</v>
      </c>
      <c r="L112" s="153">
        <f t="shared" si="58"/>
        <v>0.2638888888888889</v>
      </c>
      <c r="M112" s="148" t="s">
        <v>534</v>
      </c>
      <c r="N112" s="154">
        <v>42024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21</v>
      </c>
      <c r="B113" s="146">
        <v>42012</v>
      </c>
      <c r="C113" s="146"/>
      <c r="D113" s="147" t="s">
        <v>598</v>
      </c>
      <c r="E113" s="148" t="s">
        <v>536</v>
      </c>
      <c r="F113" s="149">
        <v>130</v>
      </c>
      <c r="G113" s="148"/>
      <c r="H113" s="148">
        <v>175.5</v>
      </c>
      <c r="I113" s="150">
        <v>165</v>
      </c>
      <c r="J113" s="151" t="s">
        <v>599</v>
      </c>
      <c r="K113" s="152">
        <f t="shared" si="57"/>
        <v>45.5</v>
      </c>
      <c r="L113" s="153">
        <f t="shared" si="58"/>
        <v>0.35</v>
      </c>
      <c r="M113" s="148" t="s">
        <v>534</v>
      </c>
      <c r="N113" s="154">
        <v>43088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22</v>
      </c>
      <c r="B114" s="146">
        <v>42040</v>
      </c>
      <c r="C114" s="146"/>
      <c r="D114" s="147" t="s">
        <v>364</v>
      </c>
      <c r="E114" s="148" t="s">
        <v>564</v>
      </c>
      <c r="F114" s="149">
        <v>98</v>
      </c>
      <c r="G114" s="148"/>
      <c r="H114" s="148">
        <v>120</v>
      </c>
      <c r="I114" s="150">
        <v>120</v>
      </c>
      <c r="J114" s="151" t="s">
        <v>566</v>
      </c>
      <c r="K114" s="152">
        <f t="shared" si="57"/>
        <v>22</v>
      </c>
      <c r="L114" s="153">
        <f t="shared" si="58"/>
        <v>0.22448979591836735</v>
      </c>
      <c r="M114" s="148" t="s">
        <v>534</v>
      </c>
      <c r="N114" s="154">
        <v>42753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23</v>
      </c>
      <c r="B115" s="146">
        <v>42040</v>
      </c>
      <c r="C115" s="146"/>
      <c r="D115" s="147" t="s">
        <v>600</v>
      </c>
      <c r="E115" s="148" t="s">
        <v>564</v>
      </c>
      <c r="F115" s="149">
        <v>196</v>
      </c>
      <c r="G115" s="148"/>
      <c r="H115" s="148">
        <v>262</v>
      </c>
      <c r="I115" s="150">
        <v>255</v>
      </c>
      <c r="J115" s="151" t="s">
        <v>566</v>
      </c>
      <c r="K115" s="152">
        <f t="shared" si="57"/>
        <v>66</v>
      </c>
      <c r="L115" s="153">
        <f t="shared" si="58"/>
        <v>0.33673469387755101</v>
      </c>
      <c r="M115" s="148" t="s">
        <v>534</v>
      </c>
      <c r="N115" s="154">
        <v>42599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5">
        <v>24</v>
      </c>
      <c r="B116" s="156">
        <v>42067</v>
      </c>
      <c r="C116" s="156"/>
      <c r="D116" s="157" t="s">
        <v>363</v>
      </c>
      <c r="E116" s="158" t="s">
        <v>564</v>
      </c>
      <c r="F116" s="159">
        <v>235</v>
      </c>
      <c r="G116" s="159"/>
      <c r="H116" s="160">
        <v>77</v>
      </c>
      <c r="I116" s="160" t="s">
        <v>601</v>
      </c>
      <c r="J116" s="161" t="s">
        <v>602</v>
      </c>
      <c r="K116" s="162">
        <f t="shared" si="57"/>
        <v>-158</v>
      </c>
      <c r="L116" s="163">
        <f t="shared" si="58"/>
        <v>-0.67234042553191486</v>
      </c>
      <c r="M116" s="159" t="s">
        <v>546</v>
      </c>
      <c r="N116" s="156">
        <v>43522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25</v>
      </c>
      <c r="B117" s="146">
        <v>42067</v>
      </c>
      <c r="C117" s="146"/>
      <c r="D117" s="147" t="s">
        <v>603</v>
      </c>
      <c r="E117" s="148" t="s">
        <v>564</v>
      </c>
      <c r="F117" s="149">
        <v>185</v>
      </c>
      <c r="G117" s="148"/>
      <c r="H117" s="148">
        <v>224</v>
      </c>
      <c r="I117" s="150" t="s">
        <v>604</v>
      </c>
      <c r="J117" s="151" t="s">
        <v>566</v>
      </c>
      <c r="K117" s="152">
        <f t="shared" si="57"/>
        <v>39</v>
      </c>
      <c r="L117" s="153">
        <f t="shared" si="58"/>
        <v>0.21081081081081082</v>
      </c>
      <c r="M117" s="148" t="s">
        <v>534</v>
      </c>
      <c r="N117" s="154">
        <v>42647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5">
        <v>26</v>
      </c>
      <c r="B118" s="156">
        <v>42090</v>
      </c>
      <c r="C118" s="156"/>
      <c r="D118" s="164" t="s">
        <v>605</v>
      </c>
      <c r="E118" s="159" t="s">
        <v>564</v>
      </c>
      <c r="F118" s="159">
        <v>49.5</v>
      </c>
      <c r="G118" s="160"/>
      <c r="H118" s="160">
        <v>15.85</v>
      </c>
      <c r="I118" s="160">
        <v>67</v>
      </c>
      <c r="J118" s="161" t="s">
        <v>606</v>
      </c>
      <c r="K118" s="160">
        <f t="shared" si="57"/>
        <v>-33.65</v>
      </c>
      <c r="L118" s="165">
        <f t="shared" si="58"/>
        <v>-0.67979797979797973</v>
      </c>
      <c r="M118" s="159" t="s">
        <v>546</v>
      </c>
      <c r="N118" s="166">
        <v>43627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27</v>
      </c>
      <c r="B119" s="146">
        <v>42093</v>
      </c>
      <c r="C119" s="146"/>
      <c r="D119" s="147" t="s">
        <v>607</v>
      </c>
      <c r="E119" s="148" t="s">
        <v>564</v>
      </c>
      <c r="F119" s="149">
        <v>183.5</v>
      </c>
      <c r="G119" s="148"/>
      <c r="H119" s="148">
        <v>219</v>
      </c>
      <c r="I119" s="150">
        <v>218</v>
      </c>
      <c r="J119" s="151" t="s">
        <v>608</v>
      </c>
      <c r="K119" s="152">
        <f t="shared" si="57"/>
        <v>35.5</v>
      </c>
      <c r="L119" s="153">
        <f t="shared" si="58"/>
        <v>0.19346049046321526</v>
      </c>
      <c r="M119" s="148" t="s">
        <v>534</v>
      </c>
      <c r="N119" s="154">
        <v>42103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28</v>
      </c>
      <c r="B120" s="146">
        <v>42114</v>
      </c>
      <c r="C120" s="146"/>
      <c r="D120" s="147" t="s">
        <v>609</v>
      </c>
      <c r="E120" s="148" t="s">
        <v>564</v>
      </c>
      <c r="F120" s="149">
        <f>(227+237)/2</f>
        <v>232</v>
      </c>
      <c r="G120" s="148"/>
      <c r="H120" s="148">
        <v>298</v>
      </c>
      <c r="I120" s="150">
        <v>298</v>
      </c>
      <c r="J120" s="151" t="s">
        <v>566</v>
      </c>
      <c r="K120" s="152">
        <f t="shared" si="57"/>
        <v>66</v>
      </c>
      <c r="L120" s="153">
        <f t="shared" si="58"/>
        <v>0.28448275862068967</v>
      </c>
      <c r="M120" s="148" t="s">
        <v>534</v>
      </c>
      <c r="N120" s="154">
        <v>42823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29</v>
      </c>
      <c r="B121" s="146">
        <v>42128</v>
      </c>
      <c r="C121" s="146"/>
      <c r="D121" s="147" t="s">
        <v>610</v>
      </c>
      <c r="E121" s="148" t="s">
        <v>536</v>
      </c>
      <c r="F121" s="149">
        <v>385</v>
      </c>
      <c r="G121" s="148"/>
      <c r="H121" s="148">
        <f>212.5+331</f>
        <v>543.5</v>
      </c>
      <c r="I121" s="150">
        <v>510</v>
      </c>
      <c r="J121" s="151" t="s">
        <v>611</v>
      </c>
      <c r="K121" s="152">
        <f t="shared" si="57"/>
        <v>158.5</v>
      </c>
      <c r="L121" s="153">
        <f t="shared" si="58"/>
        <v>0.41168831168831171</v>
      </c>
      <c r="M121" s="148" t="s">
        <v>534</v>
      </c>
      <c r="N121" s="154">
        <v>42235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30</v>
      </c>
      <c r="B122" s="146">
        <v>42128</v>
      </c>
      <c r="C122" s="146"/>
      <c r="D122" s="147" t="s">
        <v>612</v>
      </c>
      <c r="E122" s="148" t="s">
        <v>536</v>
      </c>
      <c r="F122" s="149">
        <v>115.5</v>
      </c>
      <c r="G122" s="148"/>
      <c r="H122" s="148">
        <v>146</v>
      </c>
      <c r="I122" s="150">
        <v>142</v>
      </c>
      <c r="J122" s="151" t="s">
        <v>613</v>
      </c>
      <c r="K122" s="152">
        <f t="shared" si="57"/>
        <v>30.5</v>
      </c>
      <c r="L122" s="153">
        <f t="shared" si="58"/>
        <v>0.26406926406926406</v>
      </c>
      <c r="M122" s="148" t="s">
        <v>534</v>
      </c>
      <c r="N122" s="154">
        <v>42202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31</v>
      </c>
      <c r="B123" s="146">
        <v>42151</v>
      </c>
      <c r="C123" s="146"/>
      <c r="D123" s="147" t="s">
        <v>614</v>
      </c>
      <c r="E123" s="148" t="s">
        <v>536</v>
      </c>
      <c r="F123" s="149">
        <v>237.5</v>
      </c>
      <c r="G123" s="148"/>
      <c r="H123" s="148">
        <v>279.5</v>
      </c>
      <c r="I123" s="150">
        <v>278</v>
      </c>
      <c r="J123" s="151" t="s">
        <v>566</v>
      </c>
      <c r="K123" s="152">
        <f t="shared" si="57"/>
        <v>42</v>
      </c>
      <c r="L123" s="153">
        <f t="shared" si="58"/>
        <v>0.17684210526315788</v>
      </c>
      <c r="M123" s="148" t="s">
        <v>534</v>
      </c>
      <c r="N123" s="154">
        <v>42222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32</v>
      </c>
      <c r="B124" s="146">
        <v>42174</v>
      </c>
      <c r="C124" s="146"/>
      <c r="D124" s="147" t="s">
        <v>585</v>
      </c>
      <c r="E124" s="148" t="s">
        <v>564</v>
      </c>
      <c r="F124" s="149">
        <v>340</v>
      </c>
      <c r="G124" s="148"/>
      <c r="H124" s="148">
        <v>448</v>
      </c>
      <c r="I124" s="150">
        <v>448</v>
      </c>
      <c r="J124" s="151" t="s">
        <v>566</v>
      </c>
      <c r="K124" s="152">
        <f t="shared" si="57"/>
        <v>108</v>
      </c>
      <c r="L124" s="153">
        <f t="shared" si="58"/>
        <v>0.31764705882352939</v>
      </c>
      <c r="M124" s="148" t="s">
        <v>534</v>
      </c>
      <c r="N124" s="154">
        <v>43018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33</v>
      </c>
      <c r="B125" s="146">
        <v>42191</v>
      </c>
      <c r="C125" s="146"/>
      <c r="D125" s="147" t="s">
        <v>615</v>
      </c>
      <c r="E125" s="148" t="s">
        <v>564</v>
      </c>
      <c r="F125" s="149">
        <v>390</v>
      </c>
      <c r="G125" s="148"/>
      <c r="H125" s="148">
        <v>460</v>
      </c>
      <c r="I125" s="150">
        <v>460</v>
      </c>
      <c r="J125" s="151" t="s">
        <v>566</v>
      </c>
      <c r="K125" s="152">
        <f t="shared" ref="K125:K145" si="59">H125-F125</f>
        <v>70</v>
      </c>
      <c r="L125" s="153">
        <f t="shared" ref="L125:L145" si="60">K125/F125</f>
        <v>0.17948717948717949</v>
      </c>
      <c r="M125" s="148" t="s">
        <v>534</v>
      </c>
      <c r="N125" s="154">
        <v>42478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5">
        <v>34</v>
      </c>
      <c r="B126" s="156">
        <v>42195</v>
      </c>
      <c r="C126" s="156"/>
      <c r="D126" s="157" t="s">
        <v>616</v>
      </c>
      <c r="E126" s="158" t="s">
        <v>564</v>
      </c>
      <c r="F126" s="159">
        <v>122.5</v>
      </c>
      <c r="G126" s="159"/>
      <c r="H126" s="160">
        <v>61</v>
      </c>
      <c r="I126" s="160">
        <v>172</v>
      </c>
      <c r="J126" s="161" t="s">
        <v>617</v>
      </c>
      <c r="K126" s="162">
        <f t="shared" si="59"/>
        <v>-61.5</v>
      </c>
      <c r="L126" s="163">
        <f t="shared" si="60"/>
        <v>-0.50204081632653064</v>
      </c>
      <c r="M126" s="159" t="s">
        <v>546</v>
      </c>
      <c r="N126" s="156">
        <v>43333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35</v>
      </c>
      <c r="B127" s="146">
        <v>42219</v>
      </c>
      <c r="C127" s="146"/>
      <c r="D127" s="147" t="s">
        <v>618</v>
      </c>
      <c r="E127" s="148" t="s">
        <v>564</v>
      </c>
      <c r="F127" s="149">
        <v>297.5</v>
      </c>
      <c r="G127" s="148"/>
      <c r="H127" s="148">
        <v>350</v>
      </c>
      <c r="I127" s="150">
        <v>360</v>
      </c>
      <c r="J127" s="151" t="s">
        <v>619</v>
      </c>
      <c r="K127" s="152">
        <f t="shared" si="59"/>
        <v>52.5</v>
      </c>
      <c r="L127" s="153">
        <f t="shared" si="60"/>
        <v>0.17647058823529413</v>
      </c>
      <c r="M127" s="148" t="s">
        <v>534</v>
      </c>
      <c r="N127" s="154">
        <v>42232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36</v>
      </c>
      <c r="B128" s="146">
        <v>42219</v>
      </c>
      <c r="C128" s="146"/>
      <c r="D128" s="147" t="s">
        <v>620</v>
      </c>
      <c r="E128" s="148" t="s">
        <v>564</v>
      </c>
      <c r="F128" s="149">
        <v>115.5</v>
      </c>
      <c r="G128" s="148"/>
      <c r="H128" s="148">
        <v>149</v>
      </c>
      <c r="I128" s="150">
        <v>140</v>
      </c>
      <c r="J128" s="151" t="s">
        <v>621</v>
      </c>
      <c r="K128" s="152">
        <f t="shared" si="59"/>
        <v>33.5</v>
      </c>
      <c r="L128" s="153">
        <f t="shared" si="60"/>
        <v>0.29004329004329005</v>
      </c>
      <c r="M128" s="148" t="s">
        <v>534</v>
      </c>
      <c r="N128" s="154">
        <v>42740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37</v>
      </c>
      <c r="B129" s="146">
        <v>42251</v>
      </c>
      <c r="C129" s="146"/>
      <c r="D129" s="147" t="s">
        <v>614</v>
      </c>
      <c r="E129" s="148" t="s">
        <v>564</v>
      </c>
      <c r="F129" s="149">
        <v>226</v>
      </c>
      <c r="G129" s="148"/>
      <c r="H129" s="148">
        <v>292</v>
      </c>
      <c r="I129" s="150">
        <v>292</v>
      </c>
      <c r="J129" s="151" t="s">
        <v>622</v>
      </c>
      <c r="K129" s="152">
        <f t="shared" si="59"/>
        <v>66</v>
      </c>
      <c r="L129" s="153">
        <f t="shared" si="60"/>
        <v>0.29203539823008851</v>
      </c>
      <c r="M129" s="148" t="s">
        <v>534</v>
      </c>
      <c r="N129" s="154">
        <v>42286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38</v>
      </c>
      <c r="B130" s="146">
        <v>42254</v>
      </c>
      <c r="C130" s="146"/>
      <c r="D130" s="147" t="s">
        <v>609</v>
      </c>
      <c r="E130" s="148" t="s">
        <v>564</v>
      </c>
      <c r="F130" s="149">
        <v>232.5</v>
      </c>
      <c r="G130" s="148"/>
      <c r="H130" s="148">
        <v>312.5</v>
      </c>
      <c r="I130" s="150">
        <v>310</v>
      </c>
      <c r="J130" s="151" t="s">
        <v>566</v>
      </c>
      <c r="K130" s="152">
        <f t="shared" si="59"/>
        <v>80</v>
      </c>
      <c r="L130" s="153">
        <f t="shared" si="60"/>
        <v>0.34408602150537637</v>
      </c>
      <c r="M130" s="148" t="s">
        <v>534</v>
      </c>
      <c r="N130" s="154">
        <v>42823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39</v>
      </c>
      <c r="B131" s="146">
        <v>42268</v>
      </c>
      <c r="C131" s="146"/>
      <c r="D131" s="147" t="s">
        <v>623</v>
      </c>
      <c r="E131" s="148" t="s">
        <v>564</v>
      </c>
      <c r="F131" s="149">
        <v>196.5</v>
      </c>
      <c r="G131" s="148"/>
      <c r="H131" s="148">
        <v>238</v>
      </c>
      <c r="I131" s="150">
        <v>238</v>
      </c>
      <c r="J131" s="151" t="s">
        <v>622</v>
      </c>
      <c r="K131" s="152">
        <f t="shared" si="59"/>
        <v>41.5</v>
      </c>
      <c r="L131" s="153">
        <f t="shared" si="60"/>
        <v>0.21119592875318066</v>
      </c>
      <c r="M131" s="148" t="s">
        <v>534</v>
      </c>
      <c r="N131" s="154">
        <v>42291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40</v>
      </c>
      <c r="B132" s="146">
        <v>42271</v>
      </c>
      <c r="C132" s="146"/>
      <c r="D132" s="147" t="s">
        <v>563</v>
      </c>
      <c r="E132" s="148" t="s">
        <v>564</v>
      </c>
      <c r="F132" s="149">
        <v>65</v>
      </c>
      <c r="G132" s="148"/>
      <c r="H132" s="148">
        <v>82</v>
      </c>
      <c r="I132" s="150">
        <v>82</v>
      </c>
      <c r="J132" s="151" t="s">
        <v>622</v>
      </c>
      <c r="K132" s="152">
        <f t="shared" si="59"/>
        <v>17</v>
      </c>
      <c r="L132" s="153">
        <f t="shared" si="60"/>
        <v>0.26153846153846155</v>
      </c>
      <c r="M132" s="148" t="s">
        <v>534</v>
      </c>
      <c r="N132" s="154">
        <v>42578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41</v>
      </c>
      <c r="B133" s="146">
        <v>42291</v>
      </c>
      <c r="C133" s="146"/>
      <c r="D133" s="147" t="s">
        <v>624</v>
      </c>
      <c r="E133" s="148" t="s">
        <v>564</v>
      </c>
      <c r="F133" s="149">
        <v>144</v>
      </c>
      <c r="G133" s="148"/>
      <c r="H133" s="148">
        <v>182.5</v>
      </c>
      <c r="I133" s="150">
        <v>181</v>
      </c>
      <c r="J133" s="151" t="s">
        <v>622</v>
      </c>
      <c r="K133" s="152">
        <f t="shared" si="59"/>
        <v>38.5</v>
      </c>
      <c r="L133" s="153">
        <f t="shared" si="60"/>
        <v>0.2673611111111111</v>
      </c>
      <c r="M133" s="148" t="s">
        <v>534</v>
      </c>
      <c r="N133" s="154">
        <v>42817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42</v>
      </c>
      <c r="B134" s="146">
        <v>42291</v>
      </c>
      <c r="C134" s="146"/>
      <c r="D134" s="147" t="s">
        <v>625</v>
      </c>
      <c r="E134" s="148" t="s">
        <v>564</v>
      </c>
      <c r="F134" s="149">
        <v>264</v>
      </c>
      <c r="G134" s="148"/>
      <c r="H134" s="148">
        <v>311</v>
      </c>
      <c r="I134" s="150">
        <v>311</v>
      </c>
      <c r="J134" s="151" t="s">
        <v>622</v>
      </c>
      <c r="K134" s="152">
        <f t="shared" si="59"/>
        <v>47</v>
      </c>
      <c r="L134" s="153">
        <f t="shared" si="60"/>
        <v>0.17803030303030304</v>
      </c>
      <c r="M134" s="148" t="s">
        <v>534</v>
      </c>
      <c r="N134" s="154">
        <v>42604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43</v>
      </c>
      <c r="B135" s="146">
        <v>42318</v>
      </c>
      <c r="C135" s="146"/>
      <c r="D135" s="147" t="s">
        <v>626</v>
      </c>
      <c r="E135" s="148" t="s">
        <v>536</v>
      </c>
      <c r="F135" s="149">
        <v>549.5</v>
      </c>
      <c r="G135" s="148"/>
      <c r="H135" s="148">
        <v>630</v>
      </c>
      <c r="I135" s="150">
        <v>630</v>
      </c>
      <c r="J135" s="151" t="s">
        <v>622</v>
      </c>
      <c r="K135" s="152">
        <f t="shared" si="59"/>
        <v>80.5</v>
      </c>
      <c r="L135" s="153">
        <f t="shared" si="60"/>
        <v>0.1464968152866242</v>
      </c>
      <c r="M135" s="148" t="s">
        <v>534</v>
      </c>
      <c r="N135" s="154">
        <v>42419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44</v>
      </c>
      <c r="B136" s="146">
        <v>42342</v>
      </c>
      <c r="C136" s="146"/>
      <c r="D136" s="147" t="s">
        <v>627</v>
      </c>
      <c r="E136" s="148" t="s">
        <v>564</v>
      </c>
      <c r="F136" s="149">
        <v>1027.5</v>
      </c>
      <c r="G136" s="148"/>
      <c r="H136" s="148">
        <v>1315</v>
      </c>
      <c r="I136" s="150">
        <v>1250</v>
      </c>
      <c r="J136" s="151" t="s">
        <v>622</v>
      </c>
      <c r="K136" s="152">
        <f t="shared" si="59"/>
        <v>287.5</v>
      </c>
      <c r="L136" s="153">
        <f t="shared" si="60"/>
        <v>0.27980535279805352</v>
      </c>
      <c r="M136" s="148" t="s">
        <v>534</v>
      </c>
      <c r="N136" s="154">
        <v>43244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45</v>
      </c>
      <c r="B137" s="146">
        <v>42367</v>
      </c>
      <c r="C137" s="146"/>
      <c r="D137" s="147" t="s">
        <v>628</v>
      </c>
      <c r="E137" s="148" t="s">
        <v>564</v>
      </c>
      <c r="F137" s="149">
        <v>465</v>
      </c>
      <c r="G137" s="148"/>
      <c r="H137" s="148">
        <v>540</v>
      </c>
      <c r="I137" s="150">
        <v>540</v>
      </c>
      <c r="J137" s="151" t="s">
        <v>622</v>
      </c>
      <c r="K137" s="152">
        <f t="shared" si="59"/>
        <v>75</v>
      </c>
      <c r="L137" s="153">
        <f t="shared" si="60"/>
        <v>0.16129032258064516</v>
      </c>
      <c r="M137" s="148" t="s">
        <v>534</v>
      </c>
      <c r="N137" s="154">
        <v>42530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46</v>
      </c>
      <c r="B138" s="146">
        <v>42380</v>
      </c>
      <c r="C138" s="146"/>
      <c r="D138" s="147" t="s">
        <v>364</v>
      </c>
      <c r="E138" s="148" t="s">
        <v>536</v>
      </c>
      <c r="F138" s="149">
        <v>81</v>
      </c>
      <c r="G138" s="148"/>
      <c r="H138" s="148">
        <v>110</v>
      </c>
      <c r="I138" s="150">
        <v>110</v>
      </c>
      <c r="J138" s="151" t="s">
        <v>622</v>
      </c>
      <c r="K138" s="152">
        <f t="shared" si="59"/>
        <v>29</v>
      </c>
      <c r="L138" s="153">
        <f t="shared" si="60"/>
        <v>0.35802469135802467</v>
      </c>
      <c r="M138" s="148" t="s">
        <v>534</v>
      </c>
      <c r="N138" s="154">
        <v>42745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47</v>
      </c>
      <c r="B139" s="146">
        <v>42382</v>
      </c>
      <c r="C139" s="146"/>
      <c r="D139" s="147" t="s">
        <v>629</v>
      </c>
      <c r="E139" s="148" t="s">
        <v>536</v>
      </c>
      <c r="F139" s="149">
        <v>417.5</v>
      </c>
      <c r="G139" s="148"/>
      <c r="H139" s="148">
        <v>547</v>
      </c>
      <c r="I139" s="150">
        <v>535</v>
      </c>
      <c r="J139" s="151" t="s">
        <v>622</v>
      </c>
      <c r="K139" s="152">
        <f t="shared" si="59"/>
        <v>129.5</v>
      </c>
      <c r="L139" s="153">
        <f t="shared" si="60"/>
        <v>0.31017964071856285</v>
      </c>
      <c r="M139" s="148" t="s">
        <v>534</v>
      </c>
      <c r="N139" s="154">
        <v>42578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48</v>
      </c>
      <c r="B140" s="146">
        <v>42408</v>
      </c>
      <c r="C140" s="146"/>
      <c r="D140" s="147" t="s">
        <v>630</v>
      </c>
      <c r="E140" s="148" t="s">
        <v>564</v>
      </c>
      <c r="F140" s="149">
        <v>650</v>
      </c>
      <c r="G140" s="148"/>
      <c r="H140" s="148">
        <v>800</v>
      </c>
      <c r="I140" s="150">
        <v>800</v>
      </c>
      <c r="J140" s="151" t="s">
        <v>622</v>
      </c>
      <c r="K140" s="152">
        <f t="shared" si="59"/>
        <v>150</v>
      </c>
      <c r="L140" s="153">
        <f t="shared" si="60"/>
        <v>0.23076923076923078</v>
      </c>
      <c r="M140" s="148" t="s">
        <v>534</v>
      </c>
      <c r="N140" s="154">
        <v>43154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49</v>
      </c>
      <c r="B141" s="146">
        <v>42433</v>
      </c>
      <c r="C141" s="146"/>
      <c r="D141" s="147" t="s">
        <v>205</v>
      </c>
      <c r="E141" s="148" t="s">
        <v>564</v>
      </c>
      <c r="F141" s="149">
        <v>437.5</v>
      </c>
      <c r="G141" s="148"/>
      <c r="H141" s="148">
        <v>504.5</v>
      </c>
      <c r="I141" s="150">
        <v>522</v>
      </c>
      <c r="J141" s="151" t="s">
        <v>631</v>
      </c>
      <c r="K141" s="152">
        <f t="shared" si="59"/>
        <v>67</v>
      </c>
      <c r="L141" s="153">
        <f t="shared" si="60"/>
        <v>0.15314285714285714</v>
      </c>
      <c r="M141" s="148" t="s">
        <v>534</v>
      </c>
      <c r="N141" s="154">
        <v>42480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50</v>
      </c>
      <c r="B142" s="146">
        <v>42438</v>
      </c>
      <c r="C142" s="146"/>
      <c r="D142" s="147" t="s">
        <v>632</v>
      </c>
      <c r="E142" s="148" t="s">
        <v>564</v>
      </c>
      <c r="F142" s="149">
        <v>189.5</v>
      </c>
      <c r="G142" s="148"/>
      <c r="H142" s="148">
        <v>218</v>
      </c>
      <c r="I142" s="150">
        <v>218</v>
      </c>
      <c r="J142" s="151" t="s">
        <v>622</v>
      </c>
      <c r="K142" s="152">
        <f t="shared" si="59"/>
        <v>28.5</v>
      </c>
      <c r="L142" s="153">
        <f t="shared" si="60"/>
        <v>0.15039577836411611</v>
      </c>
      <c r="M142" s="148" t="s">
        <v>534</v>
      </c>
      <c r="N142" s="154">
        <v>43034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5">
        <v>51</v>
      </c>
      <c r="B143" s="156">
        <v>42471</v>
      </c>
      <c r="C143" s="156"/>
      <c r="D143" s="164" t="s">
        <v>633</v>
      </c>
      <c r="E143" s="159" t="s">
        <v>564</v>
      </c>
      <c r="F143" s="159">
        <v>36.5</v>
      </c>
      <c r="G143" s="160"/>
      <c r="H143" s="160">
        <v>15.85</v>
      </c>
      <c r="I143" s="160">
        <v>60</v>
      </c>
      <c r="J143" s="161" t="s">
        <v>634</v>
      </c>
      <c r="K143" s="162">
        <f t="shared" si="59"/>
        <v>-20.65</v>
      </c>
      <c r="L143" s="163">
        <f t="shared" si="60"/>
        <v>-0.5657534246575342</v>
      </c>
      <c r="M143" s="159" t="s">
        <v>546</v>
      </c>
      <c r="N143" s="167">
        <v>43627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52</v>
      </c>
      <c r="B144" s="146">
        <v>42472</v>
      </c>
      <c r="C144" s="146"/>
      <c r="D144" s="147" t="s">
        <v>635</v>
      </c>
      <c r="E144" s="148" t="s">
        <v>564</v>
      </c>
      <c r="F144" s="149">
        <v>93</v>
      </c>
      <c r="G144" s="148"/>
      <c r="H144" s="148">
        <v>149</v>
      </c>
      <c r="I144" s="150">
        <v>140</v>
      </c>
      <c r="J144" s="151" t="s">
        <v>636</v>
      </c>
      <c r="K144" s="152">
        <f t="shared" si="59"/>
        <v>56</v>
      </c>
      <c r="L144" s="153">
        <f t="shared" si="60"/>
        <v>0.60215053763440862</v>
      </c>
      <c r="M144" s="148" t="s">
        <v>534</v>
      </c>
      <c r="N144" s="154">
        <v>42740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53</v>
      </c>
      <c r="B145" s="146">
        <v>42472</v>
      </c>
      <c r="C145" s="146"/>
      <c r="D145" s="147" t="s">
        <v>637</v>
      </c>
      <c r="E145" s="148" t="s">
        <v>564</v>
      </c>
      <c r="F145" s="149">
        <v>130</v>
      </c>
      <c r="G145" s="148"/>
      <c r="H145" s="148">
        <v>150</v>
      </c>
      <c r="I145" s="150" t="s">
        <v>638</v>
      </c>
      <c r="J145" s="151" t="s">
        <v>622</v>
      </c>
      <c r="K145" s="152">
        <f t="shared" si="59"/>
        <v>20</v>
      </c>
      <c r="L145" s="153">
        <f t="shared" si="60"/>
        <v>0.15384615384615385</v>
      </c>
      <c r="M145" s="148" t="s">
        <v>534</v>
      </c>
      <c r="N145" s="154">
        <v>42564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54</v>
      </c>
      <c r="B146" s="146">
        <v>42473</v>
      </c>
      <c r="C146" s="146"/>
      <c r="D146" s="147" t="s">
        <v>639</v>
      </c>
      <c r="E146" s="148" t="s">
        <v>564</v>
      </c>
      <c r="F146" s="149">
        <v>196</v>
      </c>
      <c r="G146" s="148"/>
      <c r="H146" s="148">
        <v>299</v>
      </c>
      <c r="I146" s="150">
        <v>299</v>
      </c>
      <c r="J146" s="151" t="s">
        <v>622</v>
      </c>
      <c r="K146" s="152">
        <v>103</v>
      </c>
      <c r="L146" s="153">
        <v>0.52551020408163296</v>
      </c>
      <c r="M146" s="148" t="s">
        <v>534</v>
      </c>
      <c r="N146" s="154">
        <v>42620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55</v>
      </c>
      <c r="B147" s="146">
        <v>42473</v>
      </c>
      <c r="C147" s="146"/>
      <c r="D147" s="147" t="s">
        <v>640</v>
      </c>
      <c r="E147" s="148" t="s">
        <v>564</v>
      </c>
      <c r="F147" s="149">
        <v>88</v>
      </c>
      <c r="G147" s="148"/>
      <c r="H147" s="148">
        <v>103</v>
      </c>
      <c r="I147" s="150">
        <v>103</v>
      </c>
      <c r="J147" s="151" t="s">
        <v>622</v>
      </c>
      <c r="K147" s="152">
        <v>15</v>
      </c>
      <c r="L147" s="153">
        <v>0.170454545454545</v>
      </c>
      <c r="M147" s="148" t="s">
        <v>534</v>
      </c>
      <c r="N147" s="154">
        <v>42530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56</v>
      </c>
      <c r="B148" s="146">
        <v>42492</v>
      </c>
      <c r="C148" s="146"/>
      <c r="D148" s="147" t="s">
        <v>641</v>
      </c>
      <c r="E148" s="148" t="s">
        <v>564</v>
      </c>
      <c r="F148" s="149">
        <v>127.5</v>
      </c>
      <c r="G148" s="148"/>
      <c r="H148" s="148">
        <v>148</v>
      </c>
      <c r="I148" s="150" t="s">
        <v>642</v>
      </c>
      <c r="J148" s="151" t="s">
        <v>622</v>
      </c>
      <c r="K148" s="152">
        <f>H148-F148</f>
        <v>20.5</v>
      </c>
      <c r="L148" s="153">
        <f>K148/F148</f>
        <v>0.16078431372549021</v>
      </c>
      <c r="M148" s="148" t="s">
        <v>534</v>
      </c>
      <c r="N148" s="154">
        <v>42564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57</v>
      </c>
      <c r="B149" s="146">
        <v>42493</v>
      </c>
      <c r="C149" s="146"/>
      <c r="D149" s="147" t="s">
        <v>643</v>
      </c>
      <c r="E149" s="148" t="s">
        <v>564</v>
      </c>
      <c r="F149" s="149">
        <v>675</v>
      </c>
      <c r="G149" s="148"/>
      <c r="H149" s="148">
        <v>815</v>
      </c>
      <c r="I149" s="150" t="s">
        <v>644</v>
      </c>
      <c r="J149" s="151" t="s">
        <v>622</v>
      </c>
      <c r="K149" s="152">
        <f>H149-F149</f>
        <v>140</v>
      </c>
      <c r="L149" s="153">
        <f>K149/F149</f>
        <v>0.2074074074074074</v>
      </c>
      <c r="M149" s="148" t="s">
        <v>534</v>
      </c>
      <c r="N149" s="154">
        <v>43154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5">
        <v>58</v>
      </c>
      <c r="B150" s="156">
        <v>42522</v>
      </c>
      <c r="C150" s="156"/>
      <c r="D150" s="157" t="s">
        <v>645</v>
      </c>
      <c r="E150" s="158" t="s">
        <v>564</v>
      </c>
      <c r="F150" s="159">
        <v>500</v>
      </c>
      <c r="G150" s="159"/>
      <c r="H150" s="160">
        <v>232.5</v>
      </c>
      <c r="I150" s="160" t="s">
        <v>646</v>
      </c>
      <c r="J150" s="161" t="s">
        <v>647</v>
      </c>
      <c r="K150" s="162">
        <f>H150-F150</f>
        <v>-267.5</v>
      </c>
      <c r="L150" s="163">
        <f>K150/F150</f>
        <v>-0.53500000000000003</v>
      </c>
      <c r="M150" s="159" t="s">
        <v>546</v>
      </c>
      <c r="N150" s="156">
        <v>43735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59</v>
      </c>
      <c r="B151" s="146">
        <v>42527</v>
      </c>
      <c r="C151" s="146"/>
      <c r="D151" s="147" t="s">
        <v>492</v>
      </c>
      <c r="E151" s="148" t="s">
        <v>564</v>
      </c>
      <c r="F151" s="149">
        <v>110</v>
      </c>
      <c r="G151" s="148"/>
      <c r="H151" s="148">
        <v>126.5</v>
      </c>
      <c r="I151" s="150">
        <v>125</v>
      </c>
      <c r="J151" s="151" t="s">
        <v>573</v>
      </c>
      <c r="K151" s="152">
        <f>H151-F151</f>
        <v>16.5</v>
      </c>
      <c r="L151" s="153">
        <f>K151/F151</f>
        <v>0.15</v>
      </c>
      <c r="M151" s="148" t="s">
        <v>534</v>
      </c>
      <c r="N151" s="154">
        <v>42552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60</v>
      </c>
      <c r="B152" s="146">
        <v>42538</v>
      </c>
      <c r="C152" s="146"/>
      <c r="D152" s="147" t="s">
        <v>648</v>
      </c>
      <c r="E152" s="148" t="s">
        <v>564</v>
      </c>
      <c r="F152" s="149">
        <v>44</v>
      </c>
      <c r="G152" s="148"/>
      <c r="H152" s="148">
        <v>69.5</v>
      </c>
      <c r="I152" s="150">
        <v>69.5</v>
      </c>
      <c r="J152" s="151" t="s">
        <v>649</v>
      </c>
      <c r="K152" s="152">
        <f>H152-F152</f>
        <v>25.5</v>
      </c>
      <c r="L152" s="153">
        <f>K152/F152</f>
        <v>0.57954545454545459</v>
      </c>
      <c r="M152" s="148" t="s">
        <v>534</v>
      </c>
      <c r="N152" s="154">
        <v>42977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61</v>
      </c>
      <c r="B153" s="146">
        <v>42549</v>
      </c>
      <c r="C153" s="146"/>
      <c r="D153" s="147" t="s">
        <v>650</v>
      </c>
      <c r="E153" s="148" t="s">
        <v>564</v>
      </c>
      <c r="F153" s="149">
        <v>262.5</v>
      </c>
      <c r="G153" s="148"/>
      <c r="H153" s="148">
        <v>340</v>
      </c>
      <c r="I153" s="150">
        <v>333</v>
      </c>
      <c r="J153" s="151" t="s">
        <v>651</v>
      </c>
      <c r="K153" s="152">
        <v>77.5</v>
      </c>
      <c r="L153" s="153">
        <v>0.29523809523809502</v>
      </c>
      <c r="M153" s="148" t="s">
        <v>534</v>
      </c>
      <c r="N153" s="154">
        <v>43017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62</v>
      </c>
      <c r="B154" s="146">
        <v>42549</v>
      </c>
      <c r="C154" s="146"/>
      <c r="D154" s="147" t="s">
        <v>652</v>
      </c>
      <c r="E154" s="148" t="s">
        <v>564</v>
      </c>
      <c r="F154" s="149">
        <v>840</v>
      </c>
      <c r="G154" s="148"/>
      <c r="H154" s="148">
        <v>1230</v>
      </c>
      <c r="I154" s="150">
        <v>1230</v>
      </c>
      <c r="J154" s="151" t="s">
        <v>622</v>
      </c>
      <c r="K154" s="152">
        <v>390</v>
      </c>
      <c r="L154" s="153">
        <v>0.46428571428571402</v>
      </c>
      <c r="M154" s="148" t="s">
        <v>534</v>
      </c>
      <c r="N154" s="154">
        <v>42649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8">
        <v>63</v>
      </c>
      <c r="B155" s="169">
        <v>42556</v>
      </c>
      <c r="C155" s="169"/>
      <c r="D155" s="170" t="s">
        <v>653</v>
      </c>
      <c r="E155" s="171" t="s">
        <v>564</v>
      </c>
      <c r="F155" s="171">
        <v>395</v>
      </c>
      <c r="G155" s="172"/>
      <c r="H155" s="172">
        <f>(468.5+342.5)/2</f>
        <v>405.5</v>
      </c>
      <c r="I155" s="172">
        <v>510</v>
      </c>
      <c r="J155" s="173" t="s">
        <v>654</v>
      </c>
      <c r="K155" s="174">
        <f t="shared" ref="K155:K161" si="61">H155-F155</f>
        <v>10.5</v>
      </c>
      <c r="L155" s="175">
        <f t="shared" ref="L155:L161" si="62">K155/F155</f>
        <v>2.6582278481012658E-2</v>
      </c>
      <c r="M155" s="171" t="s">
        <v>655</v>
      </c>
      <c r="N155" s="169">
        <v>43606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5">
        <v>64</v>
      </c>
      <c r="B156" s="156">
        <v>42584</v>
      </c>
      <c r="C156" s="156"/>
      <c r="D156" s="157" t="s">
        <v>656</v>
      </c>
      <c r="E156" s="158" t="s">
        <v>536</v>
      </c>
      <c r="F156" s="159">
        <f>169.5-12.8</f>
        <v>156.69999999999999</v>
      </c>
      <c r="G156" s="159"/>
      <c r="H156" s="160">
        <v>77</v>
      </c>
      <c r="I156" s="160" t="s">
        <v>657</v>
      </c>
      <c r="J156" s="161" t="s">
        <v>658</v>
      </c>
      <c r="K156" s="162">
        <f t="shared" si="61"/>
        <v>-79.699999999999989</v>
      </c>
      <c r="L156" s="163">
        <f t="shared" si="62"/>
        <v>-0.50861518825781749</v>
      </c>
      <c r="M156" s="159" t="s">
        <v>546</v>
      </c>
      <c r="N156" s="156">
        <v>43522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5">
        <v>65</v>
      </c>
      <c r="B157" s="156">
        <v>42586</v>
      </c>
      <c r="C157" s="156"/>
      <c r="D157" s="157" t="s">
        <v>659</v>
      </c>
      <c r="E157" s="158" t="s">
        <v>564</v>
      </c>
      <c r="F157" s="159">
        <v>400</v>
      </c>
      <c r="G157" s="159"/>
      <c r="H157" s="160">
        <v>305</v>
      </c>
      <c r="I157" s="160">
        <v>475</v>
      </c>
      <c r="J157" s="161" t="s">
        <v>660</v>
      </c>
      <c r="K157" s="162">
        <f t="shared" si="61"/>
        <v>-95</v>
      </c>
      <c r="L157" s="163">
        <f t="shared" si="62"/>
        <v>-0.23749999999999999</v>
      </c>
      <c r="M157" s="159" t="s">
        <v>546</v>
      </c>
      <c r="N157" s="156">
        <v>43606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66</v>
      </c>
      <c r="B158" s="146">
        <v>42593</v>
      </c>
      <c r="C158" s="146"/>
      <c r="D158" s="147" t="s">
        <v>661</v>
      </c>
      <c r="E158" s="148" t="s">
        <v>564</v>
      </c>
      <c r="F158" s="149">
        <v>86.5</v>
      </c>
      <c r="G158" s="148"/>
      <c r="H158" s="148">
        <v>130</v>
      </c>
      <c r="I158" s="150">
        <v>130</v>
      </c>
      <c r="J158" s="151" t="s">
        <v>662</v>
      </c>
      <c r="K158" s="152">
        <f t="shared" si="61"/>
        <v>43.5</v>
      </c>
      <c r="L158" s="153">
        <f t="shared" si="62"/>
        <v>0.50289017341040465</v>
      </c>
      <c r="M158" s="148" t="s">
        <v>534</v>
      </c>
      <c r="N158" s="154">
        <v>43091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67</v>
      </c>
      <c r="B159" s="156">
        <v>42600</v>
      </c>
      <c r="C159" s="156"/>
      <c r="D159" s="157" t="s">
        <v>109</v>
      </c>
      <c r="E159" s="158" t="s">
        <v>564</v>
      </c>
      <c r="F159" s="159">
        <v>133.5</v>
      </c>
      <c r="G159" s="159"/>
      <c r="H159" s="160">
        <v>126.5</v>
      </c>
      <c r="I159" s="160">
        <v>178</v>
      </c>
      <c r="J159" s="161" t="s">
        <v>663</v>
      </c>
      <c r="K159" s="162">
        <f t="shared" si="61"/>
        <v>-7</v>
      </c>
      <c r="L159" s="163">
        <f t="shared" si="62"/>
        <v>-5.2434456928838954E-2</v>
      </c>
      <c r="M159" s="159" t="s">
        <v>546</v>
      </c>
      <c r="N159" s="156">
        <v>42615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68</v>
      </c>
      <c r="B160" s="146">
        <v>42613</v>
      </c>
      <c r="C160" s="146"/>
      <c r="D160" s="147" t="s">
        <v>664</v>
      </c>
      <c r="E160" s="148" t="s">
        <v>564</v>
      </c>
      <c r="F160" s="149">
        <v>560</v>
      </c>
      <c r="G160" s="148"/>
      <c r="H160" s="148">
        <v>725</v>
      </c>
      <c r="I160" s="150">
        <v>725</v>
      </c>
      <c r="J160" s="151" t="s">
        <v>566</v>
      </c>
      <c r="K160" s="152">
        <f t="shared" si="61"/>
        <v>165</v>
      </c>
      <c r="L160" s="153">
        <f t="shared" si="62"/>
        <v>0.29464285714285715</v>
      </c>
      <c r="M160" s="148" t="s">
        <v>534</v>
      </c>
      <c r="N160" s="154">
        <v>42456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69</v>
      </c>
      <c r="B161" s="146">
        <v>42614</v>
      </c>
      <c r="C161" s="146"/>
      <c r="D161" s="147" t="s">
        <v>665</v>
      </c>
      <c r="E161" s="148" t="s">
        <v>564</v>
      </c>
      <c r="F161" s="149">
        <v>160.5</v>
      </c>
      <c r="G161" s="148"/>
      <c r="H161" s="148">
        <v>210</v>
      </c>
      <c r="I161" s="150">
        <v>210</v>
      </c>
      <c r="J161" s="151" t="s">
        <v>566</v>
      </c>
      <c r="K161" s="152">
        <f t="shared" si="61"/>
        <v>49.5</v>
      </c>
      <c r="L161" s="153">
        <f t="shared" si="62"/>
        <v>0.30841121495327101</v>
      </c>
      <c r="M161" s="148" t="s">
        <v>534</v>
      </c>
      <c r="N161" s="154">
        <v>42871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70</v>
      </c>
      <c r="B162" s="146">
        <v>42646</v>
      </c>
      <c r="C162" s="146"/>
      <c r="D162" s="147" t="s">
        <v>377</v>
      </c>
      <c r="E162" s="148" t="s">
        <v>564</v>
      </c>
      <c r="F162" s="149">
        <v>430</v>
      </c>
      <c r="G162" s="148"/>
      <c r="H162" s="148">
        <v>596</v>
      </c>
      <c r="I162" s="150">
        <v>575</v>
      </c>
      <c r="J162" s="151" t="s">
        <v>666</v>
      </c>
      <c r="K162" s="152">
        <v>166</v>
      </c>
      <c r="L162" s="153">
        <v>0.38604651162790699</v>
      </c>
      <c r="M162" s="148" t="s">
        <v>534</v>
      </c>
      <c r="N162" s="154">
        <v>42769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71</v>
      </c>
      <c r="B163" s="146">
        <v>42657</v>
      </c>
      <c r="C163" s="146"/>
      <c r="D163" s="147" t="s">
        <v>667</v>
      </c>
      <c r="E163" s="148" t="s">
        <v>564</v>
      </c>
      <c r="F163" s="149">
        <v>280</v>
      </c>
      <c r="G163" s="148"/>
      <c r="H163" s="148">
        <v>345</v>
      </c>
      <c r="I163" s="150">
        <v>345</v>
      </c>
      <c r="J163" s="151" t="s">
        <v>566</v>
      </c>
      <c r="K163" s="152">
        <f t="shared" ref="K163:K168" si="63">H163-F163</f>
        <v>65</v>
      </c>
      <c r="L163" s="153">
        <f>K163/F163</f>
        <v>0.23214285714285715</v>
      </c>
      <c r="M163" s="148" t="s">
        <v>534</v>
      </c>
      <c r="N163" s="154">
        <v>42814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72</v>
      </c>
      <c r="B164" s="146">
        <v>42657</v>
      </c>
      <c r="C164" s="146"/>
      <c r="D164" s="147" t="s">
        <v>668</v>
      </c>
      <c r="E164" s="148" t="s">
        <v>564</v>
      </c>
      <c r="F164" s="149">
        <v>245</v>
      </c>
      <c r="G164" s="148"/>
      <c r="H164" s="148">
        <v>325.5</v>
      </c>
      <c r="I164" s="150">
        <v>330</v>
      </c>
      <c r="J164" s="151" t="s">
        <v>669</v>
      </c>
      <c r="K164" s="152">
        <f t="shared" si="63"/>
        <v>80.5</v>
      </c>
      <c r="L164" s="153">
        <f>K164/F164</f>
        <v>0.32857142857142857</v>
      </c>
      <c r="M164" s="148" t="s">
        <v>534</v>
      </c>
      <c r="N164" s="154">
        <v>42769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73</v>
      </c>
      <c r="B165" s="146">
        <v>42660</v>
      </c>
      <c r="C165" s="146"/>
      <c r="D165" s="147" t="s">
        <v>333</v>
      </c>
      <c r="E165" s="148" t="s">
        <v>564</v>
      </c>
      <c r="F165" s="149">
        <v>125</v>
      </c>
      <c r="G165" s="148"/>
      <c r="H165" s="148">
        <v>160</v>
      </c>
      <c r="I165" s="150">
        <v>160</v>
      </c>
      <c r="J165" s="151" t="s">
        <v>622</v>
      </c>
      <c r="K165" s="152">
        <f t="shared" si="63"/>
        <v>35</v>
      </c>
      <c r="L165" s="153">
        <v>0.28000000000000003</v>
      </c>
      <c r="M165" s="148" t="s">
        <v>534</v>
      </c>
      <c r="N165" s="154">
        <v>42803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74</v>
      </c>
      <c r="B166" s="146">
        <v>42660</v>
      </c>
      <c r="C166" s="146"/>
      <c r="D166" s="147" t="s">
        <v>432</v>
      </c>
      <c r="E166" s="148" t="s">
        <v>564</v>
      </c>
      <c r="F166" s="149">
        <v>114</v>
      </c>
      <c r="G166" s="148"/>
      <c r="H166" s="148">
        <v>145</v>
      </c>
      <c r="I166" s="150">
        <v>145</v>
      </c>
      <c r="J166" s="151" t="s">
        <v>622</v>
      </c>
      <c r="K166" s="152">
        <f t="shared" si="63"/>
        <v>31</v>
      </c>
      <c r="L166" s="153">
        <f>K166/F166</f>
        <v>0.27192982456140352</v>
      </c>
      <c r="M166" s="148" t="s">
        <v>534</v>
      </c>
      <c r="N166" s="154">
        <v>42859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75</v>
      </c>
      <c r="B167" s="146">
        <v>42660</v>
      </c>
      <c r="C167" s="146"/>
      <c r="D167" s="147" t="s">
        <v>670</v>
      </c>
      <c r="E167" s="148" t="s">
        <v>564</v>
      </c>
      <c r="F167" s="149">
        <v>212</v>
      </c>
      <c r="G167" s="148"/>
      <c r="H167" s="148">
        <v>280</v>
      </c>
      <c r="I167" s="150">
        <v>276</v>
      </c>
      <c r="J167" s="151" t="s">
        <v>671</v>
      </c>
      <c r="K167" s="152">
        <f t="shared" si="63"/>
        <v>68</v>
      </c>
      <c r="L167" s="153">
        <f>K167/F167</f>
        <v>0.32075471698113206</v>
      </c>
      <c r="M167" s="148" t="s">
        <v>534</v>
      </c>
      <c r="N167" s="154">
        <v>42858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76</v>
      </c>
      <c r="B168" s="146">
        <v>42678</v>
      </c>
      <c r="C168" s="146"/>
      <c r="D168" s="147" t="s">
        <v>423</v>
      </c>
      <c r="E168" s="148" t="s">
        <v>564</v>
      </c>
      <c r="F168" s="149">
        <v>155</v>
      </c>
      <c r="G168" s="148"/>
      <c r="H168" s="148">
        <v>210</v>
      </c>
      <c r="I168" s="150">
        <v>210</v>
      </c>
      <c r="J168" s="151" t="s">
        <v>672</v>
      </c>
      <c r="K168" s="152">
        <f t="shared" si="63"/>
        <v>55</v>
      </c>
      <c r="L168" s="153">
        <f>K168/F168</f>
        <v>0.35483870967741937</v>
      </c>
      <c r="M168" s="148" t="s">
        <v>534</v>
      </c>
      <c r="N168" s="154">
        <v>42944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5">
        <v>77</v>
      </c>
      <c r="B169" s="156">
        <v>42710</v>
      </c>
      <c r="C169" s="156"/>
      <c r="D169" s="157" t="s">
        <v>673</v>
      </c>
      <c r="E169" s="158" t="s">
        <v>564</v>
      </c>
      <c r="F169" s="159">
        <v>150.5</v>
      </c>
      <c r="G169" s="159"/>
      <c r="H169" s="160">
        <v>72.5</v>
      </c>
      <c r="I169" s="160">
        <v>174</v>
      </c>
      <c r="J169" s="161" t="s">
        <v>674</v>
      </c>
      <c r="K169" s="162">
        <v>-78</v>
      </c>
      <c r="L169" s="163">
        <v>-0.51827242524916906</v>
      </c>
      <c r="M169" s="159" t="s">
        <v>546</v>
      </c>
      <c r="N169" s="156">
        <v>43333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78</v>
      </c>
      <c r="B170" s="146">
        <v>42712</v>
      </c>
      <c r="C170" s="146"/>
      <c r="D170" s="147" t="s">
        <v>675</v>
      </c>
      <c r="E170" s="148" t="s">
        <v>564</v>
      </c>
      <c r="F170" s="149">
        <v>380</v>
      </c>
      <c r="G170" s="148"/>
      <c r="H170" s="148">
        <v>478</v>
      </c>
      <c r="I170" s="150">
        <v>468</v>
      </c>
      <c r="J170" s="151" t="s">
        <v>622</v>
      </c>
      <c r="K170" s="152">
        <f>H170-F170</f>
        <v>98</v>
      </c>
      <c r="L170" s="153">
        <f>K170/F170</f>
        <v>0.25789473684210529</v>
      </c>
      <c r="M170" s="148" t="s">
        <v>534</v>
      </c>
      <c r="N170" s="154">
        <v>43025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79</v>
      </c>
      <c r="B171" s="146">
        <v>42734</v>
      </c>
      <c r="C171" s="146"/>
      <c r="D171" s="147" t="s">
        <v>108</v>
      </c>
      <c r="E171" s="148" t="s">
        <v>564</v>
      </c>
      <c r="F171" s="149">
        <v>305</v>
      </c>
      <c r="G171" s="148"/>
      <c r="H171" s="148">
        <v>375</v>
      </c>
      <c r="I171" s="150">
        <v>375</v>
      </c>
      <c r="J171" s="151" t="s">
        <v>622</v>
      </c>
      <c r="K171" s="152">
        <f>H171-F171</f>
        <v>70</v>
      </c>
      <c r="L171" s="153">
        <f>K171/F171</f>
        <v>0.22950819672131148</v>
      </c>
      <c r="M171" s="148" t="s">
        <v>534</v>
      </c>
      <c r="N171" s="154">
        <v>42768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80</v>
      </c>
      <c r="B172" s="146">
        <v>42739</v>
      </c>
      <c r="C172" s="146"/>
      <c r="D172" s="147" t="s">
        <v>94</v>
      </c>
      <c r="E172" s="148" t="s">
        <v>564</v>
      </c>
      <c r="F172" s="149">
        <v>99.5</v>
      </c>
      <c r="G172" s="148"/>
      <c r="H172" s="148">
        <v>158</v>
      </c>
      <c r="I172" s="150">
        <v>158</v>
      </c>
      <c r="J172" s="151" t="s">
        <v>622</v>
      </c>
      <c r="K172" s="152">
        <f>H172-F172</f>
        <v>58.5</v>
      </c>
      <c r="L172" s="153">
        <f>K172/F172</f>
        <v>0.5879396984924623</v>
      </c>
      <c r="M172" s="148" t="s">
        <v>534</v>
      </c>
      <c r="N172" s="154">
        <v>42898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81</v>
      </c>
      <c r="B173" s="146">
        <v>42739</v>
      </c>
      <c r="C173" s="146"/>
      <c r="D173" s="147" t="s">
        <v>94</v>
      </c>
      <c r="E173" s="148" t="s">
        <v>564</v>
      </c>
      <c r="F173" s="149">
        <v>99.5</v>
      </c>
      <c r="G173" s="148"/>
      <c r="H173" s="148">
        <v>158</v>
      </c>
      <c r="I173" s="150">
        <v>158</v>
      </c>
      <c r="J173" s="151" t="s">
        <v>622</v>
      </c>
      <c r="K173" s="152">
        <v>58.5</v>
      </c>
      <c r="L173" s="153">
        <v>0.58793969849246197</v>
      </c>
      <c r="M173" s="148" t="s">
        <v>534</v>
      </c>
      <c r="N173" s="154">
        <v>42898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82</v>
      </c>
      <c r="B174" s="146">
        <v>42786</v>
      </c>
      <c r="C174" s="146"/>
      <c r="D174" s="147" t="s">
        <v>181</v>
      </c>
      <c r="E174" s="148" t="s">
        <v>564</v>
      </c>
      <c r="F174" s="149">
        <v>140.5</v>
      </c>
      <c r="G174" s="148"/>
      <c r="H174" s="148">
        <v>220</v>
      </c>
      <c r="I174" s="150">
        <v>220</v>
      </c>
      <c r="J174" s="151" t="s">
        <v>622</v>
      </c>
      <c r="K174" s="152">
        <f>H174-F174</f>
        <v>79.5</v>
      </c>
      <c r="L174" s="153">
        <f>K174/F174</f>
        <v>0.5658362989323843</v>
      </c>
      <c r="M174" s="148" t="s">
        <v>534</v>
      </c>
      <c r="N174" s="154">
        <v>42864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83</v>
      </c>
      <c r="B175" s="146">
        <v>42786</v>
      </c>
      <c r="C175" s="146"/>
      <c r="D175" s="147" t="s">
        <v>676</v>
      </c>
      <c r="E175" s="148" t="s">
        <v>564</v>
      </c>
      <c r="F175" s="149">
        <v>202.5</v>
      </c>
      <c r="G175" s="148"/>
      <c r="H175" s="148">
        <v>234</v>
      </c>
      <c r="I175" s="150">
        <v>234</v>
      </c>
      <c r="J175" s="151" t="s">
        <v>622</v>
      </c>
      <c r="K175" s="152">
        <v>31.5</v>
      </c>
      <c r="L175" s="153">
        <v>0.155555555555556</v>
      </c>
      <c r="M175" s="148" t="s">
        <v>534</v>
      </c>
      <c r="N175" s="154">
        <v>42836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84</v>
      </c>
      <c r="B176" s="146">
        <v>42818</v>
      </c>
      <c r="C176" s="146"/>
      <c r="D176" s="147" t="s">
        <v>677</v>
      </c>
      <c r="E176" s="148" t="s">
        <v>564</v>
      </c>
      <c r="F176" s="149">
        <v>300.5</v>
      </c>
      <c r="G176" s="148"/>
      <c r="H176" s="148">
        <v>417.5</v>
      </c>
      <c r="I176" s="150">
        <v>420</v>
      </c>
      <c r="J176" s="151" t="s">
        <v>678</v>
      </c>
      <c r="K176" s="152">
        <f>H176-F176</f>
        <v>117</v>
      </c>
      <c r="L176" s="153">
        <f>K176/F176</f>
        <v>0.38935108153078202</v>
      </c>
      <c r="M176" s="148" t="s">
        <v>534</v>
      </c>
      <c r="N176" s="154">
        <v>43070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85</v>
      </c>
      <c r="B177" s="146">
        <v>42818</v>
      </c>
      <c r="C177" s="146"/>
      <c r="D177" s="147" t="s">
        <v>652</v>
      </c>
      <c r="E177" s="148" t="s">
        <v>564</v>
      </c>
      <c r="F177" s="149">
        <v>850</v>
      </c>
      <c r="G177" s="148"/>
      <c r="H177" s="148">
        <v>1042.5</v>
      </c>
      <c r="I177" s="150">
        <v>1023</v>
      </c>
      <c r="J177" s="151" t="s">
        <v>679</v>
      </c>
      <c r="K177" s="152">
        <v>192.5</v>
      </c>
      <c r="L177" s="153">
        <v>0.22647058823529401</v>
      </c>
      <c r="M177" s="148" t="s">
        <v>534</v>
      </c>
      <c r="N177" s="154">
        <v>42830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86</v>
      </c>
      <c r="B178" s="146">
        <v>42830</v>
      </c>
      <c r="C178" s="146"/>
      <c r="D178" s="147" t="s">
        <v>451</v>
      </c>
      <c r="E178" s="148" t="s">
        <v>564</v>
      </c>
      <c r="F178" s="149">
        <v>785</v>
      </c>
      <c r="G178" s="148"/>
      <c r="H178" s="148">
        <v>930</v>
      </c>
      <c r="I178" s="150">
        <v>920</v>
      </c>
      <c r="J178" s="151" t="s">
        <v>680</v>
      </c>
      <c r="K178" s="152">
        <f>H178-F178</f>
        <v>145</v>
      </c>
      <c r="L178" s="153">
        <f>K178/F178</f>
        <v>0.18471337579617833</v>
      </c>
      <c r="M178" s="148" t="s">
        <v>534</v>
      </c>
      <c r="N178" s="154">
        <v>42976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87</v>
      </c>
      <c r="B179" s="156">
        <v>42831</v>
      </c>
      <c r="C179" s="156"/>
      <c r="D179" s="157" t="s">
        <v>681</v>
      </c>
      <c r="E179" s="158" t="s">
        <v>564</v>
      </c>
      <c r="F179" s="159">
        <v>40</v>
      </c>
      <c r="G179" s="159"/>
      <c r="H179" s="160">
        <v>13.1</v>
      </c>
      <c r="I179" s="160">
        <v>60</v>
      </c>
      <c r="J179" s="161" t="s">
        <v>682</v>
      </c>
      <c r="K179" s="162">
        <v>-26.9</v>
      </c>
      <c r="L179" s="163">
        <v>-0.67249999999999999</v>
      </c>
      <c r="M179" s="159" t="s">
        <v>546</v>
      </c>
      <c r="N179" s="156">
        <v>43138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88</v>
      </c>
      <c r="B180" s="146">
        <v>42837</v>
      </c>
      <c r="C180" s="146"/>
      <c r="D180" s="147" t="s">
        <v>93</v>
      </c>
      <c r="E180" s="148" t="s">
        <v>564</v>
      </c>
      <c r="F180" s="149">
        <v>289.5</v>
      </c>
      <c r="G180" s="148"/>
      <c r="H180" s="148">
        <v>354</v>
      </c>
      <c r="I180" s="150">
        <v>360</v>
      </c>
      <c r="J180" s="151" t="s">
        <v>683</v>
      </c>
      <c r="K180" s="152">
        <f t="shared" ref="K180:K188" si="64">H180-F180</f>
        <v>64.5</v>
      </c>
      <c r="L180" s="153">
        <f t="shared" ref="L180:L188" si="65">K180/F180</f>
        <v>0.22279792746113988</v>
      </c>
      <c r="M180" s="148" t="s">
        <v>534</v>
      </c>
      <c r="N180" s="154">
        <v>43040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89</v>
      </c>
      <c r="B181" s="146">
        <v>42845</v>
      </c>
      <c r="C181" s="146"/>
      <c r="D181" s="147" t="s">
        <v>399</v>
      </c>
      <c r="E181" s="148" t="s">
        <v>564</v>
      </c>
      <c r="F181" s="149">
        <v>700</v>
      </c>
      <c r="G181" s="148"/>
      <c r="H181" s="148">
        <v>840</v>
      </c>
      <c r="I181" s="150">
        <v>840</v>
      </c>
      <c r="J181" s="151" t="s">
        <v>684</v>
      </c>
      <c r="K181" s="152">
        <f t="shared" si="64"/>
        <v>140</v>
      </c>
      <c r="L181" s="153">
        <f t="shared" si="65"/>
        <v>0.2</v>
      </c>
      <c r="M181" s="148" t="s">
        <v>534</v>
      </c>
      <c r="N181" s="154">
        <v>42893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90</v>
      </c>
      <c r="B182" s="146">
        <v>42887</v>
      </c>
      <c r="C182" s="146"/>
      <c r="D182" s="147" t="s">
        <v>685</v>
      </c>
      <c r="E182" s="148" t="s">
        <v>564</v>
      </c>
      <c r="F182" s="149">
        <v>130</v>
      </c>
      <c r="G182" s="148"/>
      <c r="H182" s="148">
        <v>144.25</v>
      </c>
      <c r="I182" s="150">
        <v>170</v>
      </c>
      <c r="J182" s="151" t="s">
        <v>686</v>
      </c>
      <c r="K182" s="152">
        <f t="shared" si="64"/>
        <v>14.25</v>
      </c>
      <c r="L182" s="153">
        <f t="shared" si="65"/>
        <v>0.10961538461538461</v>
      </c>
      <c r="M182" s="148" t="s">
        <v>534</v>
      </c>
      <c r="N182" s="154">
        <v>43675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91</v>
      </c>
      <c r="B183" s="146">
        <v>42901</v>
      </c>
      <c r="C183" s="146"/>
      <c r="D183" s="147" t="s">
        <v>687</v>
      </c>
      <c r="E183" s="148" t="s">
        <v>564</v>
      </c>
      <c r="F183" s="149">
        <v>214.5</v>
      </c>
      <c r="G183" s="148"/>
      <c r="H183" s="148">
        <v>262</v>
      </c>
      <c r="I183" s="150">
        <v>262</v>
      </c>
      <c r="J183" s="151" t="s">
        <v>688</v>
      </c>
      <c r="K183" s="152">
        <f t="shared" si="64"/>
        <v>47.5</v>
      </c>
      <c r="L183" s="153">
        <f t="shared" si="65"/>
        <v>0.22144522144522144</v>
      </c>
      <c r="M183" s="148" t="s">
        <v>534</v>
      </c>
      <c r="N183" s="154">
        <v>42977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92</v>
      </c>
      <c r="B184" s="177">
        <v>42933</v>
      </c>
      <c r="C184" s="177"/>
      <c r="D184" s="178" t="s">
        <v>689</v>
      </c>
      <c r="E184" s="179" t="s">
        <v>564</v>
      </c>
      <c r="F184" s="180">
        <v>370</v>
      </c>
      <c r="G184" s="179"/>
      <c r="H184" s="179">
        <v>447.5</v>
      </c>
      <c r="I184" s="181">
        <v>450</v>
      </c>
      <c r="J184" s="182" t="s">
        <v>622</v>
      </c>
      <c r="K184" s="152">
        <f t="shared" si="64"/>
        <v>77.5</v>
      </c>
      <c r="L184" s="183">
        <f t="shared" si="65"/>
        <v>0.20945945945945946</v>
      </c>
      <c r="M184" s="179" t="s">
        <v>534</v>
      </c>
      <c r="N184" s="184">
        <v>43035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93</v>
      </c>
      <c r="B185" s="177">
        <v>42943</v>
      </c>
      <c r="C185" s="177"/>
      <c r="D185" s="178" t="s">
        <v>179</v>
      </c>
      <c r="E185" s="179" t="s">
        <v>564</v>
      </c>
      <c r="F185" s="180">
        <v>657.5</v>
      </c>
      <c r="G185" s="179"/>
      <c r="H185" s="179">
        <v>825</v>
      </c>
      <c r="I185" s="181">
        <v>820</v>
      </c>
      <c r="J185" s="182" t="s">
        <v>622</v>
      </c>
      <c r="K185" s="152">
        <f t="shared" si="64"/>
        <v>167.5</v>
      </c>
      <c r="L185" s="183">
        <f t="shared" si="65"/>
        <v>0.25475285171102663</v>
      </c>
      <c r="M185" s="179" t="s">
        <v>534</v>
      </c>
      <c r="N185" s="184">
        <v>43090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94</v>
      </c>
      <c r="B186" s="146">
        <v>42964</v>
      </c>
      <c r="C186" s="146"/>
      <c r="D186" s="147" t="s">
        <v>346</v>
      </c>
      <c r="E186" s="148" t="s">
        <v>564</v>
      </c>
      <c r="F186" s="149">
        <v>605</v>
      </c>
      <c r="G186" s="148"/>
      <c r="H186" s="148">
        <v>750</v>
      </c>
      <c r="I186" s="150">
        <v>750</v>
      </c>
      <c r="J186" s="151" t="s">
        <v>680</v>
      </c>
      <c r="K186" s="152">
        <f t="shared" si="64"/>
        <v>145</v>
      </c>
      <c r="L186" s="153">
        <f t="shared" si="65"/>
        <v>0.23966942148760331</v>
      </c>
      <c r="M186" s="148" t="s">
        <v>534</v>
      </c>
      <c r="N186" s="154">
        <v>43027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95</v>
      </c>
      <c r="B187" s="156">
        <v>42979</v>
      </c>
      <c r="C187" s="156"/>
      <c r="D187" s="164" t="s">
        <v>690</v>
      </c>
      <c r="E187" s="159" t="s">
        <v>564</v>
      </c>
      <c r="F187" s="159">
        <v>255</v>
      </c>
      <c r="G187" s="160"/>
      <c r="H187" s="160">
        <v>217.25</v>
      </c>
      <c r="I187" s="160">
        <v>320</v>
      </c>
      <c r="J187" s="161" t="s">
        <v>691</v>
      </c>
      <c r="K187" s="162">
        <f t="shared" si="64"/>
        <v>-37.75</v>
      </c>
      <c r="L187" s="165">
        <f t="shared" si="65"/>
        <v>-0.14803921568627451</v>
      </c>
      <c r="M187" s="159" t="s">
        <v>546</v>
      </c>
      <c r="N187" s="156">
        <v>43661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96</v>
      </c>
      <c r="B188" s="146">
        <v>42997</v>
      </c>
      <c r="C188" s="146"/>
      <c r="D188" s="147" t="s">
        <v>692</v>
      </c>
      <c r="E188" s="148" t="s">
        <v>564</v>
      </c>
      <c r="F188" s="149">
        <v>215</v>
      </c>
      <c r="G188" s="148"/>
      <c r="H188" s="148">
        <v>258</v>
      </c>
      <c r="I188" s="150">
        <v>258</v>
      </c>
      <c r="J188" s="151" t="s">
        <v>622</v>
      </c>
      <c r="K188" s="152">
        <f t="shared" si="64"/>
        <v>43</v>
      </c>
      <c r="L188" s="153">
        <f t="shared" si="65"/>
        <v>0.2</v>
      </c>
      <c r="M188" s="148" t="s">
        <v>534</v>
      </c>
      <c r="N188" s="154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97</v>
      </c>
      <c r="B189" s="146">
        <v>42997</v>
      </c>
      <c r="C189" s="146"/>
      <c r="D189" s="147" t="s">
        <v>692</v>
      </c>
      <c r="E189" s="148" t="s">
        <v>564</v>
      </c>
      <c r="F189" s="149">
        <v>215</v>
      </c>
      <c r="G189" s="148"/>
      <c r="H189" s="148">
        <v>258</v>
      </c>
      <c r="I189" s="150">
        <v>258</v>
      </c>
      <c r="J189" s="182" t="s">
        <v>622</v>
      </c>
      <c r="K189" s="152">
        <v>43</v>
      </c>
      <c r="L189" s="153">
        <v>0.2</v>
      </c>
      <c r="M189" s="148" t="s">
        <v>534</v>
      </c>
      <c r="N189" s="154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98</v>
      </c>
      <c r="B190" s="177">
        <v>42998</v>
      </c>
      <c r="C190" s="177"/>
      <c r="D190" s="178" t="s">
        <v>693</v>
      </c>
      <c r="E190" s="179" t="s">
        <v>564</v>
      </c>
      <c r="F190" s="149">
        <v>75</v>
      </c>
      <c r="G190" s="179"/>
      <c r="H190" s="179">
        <v>90</v>
      </c>
      <c r="I190" s="181">
        <v>90</v>
      </c>
      <c r="J190" s="151" t="s">
        <v>694</v>
      </c>
      <c r="K190" s="152">
        <f t="shared" ref="K190:K195" si="66">H190-F190</f>
        <v>15</v>
      </c>
      <c r="L190" s="153">
        <f t="shared" ref="L190:L195" si="67">K190/F190</f>
        <v>0.2</v>
      </c>
      <c r="M190" s="148" t="s">
        <v>534</v>
      </c>
      <c r="N190" s="154">
        <v>43019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99</v>
      </c>
      <c r="B191" s="177">
        <v>43011</v>
      </c>
      <c r="C191" s="177"/>
      <c r="D191" s="178" t="s">
        <v>548</v>
      </c>
      <c r="E191" s="179" t="s">
        <v>564</v>
      </c>
      <c r="F191" s="180">
        <v>315</v>
      </c>
      <c r="G191" s="179"/>
      <c r="H191" s="179">
        <v>392</v>
      </c>
      <c r="I191" s="181">
        <v>384</v>
      </c>
      <c r="J191" s="182" t="s">
        <v>695</v>
      </c>
      <c r="K191" s="152">
        <f t="shared" si="66"/>
        <v>77</v>
      </c>
      <c r="L191" s="183">
        <f t="shared" si="67"/>
        <v>0.24444444444444444</v>
      </c>
      <c r="M191" s="179" t="s">
        <v>534</v>
      </c>
      <c r="N191" s="184">
        <v>43017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100</v>
      </c>
      <c r="B192" s="177">
        <v>43013</v>
      </c>
      <c r="C192" s="177"/>
      <c r="D192" s="178" t="s">
        <v>427</v>
      </c>
      <c r="E192" s="179" t="s">
        <v>564</v>
      </c>
      <c r="F192" s="180">
        <v>145</v>
      </c>
      <c r="G192" s="179"/>
      <c r="H192" s="179">
        <v>179</v>
      </c>
      <c r="I192" s="181">
        <v>180</v>
      </c>
      <c r="J192" s="182" t="s">
        <v>696</v>
      </c>
      <c r="K192" s="152">
        <f t="shared" si="66"/>
        <v>34</v>
      </c>
      <c r="L192" s="183">
        <f t="shared" si="67"/>
        <v>0.23448275862068965</v>
      </c>
      <c r="M192" s="179" t="s">
        <v>534</v>
      </c>
      <c r="N192" s="184">
        <v>43025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101</v>
      </c>
      <c r="B193" s="177">
        <v>43014</v>
      </c>
      <c r="C193" s="177"/>
      <c r="D193" s="178" t="s">
        <v>323</v>
      </c>
      <c r="E193" s="179" t="s">
        <v>564</v>
      </c>
      <c r="F193" s="180">
        <v>256</v>
      </c>
      <c r="G193" s="179"/>
      <c r="H193" s="179">
        <v>323</v>
      </c>
      <c r="I193" s="181">
        <v>320</v>
      </c>
      <c r="J193" s="182" t="s">
        <v>622</v>
      </c>
      <c r="K193" s="152">
        <f t="shared" si="66"/>
        <v>67</v>
      </c>
      <c r="L193" s="183">
        <f t="shared" si="67"/>
        <v>0.26171875</v>
      </c>
      <c r="M193" s="179" t="s">
        <v>534</v>
      </c>
      <c r="N193" s="184">
        <v>43067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102</v>
      </c>
      <c r="B194" s="177">
        <v>43017</v>
      </c>
      <c r="C194" s="177"/>
      <c r="D194" s="178" t="s">
        <v>338</v>
      </c>
      <c r="E194" s="179" t="s">
        <v>564</v>
      </c>
      <c r="F194" s="180">
        <v>137.5</v>
      </c>
      <c r="G194" s="179"/>
      <c r="H194" s="179">
        <v>184</v>
      </c>
      <c r="I194" s="181">
        <v>183</v>
      </c>
      <c r="J194" s="182" t="s">
        <v>697</v>
      </c>
      <c r="K194" s="152">
        <f t="shared" si="66"/>
        <v>46.5</v>
      </c>
      <c r="L194" s="183">
        <f t="shared" si="67"/>
        <v>0.33818181818181819</v>
      </c>
      <c r="M194" s="179" t="s">
        <v>534</v>
      </c>
      <c r="N194" s="184">
        <v>43108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103</v>
      </c>
      <c r="B195" s="177">
        <v>43018</v>
      </c>
      <c r="C195" s="177"/>
      <c r="D195" s="178" t="s">
        <v>698</v>
      </c>
      <c r="E195" s="179" t="s">
        <v>564</v>
      </c>
      <c r="F195" s="180">
        <v>125.5</v>
      </c>
      <c r="G195" s="179"/>
      <c r="H195" s="179">
        <v>158</v>
      </c>
      <c r="I195" s="181">
        <v>155</v>
      </c>
      <c r="J195" s="182" t="s">
        <v>699</v>
      </c>
      <c r="K195" s="152">
        <f t="shared" si="66"/>
        <v>32.5</v>
      </c>
      <c r="L195" s="183">
        <f t="shared" si="67"/>
        <v>0.25896414342629481</v>
      </c>
      <c r="M195" s="179" t="s">
        <v>534</v>
      </c>
      <c r="N195" s="184">
        <v>43067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104</v>
      </c>
      <c r="B196" s="177">
        <v>43018</v>
      </c>
      <c r="C196" s="177"/>
      <c r="D196" s="178" t="s">
        <v>700</v>
      </c>
      <c r="E196" s="179" t="s">
        <v>564</v>
      </c>
      <c r="F196" s="180">
        <v>895</v>
      </c>
      <c r="G196" s="179"/>
      <c r="H196" s="179">
        <v>1122.5</v>
      </c>
      <c r="I196" s="181">
        <v>1078</v>
      </c>
      <c r="J196" s="182" t="s">
        <v>701</v>
      </c>
      <c r="K196" s="152">
        <v>227.5</v>
      </c>
      <c r="L196" s="183">
        <v>0.25418994413407803</v>
      </c>
      <c r="M196" s="179" t="s">
        <v>534</v>
      </c>
      <c r="N196" s="184">
        <v>43117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105</v>
      </c>
      <c r="B197" s="177">
        <v>43020</v>
      </c>
      <c r="C197" s="177"/>
      <c r="D197" s="178" t="s">
        <v>332</v>
      </c>
      <c r="E197" s="179" t="s">
        <v>564</v>
      </c>
      <c r="F197" s="180">
        <v>525</v>
      </c>
      <c r="G197" s="179"/>
      <c r="H197" s="179">
        <v>629</v>
      </c>
      <c r="I197" s="181">
        <v>629</v>
      </c>
      <c r="J197" s="182" t="s">
        <v>622</v>
      </c>
      <c r="K197" s="152">
        <v>104</v>
      </c>
      <c r="L197" s="183">
        <v>0.19809523809523799</v>
      </c>
      <c r="M197" s="179" t="s">
        <v>534</v>
      </c>
      <c r="N197" s="184">
        <v>43119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106</v>
      </c>
      <c r="B198" s="177">
        <v>43046</v>
      </c>
      <c r="C198" s="177"/>
      <c r="D198" s="178" t="s">
        <v>369</v>
      </c>
      <c r="E198" s="179" t="s">
        <v>564</v>
      </c>
      <c r="F198" s="180">
        <v>740</v>
      </c>
      <c r="G198" s="179"/>
      <c r="H198" s="179">
        <v>892.5</v>
      </c>
      <c r="I198" s="181">
        <v>900</v>
      </c>
      <c r="J198" s="182" t="s">
        <v>702</v>
      </c>
      <c r="K198" s="152">
        <f>H198-F198</f>
        <v>152.5</v>
      </c>
      <c r="L198" s="183">
        <f>K198/F198</f>
        <v>0.20608108108108109</v>
      </c>
      <c r="M198" s="179" t="s">
        <v>534</v>
      </c>
      <c r="N198" s="184">
        <v>43052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107</v>
      </c>
      <c r="B199" s="146">
        <v>43073</v>
      </c>
      <c r="C199" s="146"/>
      <c r="D199" s="147" t="s">
        <v>703</v>
      </c>
      <c r="E199" s="148" t="s">
        <v>564</v>
      </c>
      <c r="F199" s="149">
        <v>118.5</v>
      </c>
      <c r="G199" s="148"/>
      <c r="H199" s="148">
        <v>143.5</v>
      </c>
      <c r="I199" s="150">
        <v>145</v>
      </c>
      <c r="J199" s="151" t="s">
        <v>555</v>
      </c>
      <c r="K199" s="152">
        <f>H199-F199</f>
        <v>25</v>
      </c>
      <c r="L199" s="153">
        <f>K199/F199</f>
        <v>0.2109704641350211</v>
      </c>
      <c r="M199" s="148" t="s">
        <v>534</v>
      </c>
      <c r="N199" s="154">
        <v>43097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5">
        <v>108</v>
      </c>
      <c r="B200" s="156">
        <v>43090</v>
      </c>
      <c r="C200" s="156"/>
      <c r="D200" s="157" t="s">
        <v>404</v>
      </c>
      <c r="E200" s="158" t="s">
        <v>564</v>
      </c>
      <c r="F200" s="159">
        <v>715</v>
      </c>
      <c r="G200" s="159"/>
      <c r="H200" s="160">
        <v>500</v>
      </c>
      <c r="I200" s="160">
        <v>872</v>
      </c>
      <c r="J200" s="161" t="s">
        <v>704</v>
      </c>
      <c r="K200" s="162">
        <f>H200-F200</f>
        <v>-215</v>
      </c>
      <c r="L200" s="163">
        <f>K200/F200</f>
        <v>-0.30069930069930068</v>
      </c>
      <c r="M200" s="159" t="s">
        <v>546</v>
      </c>
      <c r="N200" s="156">
        <v>43670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109</v>
      </c>
      <c r="B201" s="146">
        <v>43098</v>
      </c>
      <c r="C201" s="146"/>
      <c r="D201" s="147" t="s">
        <v>548</v>
      </c>
      <c r="E201" s="148" t="s">
        <v>564</v>
      </c>
      <c r="F201" s="149">
        <v>435</v>
      </c>
      <c r="G201" s="148"/>
      <c r="H201" s="148">
        <v>542.5</v>
      </c>
      <c r="I201" s="150">
        <v>539</v>
      </c>
      <c r="J201" s="151" t="s">
        <v>622</v>
      </c>
      <c r="K201" s="152">
        <v>107.5</v>
      </c>
      <c r="L201" s="153">
        <v>0.247126436781609</v>
      </c>
      <c r="M201" s="148" t="s">
        <v>534</v>
      </c>
      <c r="N201" s="154">
        <v>43206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110</v>
      </c>
      <c r="B202" s="146">
        <v>43098</v>
      </c>
      <c r="C202" s="146"/>
      <c r="D202" s="147" t="s">
        <v>506</v>
      </c>
      <c r="E202" s="148" t="s">
        <v>564</v>
      </c>
      <c r="F202" s="149">
        <v>885</v>
      </c>
      <c r="G202" s="148"/>
      <c r="H202" s="148">
        <v>1090</v>
      </c>
      <c r="I202" s="150">
        <v>1084</v>
      </c>
      <c r="J202" s="151" t="s">
        <v>622</v>
      </c>
      <c r="K202" s="152">
        <v>205</v>
      </c>
      <c r="L202" s="153">
        <v>0.23163841807909599</v>
      </c>
      <c r="M202" s="148" t="s">
        <v>534</v>
      </c>
      <c r="N202" s="154">
        <v>43213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111</v>
      </c>
      <c r="B203" s="186">
        <v>43192</v>
      </c>
      <c r="C203" s="186"/>
      <c r="D203" s="164" t="s">
        <v>705</v>
      </c>
      <c r="E203" s="159" t="s">
        <v>564</v>
      </c>
      <c r="F203" s="187">
        <v>478.5</v>
      </c>
      <c r="G203" s="159"/>
      <c r="H203" s="159">
        <v>442</v>
      </c>
      <c r="I203" s="160">
        <v>613</v>
      </c>
      <c r="J203" s="161" t="s">
        <v>706</v>
      </c>
      <c r="K203" s="162">
        <f>H203-F203</f>
        <v>-36.5</v>
      </c>
      <c r="L203" s="163">
        <f>K203/F203</f>
        <v>-7.6280041797283177E-2</v>
      </c>
      <c r="M203" s="159" t="s">
        <v>546</v>
      </c>
      <c r="N203" s="156">
        <v>43762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5">
        <v>112</v>
      </c>
      <c r="B204" s="156">
        <v>43194</v>
      </c>
      <c r="C204" s="156"/>
      <c r="D204" s="157" t="s">
        <v>707</v>
      </c>
      <c r="E204" s="158" t="s">
        <v>564</v>
      </c>
      <c r="F204" s="159">
        <f>141.5-7.3</f>
        <v>134.19999999999999</v>
      </c>
      <c r="G204" s="159"/>
      <c r="H204" s="160">
        <v>77</v>
      </c>
      <c r="I204" s="160">
        <v>180</v>
      </c>
      <c r="J204" s="161" t="s">
        <v>708</v>
      </c>
      <c r="K204" s="162">
        <f>H204-F204</f>
        <v>-57.199999999999989</v>
      </c>
      <c r="L204" s="163">
        <f>K204/F204</f>
        <v>-0.42622950819672129</v>
      </c>
      <c r="M204" s="159" t="s">
        <v>546</v>
      </c>
      <c r="N204" s="156">
        <v>43522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5">
        <v>113</v>
      </c>
      <c r="B205" s="156">
        <v>43209</v>
      </c>
      <c r="C205" s="156"/>
      <c r="D205" s="157" t="s">
        <v>709</v>
      </c>
      <c r="E205" s="158" t="s">
        <v>564</v>
      </c>
      <c r="F205" s="159">
        <v>430</v>
      </c>
      <c r="G205" s="159"/>
      <c r="H205" s="160">
        <v>220</v>
      </c>
      <c r="I205" s="160">
        <v>537</v>
      </c>
      <c r="J205" s="161" t="s">
        <v>710</v>
      </c>
      <c r="K205" s="162">
        <f>H205-F205</f>
        <v>-210</v>
      </c>
      <c r="L205" s="163">
        <f>K205/F205</f>
        <v>-0.48837209302325579</v>
      </c>
      <c r="M205" s="159" t="s">
        <v>546</v>
      </c>
      <c r="N205" s="156">
        <v>43252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114</v>
      </c>
      <c r="B206" s="177">
        <v>43220</v>
      </c>
      <c r="C206" s="177"/>
      <c r="D206" s="178" t="s">
        <v>370</v>
      </c>
      <c r="E206" s="179" t="s">
        <v>564</v>
      </c>
      <c r="F206" s="179">
        <v>153.5</v>
      </c>
      <c r="G206" s="179"/>
      <c r="H206" s="179">
        <v>196</v>
      </c>
      <c r="I206" s="181">
        <v>196</v>
      </c>
      <c r="J206" s="151" t="s">
        <v>711</v>
      </c>
      <c r="K206" s="152">
        <f>H206-F206</f>
        <v>42.5</v>
      </c>
      <c r="L206" s="153">
        <f>K206/F206</f>
        <v>0.27687296416938112</v>
      </c>
      <c r="M206" s="148" t="s">
        <v>534</v>
      </c>
      <c r="N206" s="154">
        <v>43605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5">
        <v>115</v>
      </c>
      <c r="B207" s="156">
        <v>43306</v>
      </c>
      <c r="C207" s="156"/>
      <c r="D207" s="157" t="s">
        <v>681</v>
      </c>
      <c r="E207" s="158" t="s">
        <v>564</v>
      </c>
      <c r="F207" s="159">
        <v>27.5</v>
      </c>
      <c r="G207" s="159"/>
      <c r="H207" s="160">
        <v>13.1</v>
      </c>
      <c r="I207" s="160">
        <v>60</v>
      </c>
      <c r="J207" s="161" t="s">
        <v>712</v>
      </c>
      <c r="K207" s="162">
        <v>-14.4</v>
      </c>
      <c r="L207" s="163">
        <v>-0.52363636363636401</v>
      </c>
      <c r="M207" s="159" t="s">
        <v>546</v>
      </c>
      <c r="N207" s="156">
        <v>43138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116</v>
      </c>
      <c r="B208" s="186">
        <v>43318</v>
      </c>
      <c r="C208" s="186"/>
      <c r="D208" s="164" t="s">
        <v>713</v>
      </c>
      <c r="E208" s="159" t="s">
        <v>564</v>
      </c>
      <c r="F208" s="159">
        <v>148.5</v>
      </c>
      <c r="G208" s="159"/>
      <c r="H208" s="159">
        <v>102</v>
      </c>
      <c r="I208" s="160">
        <v>182</v>
      </c>
      <c r="J208" s="161" t="s">
        <v>714</v>
      </c>
      <c r="K208" s="162">
        <f>H208-F208</f>
        <v>-46.5</v>
      </c>
      <c r="L208" s="163">
        <f>K208/F208</f>
        <v>-0.31313131313131315</v>
      </c>
      <c r="M208" s="159" t="s">
        <v>546</v>
      </c>
      <c r="N208" s="156">
        <v>43661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117</v>
      </c>
      <c r="B209" s="146">
        <v>43335</v>
      </c>
      <c r="C209" s="146"/>
      <c r="D209" s="147" t="s">
        <v>715</v>
      </c>
      <c r="E209" s="148" t="s">
        <v>564</v>
      </c>
      <c r="F209" s="179">
        <v>285</v>
      </c>
      <c r="G209" s="148"/>
      <c r="H209" s="148">
        <v>355</v>
      </c>
      <c r="I209" s="150">
        <v>364</v>
      </c>
      <c r="J209" s="151" t="s">
        <v>716</v>
      </c>
      <c r="K209" s="152">
        <v>70</v>
      </c>
      <c r="L209" s="153">
        <v>0.24561403508771901</v>
      </c>
      <c r="M209" s="148" t="s">
        <v>534</v>
      </c>
      <c r="N209" s="154">
        <v>43455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118</v>
      </c>
      <c r="B210" s="146">
        <v>43341</v>
      </c>
      <c r="C210" s="146"/>
      <c r="D210" s="147" t="s">
        <v>358</v>
      </c>
      <c r="E210" s="148" t="s">
        <v>564</v>
      </c>
      <c r="F210" s="179">
        <v>525</v>
      </c>
      <c r="G210" s="148"/>
      <c r="H210" s="148">
        <v>585</v>
      </c>
      <c r="I210" s="150">
        <v>635</v>
      </c>
      <c r="J210" s="151" t="s">
        <v>717</v>
      </c>
      <c r="K210" s="152">
        <f t="shared" ref="K210:K241" si="68">H210-F210</f>
        <v>60</v>
      </c>
      <c r="L210" s="153">
        <f t="shared" ref="L210:L241" si="69">K210/F210</f>
        <v>0.11428571428571428</v>
      </c>
      <c r="M210" s="148" t="s">
        <v>534</v>
      </c>
      <c r="N210" s="154">
        <v>43662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119</v>
      </c>
      <c r="B211" s="146">
        <v>43395</v>
      </c>
      <c r="C211" s="146"/>
      <c r="D211" s="147" t="s">
        <v>346</v>
      </c>
      <c r="E211" s="148" t="s">
        <v>564</v>
      </c>
      <c r="F211" s="179">
        <v>475</v>
      </c>
      <c r="G211" s="148"/>
      <c r="H211" s="148">
        <v>574</v>
      </c>
      <c r="I211" s="150">
        <v>570</v>
      </c>
      <c r="J211" s="151" t="s">
        <v>622</v>
      </c>
      <c r="K211" s="152">
        <f t="shared" si="68"/>
        <v>99</v>
      </c>
      <c r="L211" s="153">
        <f t="shared" si="69"/>
        <v>0.20842105263157895</v>
      </c>
      <c r="M211" s="148" t="s">
        <v>534</v>
      </c>
      <c r="N211" s="154">
        <v>43403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120</v>
      </c>
      <c r="B212" s="177">
        <v>43397</v>
      </c>
      <c r="C212" s="177"/>
      <c r="D212" s="178" t="s">
        <v>365</v>
      </c>
      <c r="E212" s="179" t="s">
        <v>564</v>
      </c>
      <c r="F212" s="179">
        <v>707.5</v>
      </c>
      <c r="G212" s="179"/>
      <c r="H212" s="179">
        <v>872</v>
      </c>
      <c r="I212" s="181">
        <v>872</v>
      </c>
      <c r="J212" s="182" t="s">
        <v>622</v>
      </c>
      <c r="K212" s="152">
        <f t="shared" si="68"/>
        <v>164.5</v>
      </c>
      <c r="L212" s="183">
        <f t="shared" si="69"/>
        <v>0.23250883392226149</v>
      </c>
      <c r="M212" s="179" t="s">
        <v>534</v>
      </c>
      <c r="N212" s="184">
        <v>43482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121</v>
      </c>
      <c r="B213" s="177">
        <v>43398</v>
      </c>
      <c r="C213" s="177"/>
      <c r="D213" s="178" t="s">
        <v>718</v>
      </c>
      <c r="E213" s="179" t="s">
        <v>564</v>
      </c>
      <c r="F213" s="179">
        <v>162</v>
      </c>
      <c r="G213" s="179"/>
      <c r="H213" s="179">
        <v>204</v>
      </c>
      <c r="I213" s="181">
        <v>209</v>
      </c>
      <c r="J213" s="182" t="s">
        <v>719</v>
      </c>
      <c r="K213" s="152">
        <f t="shared" si="68"/>
        <v>42</v>
      </c>
      <c r="L213" s="183">
        <f t="shared" si="69"/>
        <v>0.25925925925925924</v>
      </c>
      <c r="M213" s="179" t="s">
        <v>534</v>
      </c>
      <c r="N213" s="184">
        <v>43539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122</v>
      </c>
      <c r="B214" s="177">
        <v>43399</v>
      </c>
      <c r="C214" s="177"/>
      <c r="D214" s="178" t="s">
        <v>444</v>
      </c>
      <c r="E214" s="179" t="s">
        <v>564</v>
      </c>
      <c r="F214" s="179">
        <v>240</v>
      </c>
      <c r="G214" s="179"/>
      <c r="H214" s="179">
        <v>297</v>
      </c>
      <c r="I214" s="181">
        <v>297</v>
      </c>
      <c r="J214" s="182" t="s">
        <v>622</v>
      </c>
      <c r="K214" s="188">
        <f t="shared" si="68"/>
        <v>57</v>
      </c>
      <c r="L214" s="183">
        <f t="shared" si="69"/>
        <v>0.23749999999999999</v>
      </c>
      <c r="M214" s="179" t="s">
        <v>534</v>
      </c>
      <c r="N214" s="184">
        <v>43417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123</v>
      </c>
      <c r="B215" s="146">
        <v>43439</v>
      </c>
      <c r="C215" s="146"/>
      <c r="D215" s="147" t="s">
        <v>720</v>
      </c>
      <c r="E215" s="148" t="s">
        <v>564</v>
      </c>
      <c r="F215" s="148">
        <v>202.5</v>
      </c>
      <c r="G215" s="148"/>
      <c r="H215" s="148">
        <v>255</v>
      </c>
      <c r="I215" s="150">
        <v>252</v>
      </c>
      <c r="J215" s="151" t="s">
        <v>622</v>
      </c>
      <c r="K215" s="152">
        <f t="shared" si="68"/>
        <v>52.5</v>
      </c>
      <c r="L215" s="153">
        <f t="shared" si="69"/>
        <v>0.25925925925925924</v>
      </c>
      <c r="M215" s="148" t="s">
        <v>534</v>
      </c>
      <c r="N215" s="154">
        <v>43542</v>
      </c>
      <c r="O215" s="1"/>
      <c r="P215" s="1"/>
      <c r="Q215" s="1"/>
      <c r="R215" s="6" t="s">
        <v>721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124</v>
      </c>
      <c r="B216" s="177">
        <v>43465</v>
      </c>
      <c r="C216" s="146"/>
      <c r="D216" s="178" t="s">
        <v>391</v>
      </c>
      <c r="E216" s="179" t="s">
        <v>564</v>
      </c>
      <c r="F216" s="179">
        <v>710</v>
      </c>
      <c r="G216" s="179"/>
      <c r="H216" s="179">
        <v>866</v>
      </c>
      <c r="I216" s="181">
        <v>866</v>
      </c>
      <c r="J216" s="182" t="s">
        <v>622</v>
      </c>
      <c r="K216" s="152">
        <f t="shared" si="68"/>
        <v>156</v>
      </c>
      <c r="L216" s="153">
        <f t="shared" si="69"/>
        <v>0.21971830985915494</v>
      </c>
      <c r="M216" s="148" t="s">
        <v>534</v>
      </c>
      <c r="N216" s="154">
        <v>43553</v>
      </c>
      <c r="O216" s="1"/>
      <c r="P216" s="1"/>
      <c r="Q216" s="1"/>
      <c r="R216" s="6" t="s">
        <v>721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125</v>
      </c>
      <c r="B217" s="177">
        <v>43522</v>
      </c>
      <c r="C217" s="177"/>
      <c r="D217" s="178" t="s">
        <v>151</v>
      </c>
      <c r="E217" s="179" t="s">
        <v>564</v>
      </c>
      <c r="F217" s="179">
        <v>337.25</v>
      </c>
      <c r="G217" s="179"/>
      <c r="H217" s="179">
        <v>398.5</v>
      </c>
      <c r="I217" s="181">
        <v>411</v>
      </c>
      <c r="J217" s="151" t="s">
        <v>722</v>
      </c>
      <c r="K217" s="152">
        <f t="shared" si="68"/>
        <v>61.25</v>
      </c>
      <c r="L217" s="153">
        <f t="shared" si="69"/>
        <v>0.1816160118606375</v>
      </c>
      <c r="M217" s="148" t="s">
        <v>534</v>
      </c>
      <c r="N217" s="154">
        <v>43760</v>
      </c>
      <c r="O217" s="1"/>
      <c r="P217" s="1"/>
      <c r="Q217" s="1"/>
      <c r="R217" s="6" t="s">
        <v>721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126</v>
      </c>
      <c r="B218" s="190">
        <v>43559</v>
      </c>
      <c r="C218" s="190"/>
      <c r="D218" s="191" t="s">
        <v>723</v>
      </c>
      <c r="E218" s="192" t="s">
        <v>564</v>
      </c>
      <c r="F218" s="192">
        <v>130</v>
      </c>
      <c r="G218" s="192"/>
      <c r="H218" s="192">
        <v>65</v>
      </c>
      <c r="I218" s="193">
        <v>158</v>
      </c>
      <c r="J218" s="161" t="s">
        <v>724</v>
      </c>
      <c r="K218" s="162">
        <f t="shared" si="68"/>
        <v>-65</v>
      </c>
      <c r="L218" s="163">
        <f t="shared" si="69"/>
        <v>-0.5</v>
      </c>
      <c r="M218" s="159" t="s">
        <v>546</v>
      </c>
      <c r="N218" s="156">
        <v>43726</v>
      </c>
      <c r="O218" s="1"/>
      <c r="P218" s="1"/>
      <c r="Q218" s="1"/>
      <c r="R218" s="6" t="s">
        <v>725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127</v>
      </c>
      <c r="B219" s="177">
        <v>43017</v>
      </c>
      <c r="C219" s="177"/>
      <c r="D219" s="178" t="s">
        <v>181</v>
      </c>
      <c r="E219" s="179" t="s">
        <v>564</v>
      </c>
      <c r="F219" s="179">
        <v>141.5</v>
      </c>
      <c r="G219" s="179"/>
      <c r="H219" s="179">
        <v>183.5</v>
      </c>
      <c r="I219" s="181">
        <v>210</v>
      </c>
      <c r="J219" s="151" t="s">
        <v>719</v>
      </c>
      <c r="K219" s="152">
        <f t="shared" si="68"/>
        <v>42</v>
      </c>
      <c r="L219" s="153">
        <f t="shared" si="69"/>
        <v>0.29681978798586572</v>
      </c>
      <c r="M219" s="148" t="s">
        <v>534</v>
      </c>
      <c r="N219" s="154">
        <v>43042</v>
      </c>
      <c r="O219" s="1"/>
      <c r="P219" s="1"/>
      <c r="Q219" s="1"/>
      <c r="R219" s="6" t="s">
        <v>725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128</v>
      </c>
      <c r="B220" s="190">
        <v>43074</v>
      </c>
      <c r="C220" s="190"/>
      <c r="D220" s="191" t="s">
        <v>726</v>
      </c>
      <c r="E220" s="192" t="s">
        <v>564</v>
      </c>
      <c r="F220" s="187">
        <v>172</v>
      </c>
      <c r="G220" s="192"/>
      <c r="H220" s="192">
        <v>155.25</v>
      </c>
      <c r="I220" s="193">
        <v>230</v>
      </c>
      <c r="J220" s="161" t="s">
        <v>727</v>
      </c>
      <c r="K220" s="162">
        <f t="shared" si="68"/>
        <v>-16.75</v>
      </c>
      <c r="L220" s="163">
        <f t="shared" si="69"/>
        <v>-9.7383720930232565E-2</v>
      </c>
      <c r="M220" s="159" t="s">
        <v>546</v>
      </c>
      <c r="N220" s="156">
        <v>43787</v>
      </c>
      <c r="O220" s="1"/>
      <c r="P220" s="1"/>
      <c r="Q220" s="1"/>
      <c r="R220" s="6" t="s">
        <v>725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129</v>
      </c>
      <c r="B221" s="177">
        <v>43398</v>
      </c>
      <c r="C221" s="177"/>
      <c r="D221" s="178" t="s">
        <v>107</v>
      </c>
      <c r="E221" s="179" t="s">
        <v>564</v>
      </c>
      <c r="F221" s="179">
        <v>698.5</v>
      </c>
      <c r="G221" s="179"/>
      <c r="H221" s="179">
        <v>890</v>
      </c>
      <c r="I221" s="181">
        <v>890</v>
      </c>
      <c r="J221" s="151" t="s">
        <v>787</v>
      </c>
      <c r="K221" s="152">
        <f t="shared" si="68"/>
        <v>191.5</v>
      </c>
      <c r="L221" s="153">
        <f t="shared" si="69"/>
        <v>0.27415891195418757</v>
      </c>
      <c r="M221" s="148" t="s">
        <v>534</v>
      </c>
      <c r="N221" s="154">
        <v>44328</v>
      </c>
      <c r="O221" s="1"/>
      <c r="P221" s="1"/>
      <c r="Q221" s="1"/>
      <c r="R221" s="6" t="s">
        <v>721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130</v>
      </c>
      <c r="B222" s="177">
        <v>42877</v>
      </c>
      <c r="C222" s="177"/>
      <c r="D222" s="178" t="s">
        <v>357</v>
      </c>
      <c r="E222" s="179" t="s">
        <v>564</v>
      </c>
      <c r="F222" s="179">
        <v>127.6</v>
      </c>
      <c r="G222" s="179"/>
      <c r="H222" s="179">
        <v>138</v>
      </c>
      <c r="I222" s="181">
        <v>190</v>
      </c>
      <c r="J222" s="151" t="s">
        <v>728</v>
      </c>
      <c r="K222" s="152">
        <f t="shared" si="68"/>
        <v>10.400000000000006</v>
      </c>
      <c r="L222" s="153">
        <f t="shared" si="69"/>
        <v>8.1504702194357417E-2</v>
      </c>
      <c r="M222" s="148" t="s">
        <v>534</v>
      </c>
      <c r="N222" s="154">
        <v>43774</v>
      </c>
      <c r="O222" s="1"/>
      <c r="P222" s="1"/>
      <c r="Q222" s="1"/>
      <c r="R222" s="6" t="s">
        <v>725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131</v>
      </c>
      <c r="B223" s="177">
        <v>43158</v>
      </c>
      <c r="C223" s="177"/>
      <c r="D223" s="178" t="s">
        <v>729</v>
      </c>
      <c r="E223" s="179" t="s">
        <v>564</v>
      </c>
      <c r="F223" s="179">
        <v>317</v>
      </c>
      <c r="G223" s="179"/>
      <c r="H223" s="179">
        <v>382.5</v>
      </c>
      <c r="I223" s="181">
        <v>398</v>
      </c>
      <c r="J223" s="151" t="s">
        <v>730</v>
      </c>
      <c r="K223" s="152">
        <f t="shared" si="68"/>
        <v>65.5</v>
      </c>
      <c r="L223" s="153">
        <f t="shared" si="69"/>
        <v>0.20662460567823343</v>
      </c>
      <c r="M223" s="148" t="s">
        <v>534</v>
      </c>
      <c r="N223" s="154">
        <v>44238</v>
      </c>
      <c r="O223" s="1"/>
      <c r="P223" s="1"/>
      <c r="Q223" s="1"/>
      <c r="R223" s="6" t="s">
        <v>725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132</v>
      </c>
      <c r="B224" s="190">
        <v>43164</v>
      </c>
      <c r="C224" s="190"/>
      <c r="D224" s="191" t="s">
        <v>144</v>
      </c>
      <c r="E224" s="192" t="s">
        <v>564</v>
      </c>
      <c r="F224" s="187">
        <f>510-14.4</f>
        <v>495.6</v>
      </c>
      <c r="G224" s="192"/>
      <c r="H224" s="192">
        <v>350</v>
      </c>
      <c r="I224" s="193">
        <v>672</v>
      </c>
      <c r="J224" s="161" t="s">
        <v>731</v>
      </c>
      <c r="K224" s="162">
        <f t="shared" si="68"/>
        <v>-145.60000000000002</v>
      </c>
      <c r="L224" s="163">
        <f t="shared" si="69"/>
        <v>-0.29378531073446329</v>
      </c>
      <c r="M224" s="159" t="s">
        <v>546</v>
      </c>
      <c r="N224" s="156">
        <v>43887</v>
      </c>
      <c r="O224" s="1"/>
      <c r="P224" s="1"/>
      <c r="Q224" s="1"/>
      <c r="R224" s="6" t="s">
        <v>721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133</v>
      </c>
      <c r="B225" s="190">
        <v>43237</v>
      </c>
      <c r="C225" s="190"/>
      <c r="D225" s="191" t="s">
        <v>436</v>
      </c>
      <c r="E225" s="192" t="s">
        <v>564</v>
      </c>
      <c r="F225" s="187">
        <v>230.3</v>
      </c>
      <c r="G225" s="192"/>
      <c r="H225" s="192">
        <v>102.5</v>
      </c>
      <c r="I225" s="193">
        <v>348</v>
      </c>
      <c r="J225" s="161" t="s">
        <v>732</v>
      </c>
      <c r="K225" s="162">
        <f t="shared" si="68"/>
        <v>-127.80000000000001</v>
      </c>
      <c r="L225" s="163">
        <f t="shared" si="69"/>
        <v>-0.55492835432045162</v>
      </c>
      <c r="M225" s="159" t="s">
        <v>546</v>
      </c>
      <c r="N225" s="156">
        <v>43896</v>
      </c>
      <c r="O225" s="1"/>
      <c r="P225" s="1"/>
      <c r="Q225" s="1"/>
      <c r="R225" s="6" t="s">
        <v>721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134</v>
      </c>
      <c r="B226" s="177">
        <v>43258</v>
      </c>
      <c r="C226" s="177"/>
      <c r="D226" s="178" t="s">
        <v>408</v>
      </c>
      <c r="E226" s="179" t="s">
        <v>564</v>
      </c>
      <c r="F226" s="179">
        <f>342.5-5.1</f>
        <v>337.4</v>
      </c>
      <c r="G226" s="179"/>
      <c r="H226" s="179">
        <v>412.5</v>
      </c>
      <c r="I226" s="181">
        <v>439</v>
      </c>
      <c r="J226" s="151" t="s">
        <v>733</v>
      </c>
      <c r="K226" s="152">
        <f t="shared" si="68"/>
        <v>75.100000000000023</v>
      </c>
      <c r="L226" s="153">
        <f t="shared" si="69"/>
        <v>0.22258446947243635</v>
      </c>
      <c r="M226" s="148" t="s">
        <v>534</v>
      </c>
      <c r="N226" s="154">
        <v>44230</v>
      </c>
      <c r="O226" s="1"/>
      <c r="P226" s="1"/>
      <c r="Q226" s="1"/>
      <c r="R226" s="6" t="s">
        <v>725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0">
        <v>135</v>
      </c>
      <c r="B227" s="169">
        <v>43285</v>
      </c>
      <c r="C227" s="169"/>
      <c r="D227" s="170" t="s">
        <v>55</v>
      </c>
      <c r="E227" s="171" t="s">
        <v>564</v>
      </c>
      <c r="F227" s="171">
        <f>127.5-5.53</f>
        <v>121.97</v>
      </c>
      <c r="G227" s="172"/>
      <c r="H227" s="172">
        <v>122.5</v>
      </c>
      <c r="I227" s="172">
        <v>170</v>
      </c>
      <c r="J227" s="173" t="s">
        <v>760</v>
      </c>
      <c r="K227" s="174">
        <f t="shared" si="68"/>
        <v>0.53000000000000114</v>
      </c>
      <c r="L227" s="175">
        <f t="shared" si="69"/>
        <v>4.3453308190538747E-3</v>
      </c>
      <c r="M227" s="171" t="s">
        <v>655</v>
      </c>
      <c r="N227" s="169">
        <v>44431</v>
      </c>
      <c r="O227" s="1"/>
      <c r="P227" s="1"/>
      <c r="Q227" s="1"/>
      <c r="R227" s="6" t="s">
        <v>721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136</v>
      </c>
      <c r="B228" s="190">
        <v>43294</v>
      </c>
      <c r="C228" s="190"/>
      <c r="D228" s="191" t="s">
        <v>348</v>
      </c>
      <c r="E228" s="192" t="s">
        <v>564</v>
      </c>
      <c r="F228" s="187">
        <v>46.5</v>
      </c>
      <c r="G228" s="192"/>
      <c r="H228" s="192">
        <v>17</v>
      </c>
      <c r="I228" s="193">
        <v>59</v>
      </c>
      <c r="J228" s="161" t="s">
        <v>734</v>
      </c>
      <c r="K228" s="162">
        <f t="shared" si="68"/>
        <v>-29.5</v>
      </c>
      <c r="L228" s="163">
        <f t="shared" si="69"/>
        <v>-0.63440860215053763</v>
      </c>
      <c r="M228" s="159" t="s">
        <v>546</v>
      </c>
      <c r="N228" s="156">
        <v>43887</v>
      </c>
      <c r="O228" s="1"/>
      <c r="P228" s="1"/>
      <c r="Q228" s="1"/>
      <c r="R228" s="6" t="s">
        <v>721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137</v>
      </c>
      <c r="B229" s="177">
        <v>43396</v>
      </c>
      <c r="C229" s="177"/>
      <c r="D229" s="178" t="s">
        <v>393</v>
      </c>
      <c r="E229" s="179" t="s">
        <v>564</v>
      </c>
      <c r="F229" s="179">
        <v>156.5</v>
      </c>
      <c r="G229" s="179"/>
      <c r="H229" s="179">
        <v>207.5</v>
      </c>
      <c r="I229" s="181">
        <v>191</v>
      </c>
      <c r="J229" s="151" t="s">
        <v>622</v>
      </c>
      <c r="K229" s="152">
        <f t="shared" si="68"/>
        <v>51</v>
      </c>
      <c r="L229" s="153">
        <f t="shared" si="69"/>
        <v>0.32587859424920129</v>
      </c>
      <c r="M229" s="148" t="s">
        <v>534</v>
      </c>
      <c r="N229" s="154">
        <v>44369</v>
      </c>
      <c r="O229" s="1"/>
      <c r="P229" s="1"/>
      <c r="Q229" s="1"/>
      <c r="R229" s="6" t="s">
        <v>721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138</v>
      </c>
      <c r="B230" s="177">
        <v>43439</v>
      </c>
      <c r="C230" s="177"/>
      <c r="D230" s="178" t="s">
        <v>313</v>
      </c>
      <c r="E230" s="179" t="s">
        <v>564</v>
      </c>
      <c r="F230" s="179">
        <v>259.5</v>
      </c>
      <c r="G230" s="179"/>
      <c r="H230" s="179">
        <v>320</v>
      </c>
      <c r="I230" s="181">
        <v>320</v>
      </c>
      <c r="J230" s="151" t="s">
        <v>622</v>
      </c>
      <c r="K230" s="152">
        <f t="shared" si="68"/>
        <v>60.5</v>
      </c>
      <c r="L230" s="153">
        <f t="shared" si="69"/>
        <v>0.23314065510597304</v>
      </c>
      <c r="M230" s="148" t="s">
        <v>534</v>
      </c>
      <c r="N230" s="154">
        <v>44323</v>
      </c>
      <c r="O230" s="1"/>
      <c r="P230" s="1"/>
      <c r="Q230" s="1"/>
      <c r="R230" s="6" t="s">
        <v>721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139</v>
      </c>
      <c r="B231" s="190">
        <v>43439</v>
      </c>
      <c r="C231" s="190"/>
      <c r="D231" s="191" t="s">
        <v>735</v>
      </c>
      <c r="E231" s="192" t="s">
        <v>564</v>
      </c>
      <c r="F231" s="192">
        <v>715</v>
      </c>
      <c r="G231" s="192"/>
      <c r="H231" s="192">
        <v>445</v>
      </c>
      <c r="I231" s="193">
        <v>840</v>
      </c>
      <c r="J231" s="161" t="s">
        <v>736</v>
      </c>
      <c r="K231" s="162">
        <f t="shared" si="68"/>
        <v>-270</v>
      </c>
      <c r="L231" s="163">
        <f t="shared" si="69"/>
        <v>-0.3776223776223776</v>
      </c>
      <c r="M231" s="159" t="s">
        <v>546</v>
      </c>
      <c r="N231" s="156">
        <v>43800</v>
      </c>
      <c r="O231" s="1"/>
      <c r="P231" s="1"/>
      <c r="Q231" s="1"/>
      <c r="R231" s="6" t="s">
        <v>721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140</v>
      </c>
      <c r="B232" s="177">
        <v>43469</v>
      </c>
      <c r="C232" s="177"/>
      <c r="D232" s="178" t="s">
        <v>156</v>
      </c>
      <c r="E232" s="179" t="s">
        <v>564</v>
      </c>
      <c r="F232" s="179">
        <v>875</v>
      </c>
      <c r="G232" s="179"/>
      <c r="H232" s="179">
        <v>1165</v>
      </c>
      <c r="I232" s="181">
        <v>1185</v>
      </c>
      <c r="J232" s="151" t="s">
        <v>737</v>
      </c>
      <c r="K232" s="152">
        <f t="shared" si="68"/>
        <v>290</v>
      </c>
      <c r="L232" s="153">
        <f t="shared" si="69"/>
        <v>0.33142857142857141</v>
      </c>
      <c r="M232" s="148" t="s">
        <v>534</v>
      </c>
      <c r="N232" s="154">
        <v>43847</v>
      </c>
      <c r="O232" s="1"/>
      <c r="P232" s="1"/>
      <c r="Q232" s="1"/>
      <c r="R232" s="6" t="s">
        <v>721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141</v>
      </c>
      <c r="B233" s="177">
        <v>43559</v>
      </c>
      <c r="C233" s="177"/>
      <c r="D233" s="178" t="s">
        <v>329</v>
      </c>
      <c r="E233" s="179" t="s">
        <v>564</v>
      </c>
      <c r="F233" s="179">
        <f>387-14.63</f>
        <v>372.37</v>
      </c>
      <c r="G233" s="179"/>
      <c r="H233" s="179">
        <v>490</v>
      </c>
      <c r="I233" s="181">
        <v>490</v>
      </c>
      <c r="J233" s="151" t="s">
        <v>622</v>
      </c>
      <c r="K233" s="152">
        <f t="shared" si="68"/>
        <v>117.63</v>
      </c>
      <c r="L233" s="153">
        <f t="shared" si="69"/>
        <v>0.31589548030185027</v>
      </c>
      <c r="M233" s="148" t="s">
        <v>534</v>
      </c>
      <c r="N233" s="154">
        <v>43850</v>
      </c>
      <c r="O233" s="1"/>
      <c r="P233" s="1"/>
      <c r="Q233" s="1"/>
      <c r="R233" s="6" t="s">
        <v>721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142</v>
      </c>
      <c r="B234" s="190">
        <v>43578</v>
      </c>
      <c r="C234" s="190"/>
      <c r="D234" s="191" t="s">
        <v>738</v>
      </c>
      <c r="E234" s="192" t="s">
        <v>536</v>
      </c>
      <c r="F234" s="192">
        <v>220</v>
      </c>
      <c r="G234" s="192"/>
      <c r="H234" s="192">
        <v>127.5</v>
      </c>
      <c r="I234" s="193">
        <v>284</v>
      </c>
      <c r="J234" s="161" t="s">
        <v>739</v>
      </c>
      <c r="K234" s="162">
        <f t="shared" si="68"/>
        <v>-92.5</v>
      </c>
      <c r="L234" s="163">
        <f t="shared" si="69"/>
        <v>-0.42045454545454547</v>
      </c>
      <c r="M234" s="159" t="s">
        <v>546</v>
      </c>
      <c r="N234" s="156">
        <v>43896</v>
      </c>
      <c r="O234" s="1"/>
      <c r="P234" s="1"/>
      <c r="Q234" s="1"/>
      <c r="R234" s="6" t="s">
        <v>721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143</v>
      </c>
      <c r="B235" s="177">
        <v>43622</v>
      </c>
      <c r="C235" s="177"/>
      <c r="D235" s="178" t="s">
        <v>445</v>
      </c>
      <c r="E235" s="179" t="s">
        <v>536</v>
      </c>
      <c r="F235" s="179">
        <v>332.8</v>
      </c>
      <c r="G235" s="179"/>
      <c r="H235" s="179">
        <v>405</v>
      </c>
      <c r="I235" s="181">
        <v>419</v>
      </c>
      <c r="J235" s="151" t="s">
        <v>740</v>
      </c>
      <c r="K235" s="152">
        <f t="shared" si="68"/>
        <v>72.199999999999989</v>
      </c>
      <c r="L235" s="153">
        <f t="shared" si="69"/>
        <v>0.21694711538461534</v>
      </c>
      <c r="M235" s="148" t="s">
        <v>534</v>
      </c>
      <c r="N235" s="154">
        <v>43860</v>
      </c>
      <c r="O235" s="1"/>
      <c r="P235" s="1"/>
      <c r="Q235" s="1"/>
      <c r="R235" s="6" t="s">
        <v>725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0">
        <v>144</v>
      </c>
      <c r="B236" s="169">
        <v>43641</v>
      </c>
      <c r="C236" s="169"/>
      <c r="D236" s="170" t="s">
        <v>149</v>
      </c>
      <c r="E236" s="171" t="s">
        <v>564</v>
      </c>
      <c r="F236" s="171">
        <v>386</v>
      </c>
      <c r="G236" s="172"/>
      <c r="H236" s="172">
        <v>395</v>
      </c>
      <c r="I236" s="172">
        <v>452</v>
      </c>
      <c r="J236" s="173" t="s">
        <v>741</v>
      </c>
      <c r="K236" s="174">
        <f t="shared" si="68"/>
        <v>9</v>
      </c>
      <c r="L236" s="175">
        <f t="shared" si="69"/>
        <v>2.3316062176165803E-2</v>
      </c>
      <c r="M236" s="171" t="s">
        <v>655</v>
      </c>
      <c r="N236" s="169">
        <v>43868</v>
      </c>
      <c r="O236" s="1"/>
      <c r="P236" s="1"/>
      <c r="Q236" s="1"/>
      <c r="R236" s="6" t="s">
        <v>725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0">
        <v>145</v>
      </c>
      <c r="B237" s="169">
        <v>43707</v>
      </c>
      <c r="C237" s="169"/>
      <c r="D237" s="170" t="s">
        <v>130</v>
      </c>
      <c r="E237" s="171" t="s">
        <v>564</v>
      </c>
      <c r="F237" s="171">
        <v>137.5</v>
      </c>
      <c r="G237" s="172"/>
      <c r="H237" s="172">
        <v>138.5</v>
      </c>
      <c r="I237" s="172">
        <v>190</v>
      </c>
      <c r="J237" s="173" t="s">
        <v>759</v>
      </c>
      <c r="K237" s="174">
        <f t="shared" si="68"/>
        <v>1</v>
      </c>
      <c r="L237" s="175">
        <f t="shared" si="69"/>
        <v>7.2727272727272727E-3</v>
      </c>
      <c r="M237" s="171" t="s">
        <v>655</v>
      </c>
      <c r="N237" s="169">
        <v>44432</v>
      </c>
      <c r="O237" s="1"/>
      <c r="P237" s="1"/>
      <c r="Q237" s="1"/>
      <c r="R237" s="6" t="s">
        <v>721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146</v>
      </c>
      <c r="B238" s="177">
        <v>43731</v>
      </c>
      <c r="C238" s="177"/>
      <c r="D238" s="178" t="s">
        <v>401</v>
      </c>
      <c r="E238" s="179" t="s">
        <v>564</v>
      </c>
      <c r="F238" s="179">
        <v>235</v>
      </c>
      <c r="G238" s="179"/>
      <c r="H238" s="179">
        <v>295</v>
      </c>
      <c r="I238" s="181">
        <v>296</v>
      </c>
      <c r="J238" s="151" t="s">
        <v>742</v>
      </c>
      <c r="K238" s="152">
        <f t="shared" si="68"/>
        <v>60</v>
      </c>
      <c r="L238" s="153">
        <f t="shared" si="69"/>
        <v>0.25531914893617019</v>
      </c>
      <c r="M238" s="148" t="s">
        <v>534</v>
      </c>
      <c r="N238" s="154">
        <v>43844</v>
      </c>
      <c r="O238" s="1"/>
      <c r="P238" s="1"/>
      <c r="Q238" s="1"/>
      <c r="R238" s="6" t="s">
        <v>725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147</v>
      </c>
      <c r="B239" s="177">
        <v>43752</v>
      </c>
      <c r="C239" s="177"/>
      <c r="D239" s="178" t="s">
        <v>743</v>
      </c>
      <c r="E239" s="179" t="s">
        <v>564</v>
      </c>
      <c r="F239" s="179">
        <v>277.5</v>
      </c>
      <c r="G239" s="179"/>
      <c r="H239" s="179">
        <v>333</v>
      </c>
      <c r="I239" s="181">
        <v>333</v>
      </c>
      <c r="J239" s="151" t="s">
        <v>744</v>
      </c>
      <c r="K239" s="152">
        <f t="shared" si="68"/>
        <v>55.5</v>
      </c>
      <c r="L239" s="153">
        <f t="shared" si="69"/>
        <v>0.2</v>
      </c>
      <c r="M239" s="148" t="s">
        <v>534</v>
      </c>
      <c r="N239" s="154">
        <v>43846</v>
      </c>
      <c r="O239" s="1"/>
      <c r="P239" s="1"/>
      <c r="Q239" s="1"/>
      <c r="R239" s="6" t="s">
        <v>721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148</v>
      </c>
      <c r="B240" s="177">
        <v>43752</v>
      </c>
      <c r="C240" s="177"/>
      <c r="D240" s="178" t="s">
        <v>745</v>
      </c>
      <c r="E240" s="179" t="s">
        <v>564</v>
      </c>
      <c r="F240" s="179">
        <v>930</v>
      </c>
      <c r="G240" s="179"/>
      <c r="H240" s="179">
        <v>1165</v>
      </c>
      <c r="I240" s="181">
        <v>1200</v>
      </c>
      <c r="J240" s="151" t="s">
        <v>746</v>
      </c>
      <c r="K240" s="152">
        <f t="shared" si="68"/>
        <v>235</v>
      </c>
      <c r="L240" s="153">
        <f t="shared" si="69"/>
        <v>0.25268817204301075</v>
      </c>
      <c r="M240" s="148" t="s">
        <v>534</v>
      </c>
      <c r="N240" s="154">
        <v>43847</v>
      </c>
      <c r="O240" s="1"/>
      <c r="P240" s="1"/>
      <c r="Q240" s="1"/>
      <c r="R240" s="6" t="s">
        <v>725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149</v>
      </c>
      <c r="B241" s="177">
        <v>43753</v>
      </c>
      <c r="C241" s="177"/>
      <c r="D241" s="178" t="s">
        <v>747</v>
      </c>
      <c r="E241" s="179" t="s">
        <v>564</v>
      </c>
      <c r="F241" s="149">
        <v>111</v>
      </c>
      <c r="G241" s="179"/>
      <c r="H241" s="179">
        <v>141</v>
      </c>
      <c r="I241" s="181">
        <v>141</v>
      </c>
      <c r="J241" s="151" t="s">
        <v>549</v>
      </c>
      <c r="K241" s="152">
        <f t="shared" si="68"/>
        <v>30</v>
      </c>
      <c r="L241" s="153">
        <f t="shared" si="69"/>
        <v>0.27027027027027029</v>
      </c>
      <c r="M241" s="148" t="s">
        <v>534</v>
      </c>
      <c r="N241" s="154">
        <v>44328</v>
      </c>
      <c r="O241" s="1"/>
      <c r="P241" s="1"/>
      <c r="Q241" s="1"/>
      <c r="R241" s="6" t="s">
        <v>725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150</v>
      </c>
      <c r="B242" s="177">
        <v>43753</v>
      </c>
      <c r="C242" s="177"/>
      <c r="D242" s="178" t="s">
        <v>748</v>
      </c>
      <c r="E242" s="179" t="s">
        <v>564</v>
      </c>
      <c r="F242" s="149">
        <v>296</v>
      </c>
      <c r="G242" s="179"/>
      <c r="H242" s="179">
        <v>370</v>
      </c>
      <c r="I242" s="181">
        <v>370</v>
      </c>
      <c r="J242" s="151" t="s">
        <v>622</v>
      </c>
      <c r="K242" s="152">
        <f t="shared" ref="K242:K261" si="70">H242-F242</f>
        <v>74</v>
      </c>
      <c r="L242" s="153">
        <f t="shared" ref="L242:L261" si="71">K242/F242</f>
        <v>0.25</v>
      </c>
      <c r="M242" s="148" t="s">
        <v>534</v>
      </c>
      <c r="N242" s="154">
        <v>43853</v>
      </c>
      <c r="O242" s="1"/>
      <c r="P242" s="1"/>
      <c r="Q242" s="1"/>
      <c r="R242" s="6" t="s">
        <v>725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151</v>
      </c>
      <c r="B243" s="177">
        <v>43754</v>
      </c>
      <c r="C243" s="177"/>
      <c r="D243" s="178" t="s">
        <v>749</v>
      </c>
      <c r="E243" s="179" t="s">
        <v>564</v>
      </c>
      <c r="F243" s="149">
        <v>300</v>
      </c>
      <c r="G243" s="179"/>
      <c r="H243" s="179">
        <v>382.5</v>
      </c>
      <c r="I243" s="181">
        <v>344</v>
      </c>
      <c r="J243" s="151" t="s">
        <v>790</v>
      </c>
      <c r="K243" s="152">
        <f t="shared" si="70"/>
        <v>82.5</v>
      </c>
      <c r="L243" s="153">
        <f t="shared" si="71"/>
        <v>0.27500000000000002</v>
      </c>
      <c r="M243" s="148" t="s">
        <v>534</v>
      </c>
      <c r="N243" s="154">
        <v>44238</v>
      </c>
      <c r="O243" s="1"/>
      <c r="P243" s="1"/>
      <c r="Q243" s="1"/>
      <c r="R243" s="6" t="s">
        <v>725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152</v>
      </c>
      <c r="B244" s="177">
        <v>43832</v>
      </c>
      <c r="C244" s="177"/>
      <c r="D244" s="178" t="s">
        <v>750</v>
      </c>
      <c r="E244" s="179" t="s">
        <v>564</v>
      </c>
      <c r="F244" s="149">
        <v>495</v>
      </c>
      <c r="G244" s="179"/>
      <c r="H244" s="179">
        <v>595</v>
      </c>
      <c r="I244" s="181">
        <v>590</v>
      </c>
      <c r="J244" s="151" t="s">
        <v>789</v>
      </c>
      <c r="K244" s="152">
        <f t="shared" si="70"/>
        <v>100</v>
      </c>
      <c r="L244" s="153">
        <f t="shared" si="71"/>
        <v>0.20202020202020202</v>
      </c>
      <c r="M244" s="148" t="s">
        <v>534</v>
      </c>
      <c r="N244" s="154">
        <v>44589</v>
      </c>
      <c r="O244" s="1"/>
      <c r="P244" s="1"/>
      <c r="Q244" s="1"/>
      <c r="R244" s="6" t="s">
        <v>725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153</v>
      </c>
      <c r="B245" s="177">
        <v>43966</v>
      </c>
      <c r="C245" s="177"/>
      <c r="D245" s="178" t="s">
        <v>71</v>
      </c>
      <c r="E245" s="179" t="s">
        <v>564</v>
      </c>
      <c r="F245" s="149">
        <v>67.5</v>
      </c>
      <c r="G245" s="179"/>
      <c r="H245" s="179">
        <v>86</v>
      </c>
      <c r="I245" s="181">
        <v>86</v>
      </c>
      <c r="J245" s="151" t="s">
        <v>751</v>
      </c>
      <c r="K245" s="152">
        <f t="shared" si="70"/>
        <v>18.5</v>
      </c>
      <c r="L245" s="153">
        <f t="shared" si="71"/>
        <v>0.27407407407407408</v>
      </c>
      <c r="M245" s="148" t="s">
        <v>534</v>
      </c>
      <c r="N245" s="154">
        <v>44008</v>
      </c>
      <c r="O245" s="1"/>
      <c r="P245" s="1"/>
      <c r="Q245" s="1"/>
      <c r="R245" s="6" t="s">
        <v>725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154</v>
      </c>
      <c r="B246" s="177">
        <v>44035</v>
      </c>
      <c r="C246" s="177"/>
      <c r="D246" s="178" t="s">
        <v>444</v>
      </c>
      <c r="E246" s="179" t="s">
        <v>564</v>
      </c>
      <c r="F246" s="149">
        <v>231</v>
      </c>
      <c r="G246" s="179"/>
      <c r="H246" s="179">
        <v>281</v>
      </c>
      <c r="I246" s="181">
        <v>281</v>
      </c>
      <c r="J246" s="151" t="s">
        <v>622</v>
      </c>
      <c r="K246" s="152">
        <f t="shared" si="70"/>
        <v>50</v>
      </c>
      <c r="L246" s="153">
        <f t="shared" si="71"/>
        <v>0.21645021645021645</v>
      </c>
      <c r="M246" s="148" t="s">
        <v>534</v>
      </c>
      <c r="N246" s="154">
        <v>44358</v>
      </c>
      <c r="O246" s="1"/>
      <c r="P246" s="1"/>
      <c r="Q246" s="1"/>
      <c r="R246" s="6" t="s">
        <v>725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155</v>
      </c>
      <c r="B247" s="177">
        <v>44092</v>
      </c>
      <c r="C247" s="177"/>
      <c r="D247" s="178" t="s">
        <v>385</v>
      </c>
      <c r="E247" s="179" t="s">
        <v>564</v>
      </c>
      <c r="F247" s="179">
        <v>206</v>
      </c>
      <c r="G247" s="179"/>
      <c r="H247" s="179">
        <v>248</v>
      </c>
      <c r="I247" s="181">
        <v>248</v>
      </c>
      <c r="J247" s="151" t="s">
        <v>622</v>
      </c>
      <c r="K247" s="152">
        <f t="shared" si="70"/>
        <v>42</v>
      </c>
      <c r="L247" s="153">
        <f t="shared" si="71"/>
        <v>0.20388349514563106</v>
      </c>
      <c r="M247" s="148" t="s">
        <v>534</v>
      </c>
      <c r="N247" s="154">
        <v>44214</v>
      </c>
      <c r="O247" s="1"/>
      <c r="P247" s="1"/>
      <c r="Q247" s="1"/>
      <c r="R247" s="6" t="s">
        <v>725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156</v>
      </c>
      <c r="B248" s="177">
        <v>44140</v>
      </c>
      <c r="C248" s="177"/>
      <c r="D248" s="178" t="s">
        <v>385</v>
      </c>
      <c r="E248" s="179" t="s">
        <v>564</v>
      </c>
      <c r="F248" s="179">
        <v>182.5</v>
      </c>
      <c r="G248" s="179"/>
      <c r="H248" s="179">
        <v>248</v>
      </c>
      <c r="I248" s="181">
        <v>248</v>
      </c>
      <c r="J248" s="151" t="s">
        <v>622</v>
      </c>
      <c r="K248" s="152">
        <f t="shared" si="70"/>
        <v>65.5</v>
      </c>
      <c r="L248" s="153">
        <f t="shared" si="71"/>
        <v>0.35890410958904112</v>
      </c>
      <c r="M248" s="148" t="s">
        <v>534</v>
      </c>
      <c r="N248" s="154">
        <v>44214</v>
      </c>
      <c r="O248" s="1"/>
      <c r="P248" s="1"/>
      <c r="Q248" s="1"/>
      <c r="R248" s="6" t="s">
        <v>725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157</v>
      </c>
      <c r="B249" s="177">
        <v>44140</v>
      </c>
      <c r="C249" s="177"/>
      <c r="D249" s="178" t="s">
        <v>313</v>
      </c>
      <c r="E249" s="179" t="s">
        <v>564</v>
      </c>
      <c r="F249" s="179">
        <v>247.5</v>
      </c>
      <c r="G249" s="179"/>
      <c r="H249" s="179">
        <v>320</v>
      </c>
      <c r="I249" s="181">
        <v>320</v>
      </c>
      <c r="J249" s="151" t="s">
        <v>622</v>
      </c>
      <c r="K249" s="152">
        <f t="shared" si="70"/>
        <v>72.5</v>
      </c>
      <c r="L249" s="153">
        <f t="shared" si="71"/>
        <v>0.29292929292929293</v>
      </c>
      <c r="M249" s="148" t="s">
        <v>534</v>
      </c>
      <c r="N249" s="154">
        <v>44323</v>
      </c>
      <c r="O249" s="1"/>
      <c r="P249" s="1"/>
      <c r="Q249" s="1"/>
      <c r="R249" s="6" t="s">
        <v>725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158</v>
      </c>
      <c r="B250" s="177">
        <v>44140</v>
      </c>
      <c r="C250" s="177"/>
      <c r="D250" s="178" t="s">
        <v>266</v>
      </c>
      <c r="E250" s="179" t="s">
        <v>564</v>
      </c>
      <c r="F250" s="149">
        <v>925</v>
      </c>
      <c r="G250" s="179"/>
      <c r="H250" s="179">
        <v>1095</v>
      </c>
      <c r="I250" s="181">
        <v>1093</v>
      </c>
      <c r="J250" s="151" t="s">
        <v>752</v>
      </c>
      <c r="K250" s="152">
        <f t="shared" si="70"/>
        <v>170</v>
      </c>
      <c r="L250" s="153">
        <f t="shared" si="71"/>
        <v>0.18378378378378379</v>
      </c>
      <c r="M250" s="148" t="s">
        <v>534</v>
      </c>
      <c r="N250" s="154">
        <v>44201</v>
      </c>
      <c r="O250" s="1"/>
      <c r="P250" s="1"/>
      <c r="Q250" s="1"/>
      <c r="R250" s="6" t="s">
        <v>725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159</v>
      </c>
      <c r="B251" s="177">
        <v>44140</v>
      </c>
      <c r="C251" s="177"/>
      <c r="D251" s="178" t="s">
        <v>329</v>
      </c>
      <c r="E251" s="179" t="s">
        <v>564</v>
      </c>
      <c r="F251" s="149">
        <v>332.5</v>
      </c>
      <c r="G251" s="179"/>
      <c r="H251" s="179">
        <v>393</v>
      </c>
      <c r="I251" s="181">
        <v>406</v>
      </c>
      <c r="J251" s="151" t="s">
        <v>753</v>
      </c>
      <c r="K251" s="152">
        <f t="shared" si="70"/>
        <v>60.5</v>
      </c>
      <c r="L251" s="153">
        <f t="shared" si="71"/>
        <v>0.18195488721804512</v>
      </c>
      <c r="M251" s="148" t="s">
        <v>534</v>
      </c>
      <c r="N251" s="154">
        <v>44256</v>
      </c>
      <c r="O251" s="1"/>
      <c r="P251" s="1"/>
      <c r="Q251" s="1"/>
      <c r="R251" s="6" t="s">
        <v>725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160</v>
      </c>
      <c r="B252" s="177">
        <v>44141</v>
      </c>
      <c r="C252" s="177"/>
      <c r="D252" s="178" t="s">
        <v>444</v>
      </c>
      <c r="E252" s="179" t="s">
        <v>564</v>
      </c>
      <c r="F252" s="149">
        <v>231</v>
      </c>
      <c r="G252" s="179"/>
      <c r="H252" s="179">
        <v>281</v>
      </c>
      <c r="I252" s="181">
        <v>281</v>
      </c>
      <c r="J252" s="151" t="s">
        <v>622</v>
      </c>
      <c r="K252" s="152">
        <f t="shared" si="70"/>
        <v>50</v>
      </c>
      <c r="L252" s="153">
        <f t="shared" si="71"/>
        <v>0.21645021645021645</v>
      </c>
      <c r="M252" s="148" t="s">
        <v>534</v>
      </c>
      <c r="N252" s="154">
        <v>44358</v>
      </c>
      <c r="O252" s="1"/>
      <c r="P252" s="1"/>
      <c r="Q252" s="1"/>
      <c r="R252" s="6" t="s">
        <v>725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161</v>
      </c>
      <c r="B253" s="177">
        <v>44187</v>
      </c>
      <c r="C253" s="177"/>
      <c r="D253" s="178" t="s">
        <v>420</v>
      </c>
      <c r="E253" s="179" t="s">
        <v>564</v>
      </c>
      <c r="F253" s="149">
        <v>190</v>
      </c>
      <c r="G253" s="179"/>
      <c r="H253" s="179">
        <v>239</v>
      </c>
      <c r="I253" s="181">
        <v>239</v>
      </c>
      <c r="J253" s="151" t="s">
        <v>838</v>
      </c>
      <c r="K253" s="152">
        <f t="shared" si="70"/>
        <v>49</v>
      </c>
      <c r="L253" s="153">
        <f t="shared" si="71"/>
        <v>0.25789473684210529</v>
      </c>
      <c r="M253" s="148" t="s">
        <v>534</v>
      </c>
      <c r="N253" s="154">
        <v>44844</v>
      </c>
      <c r="O253" s="1"/>
      <c r="P253" s="1"/>
      <c r="Q253" s="1"/>
      <c r="R253" s="6" t="s">
        <v>725</v>
      </c>
    </row>
    <row r="254" spans="1:26" ht="12.75" customHeight="1">
      <c r="A254" s="176">
        <v>162</v>
      </c>
      <c r="B254" s="177">
        <v>44258</v>
      </c>
      <c r="C254" s="177"/>
      <c r="D254" s="178" t="s">
        <v>750</v>
      </c>
      <c r="E254" s="179" t="s">
        <v>564</v>
      </c>
      <c r="F254" s="149">
        <v>495</v>
      </c>
      <c r="G254" s="179"/>
      <c r="H254" s="179">
        <v>595</v>
      </c>
      <c r="I254" s="181">
        <v>590</v>
      </c>
      <c r="J254" s="151" t="s">
        <v>789</v>
      </c>
      <c r="K254" s="152">
        <f t="shared" si="70"/>
        <v>100</v>
      </c>
      <c r="L254" s="153">
        <f t="shared" si="71"/>
        <v>0.20202020202020202</v>
      </c>
      <c r="M254" s="148" t="s">
        <v>534</v>
      </c>
      <c r="N254" s="154">
        <v>44589</v>
      </c>
      <c r="O254" s="1"/>
      <c r="P254" s="1"/>
      <c r="R254" s="6" t="s">
        <v>725</v>
      </c>
    </row>
    <row r="255" spans="1:26" ht="12.75" customHeight="1">
      <c r="A255" s="176">
        <v>163</v>
      </c>
      <c r="B255" s="177">
        <v>44274</v>
      </c>
      <c r="C255" s="177"/>
      <c r="D255" s="178" t="s">
        <v>329</v>
      </c>
      <c r="E255" s="179" t="s">
        <v>564</v>
      </c>
      <c r="F255" s="149">
        <v>355</v>
      </c>
      <c r="G255" s="179"/>
      <c r="H255" s="179">
        <v>422.5</v>
      </c>
      <c r="I255" s="181">
        <v>420</v>
      </c>
      <c r="J255" s="151" t="s">
        <v>754</v>
      </c>
      <c r="K255" s="152">
        <f t="shared" si="70"/>
        <v>67.5</v>
      </c>
      <c r="L255" s="153">
        <f t="shared" si="71"/>
        <v>0.19014084507042253</v>
      </c>
      <c r="M255" s="148" t="s">
        <v>534</v>
      </c>
      <c r="N255" s="154">
        <v>44361</v>
      </c>
      <c r="O255" s="1"/>
      <c r="R255" s="194" t="s">
        <v>725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164</v>
      </c>
      <c r="B256" s="177">
        <v>44295</v>
      </c>
      <c r="C256" s="177"/>
      <c r="D256" s="178" t="s">
        <v>755</v>
      </c>
      <c r="E256" s="179" t="s">
        <v>564</v>
      </c>
      <c r="F256" s="149">
        <v>555</v>
      </c>
      <c r="G256" s="179"/>
      <c r="H256" s="179">
        <v>663</v>
      </c>
      <c r="I256" s="181">
        <v>663</v>
      </c>
      <c r="J256" s="151" t="s">
        <v>756</v>
      </c>
      <c r="K256" s="152">
        <f t="shared" si="70"/>
        <v>108</v>
      </c>
      <c r="L256" s="153">
        <f t="shared" si="71"/>
        <v>0.19459459459459461</v>
      </c>
      <c r="M256" s="148" t="s">
        <v>534</v>
      </c>
      <c r="N256" s="154">
        <v>44321</v>
      </c>
      <c r="O256" s="1"/>
      <c r="P256" s="1"/>
      <c r="Q256" s="1"/>
      <c r="R256" s="194" t="s">
        <v>725</v>
      </c>
    </row>
    <row r="257" spans="1:18" ht="12.75" customHeight="1">
      <c r="A257" s="176">
        <v>165</v>
      </c>
      <c r="B257" s="177">
        <v>44308</v>
      </c>
      <c r="C257" s="177"/>
      <c r="D257" s="178" t="s">
        <v>357</v>
      </c>
      <c r="E257" s="179" t="s">
        <v>564</v>
      </c>
      <c r="F257" s="149">
        <v>126.5</v>
      </c>
      <c r="G257" s="179"/>
      <c r="H257" s="179">
        <v>155</v>
      </c>
      <c r="I257" s="181">
        <v>155</v>
      </c>
      <c r="J257" s="151" t="s">
        <v>622</v>
      </c>
      <c r="K257" s="152">
        <f t="shared" si="70"/>
        <v>28.5</v>
      </c>
      <c r="L257" s="153">
        <f t="shared" si="71"/>
        <v>0.22529644268774704</v>
      </c>
      <c r="M257" s="148" t="s">
        <v>534</v>
      </c>
      <c r="N257" s="154">
        <v>44362</v>
      </c>
      <c r="O257" s="1"/>
      <c r="R257" s="194" t="s">
        <v>725</v>
      </c>
    </row>
    <row r="258" spans="1:18" ht="12.75" customHeight="1">
      <c r="A258" s="218">
        <v>166</v>
      </c>
      <c r="B258" s="219">
        <v>44368</v>
      </c>
      <c r="C258" s="219"/>
      <c r="D258" s="220" t="s">
        <v>374</v>
      </c>
      <c r="E258" s="221" t="s">
        <v>564</v>
      </c>
      <c r="F258" s="222">
        <v>287.5</v>
      </c>
      <c r="G258" s="221"/>
      <c r="H258" s="221">
        <v>245</v>
      </c>
      <c r="I258" s="223">
        <v>344</v>
      </c>
      <c r="J258" s="161" t="s">
        <v>785</v>
      </c>
      <c r="K258" s="162">
        <f t="shared" si="70"/>
        <v>-42.5</v>
      </c>
      <c r="L258" s="163">
        <f t="shared" si="71"/>
        <v>-0.14782608695652175</v>
      </c>
      <c r="M258" s="159" t="s">
        <v>546</v>
      </c>
      <c r="N258" s="156">
        <v>44508</v>
      </c>
      <c r="O258" s="1"/>
      <c r="R258" s="194" t="s">
        <v>725</v>
      </c>
    </row>
    <row r="259" spans="1:18" ht="12.75" customHeight="1">
      <c r="A259" s="176">
        <v>167</v>
      </c>
      <c r="B259" s="177">
        <v>44368</v>
      </c>
      <c r="C259" s="177"/>
      <c r="D259" s="178" t="s">
        <v>444</v>
      </c>
      <c r="E259" s="179" t="s">
        <v>564</v>
      </c>
      <c r="F259" s="149">
        <v>241</v>
      </c>
      <c r="G259" s="179"/>
      <c r="H259" s="179">
        <v>298</v>
      </c>
      <c r="I259" s="181">
        <v>320</v>
      </c>
      <c r="J259" s="151" t="s">
        <v>622</v>
      </c>
      <c r="K259" s="152">
        <f t="shared" si="70"/>
        <v>57</v>
      </c>
      <c r="L259" s="153">
        <f t="shared" si="71"/>
        <v>0.23651452282157676</v>
      </c>
      <c r="M259" s="148" t="s">
        <v>534</v>
      </c>
      <c r="N259" s="154">
        <v>44802</v>
      </c>
      <c r="O259" s="41"/>
      <c r="R259" s="194" t="s">
        <v>725</v>
      </c>
    </row>
    <row r="260" spans="1:18" ht="12.75" customHeight="1">
      <c r="A260" s="176">
        <v>168</v>
      </c>
      <c r="B260" s="177">
        <v>44406</v>
      </c>
      <c r="C260" s="177"/>
      <c r="D260" s="178" t="s">
        <v>357</v>
      </c>
      <c r="E260" s="179" t="s">
        <v>564</v>
      </c>
      <c r="F260" s="149">
        <v>162.5</v>
      </c>
      <c r="G260" s="179"/>
      <c r="H260" s="179">
        <v>200</v>
      </c>
      <c r="I260" s="181">
        <v>200</v>
      </c>
      <c r="J260" s="151" t="s">
        <v>622</v>
      </c>
      <c r="K260" s="152">
        <f t="shared" si="70"/>
        <v>37.5</v>
      </c>
      <c r="L260" s="153">
        <f t="shared" si="71"/>
        <v>0.23076923076923078</v>
      </c>
      <c r="M260" s="148" t="s">
        <v>534</v>
      </c>
      <c r="N260" s="154">
        <v>44802</v>
      </c>
      <c r="O260" s="1"/>
      <c r="R260" s="194" t="s">
        <v>725</v>
      </c>
    </row>
    <row r="261" spans="1:18" ht="12.75" customHeight="1">
      <c r="A261" s="176">
        <v>169</v>
      </c>
      <c r="B261" s="177">
        <v>44462</v>
      </c>
      <c r="C261" s="177"/>
      <c r="D261" s="178" t="s">
        <v>761</v>
      </c>
      <c r="E261" s="179" t="s">
        <v>564</v>
      </c>
      <c r="F261" s="149">
        <v>1235</v>
      </c>
      <c r="G261" s="179"/>
      <c r="H261" s="179">
        <v>1505</v>
      </c>
      <c r="I261" s="181">
        <v>1500</v>
      </c>
      <c r="J261" s="151" t="s">
        <v>622</v>
      </c>
      <c r="K261" s="152">
        <f t="shared" si="70"/>
        <v>270</v>
      </c>
      <c r="L261" s="153">
        <f t="shared" si="71"/>
        <v>0.21862348178137653</v>
      </c>
      <c r="M261" s="148" t="s">
        <v>534</v>
      </c>
      <c r="N261" s="154">
        <v>44564</v>
      </c>
      <c r="O261" s="1"/>
      <c r="R261" s="194" t="s">
        <v>725</v>
      </c>
    </row>
    <row r="262" spans="1:18" ht="12.75" customHeight="1">
      <c r="A262" s="205">
        <v>170</v>
      </c>
      <c r="B262" s="206">
        <v>44480</v>
      </c>
      <c r="C262" s="206"/>
      <c r="D262" s="207" t="s">
        <v>763</v>
      </c>
      <c r="E262" s="208" t="s">
        <v>564</v>
      </c>
      <c r="F262" s="54">
        <v>58.75</v>
      </c>
      <c r="G262" s="208"/>
      <c r="H262" s="282"/>
      <c r="I262" s="212"/>
      <c r="J262" s="283" t="s">
        <v>537</v>
      </c>
      <c r="K262" s="205"/>
      <c r="L262" s="206"/>
      <c r="M262" s="206"/>
      <c r="N262" s="207"/>
      <c r="O262" s="41"/>
      <c r="R262" s="194" t="s">
        <v>725</v>
      </c>
    </row>
    <row r="263" spans="1:18" ht="12.75" customHeight="1">
      <c r="A263" s="209">
        <v>171</v>
      </c>
      <c r="B263" s="210">
        <v>44481</v>
      </c>
      <c r="C263" s="210"/>
      <c r="D263" s="211" t="s">
        <v>255</v>
      </c>
      <c r="E263" s="212" t="s">
        <v>564</v>
      </c>
      <c r="F263" s="213" t="s">
        <v>765</v>
      </c>
      <c r="G263" s="212"/>
      <c r="H263" s="212"/>
      <c r="I263" s="212">
        <v>380</v>
      </c>
      <c r="J263" s="214" t="s">
        <v>537</v>
      </c>
      <c r="K263" s="209"/>
      <c r="L263" s="210"/>
      <c r="M263" s="210"/>
      <c r="N263" s="211"/>
      <c r="O263" s="41"/>
      <c r="R263" s="194" t="s">
        <v>725</v>
      </c>
    </row>
    <row r="264" spans="1:18" ht="12.75" customHeight="1">
      <c r="A264" s="176">
        <v>172</v>
      </c>
      <c r="B264" s="177">
        <v>44481</v>
      </c>
      <c r="C264" s="177"/>
      <c r="D264" s="178" t="s">
        <v>380</v>
      </c>
      <c r="E264" s="179" t="s">
        <v>564</v>
      </c>
      <c r="F264" s="149">
        <v>45.5</v>
      </c>
      <c r="G264" s="179"/>
      <c r="H264" s="179">
        <v>56.5</v>
      </c>
      <c r="I264" s="181">
        <v>56</v>
      </c>
      <c r="J264" s="151" t="s">
        <v>861</v>
      </c>
      <c r="K264" s="152">
        <f>H264-F264</f>
        <v>11</v>
      </c>
      <c r="L264" s="153">
        <f>K264/F264</f>
        <v>0.24175824175824176</v>
      </c>
      <c r="M264" s="148" t="s">
        <v>534</v>
      </c>
      <c r="N264" s="154">
        <v>44881</v>
      </c>
      <c r="O264" s="41"/>
      <c r="R264" s="194"/>
    </row>
    <row r="265" spans="1:18" ht="12.75" customHeight="1">
      <c r="A265" s="176">
        <v>173</v>
      </c>
      <c r="B265" s="177">
        <v>44551</v>
      </c>
      <c r="C265" s="177"/>
      <c r="D265" s="178" t="s">
        <v>118</v>
      </c>
      <c r="E265" s="179" t="s">
        <v>564</v>
      </c>
      <c r="F265" s="149">
        <v>2300</v>
      </c>
      <c r="G265" s="179"/>
      <c r="H265" s="179">
        <f>(2820+2200)/2</f>
        <v>2510</v>
      </c>
      <c r="I265" s="181">
        <v>3000</v>
      </c>
      <c r="J265" s="151" t="s">
        <v>797</v>
      </c>
      <c r="K265" s="152">
        <f>H265-F265</f>
        <v>210</v>
      </c>
      <c r="L265" s="153">
        <f>K265/F265</f>
        <v>9.1304347826086957E-2</v>
      </c>
      <c r="M265" s="148" t="s">
        <v>534</v>
      </c>
      <c r="N265" s="154">
        <v>44649</v>
      </c>
      <c r="O265" s="1"/>
      <c r="R265" s="194"/>
    </row>
    <row r="266" spans="1:18" ht="12.75" customHeight="1">
      <c r="A266" s="215">
        <v>174</v>
      </c>
      <c r="B266" s="210">
        <v>44606</v>
      </c>
      <c r="C266" s="215"/>
      <c r="D266" s="215" t="s">
        <v>399</v>
      </c>
      <c r="E266" s="212" t="s">
        <v>564</v>
      </c>
      <c r="F266" s="212" t="s">
        <v>792</v>
      </c>
      <c r="G266" s="212"/>
      <c r="H266" s="212"/>
      <c r="I266" s="212">
        <v>764</v>
      </c>
      <c r="J266" s="212" t="s">
        <v>537</v>
      </c>
      <c r="K266" s="212"/>
      <c r="L266" s="212"/>
      <c r="M266" s="212"/>
      <c r="N266" s="215"/>
      <c r="O266" s="41"/>
      <c r="R266" s="194"/>
    </row>
    <row r="267" spans="1:18" ht="12.75" customHeight="1">
      <c r="A267" s="176">
        <v>175</v>
      </c>
      <c r="B267" s="177">
        <v>44613</v>
      </c>
      <c r="C267" s="177"/>
      <c r="D267" s="178" t="s">
        <v>761</v>
      </c>
      <c r="E267" s="179" t="s">
        <v>564</v>
      </c>
      <c r="F267" s="149">
        <v>1255</v>
      </c>
      <c r="G267" s="179"/>
      <c r="H267" s="179">
        <v>1515</v>
      </c>
      <c r="I267" s="181">
        <v>1510</v>
      </c>
      <c r="J267" s="151" t="s">
        <v>622</v>
      </c>
      <c r="K267" s="152">
        <f>H267-F267</f>
        <v>260</v>
      </c>
      <c r="L267" s="153">
        <f>K267/F267</f>
        <v>0.20717131474103587</v>
      </c>
      <c r="M267" s="148" t="s">
        <v>534</v>
      </c>
      <c r="N267" s="154">
        <v>44834</v>
      </c>
      <c r="O267" s="41"/>
      <c r="R267" s="194"/>
    </row>
    <row r="268" spans="1:18" ht="12.75" customHeight="1">
      <c r="A268">
        <v>176</v>
      </c>
      <c r="B268" s="210">
        <v>44670</v>
      </c>
      <c r="C268" s="210"/>
      <c r="D268" s="215" t="s">
        <v>499</v>
      </c>
      <c r="E268" s="240" t="s">
        <v>564</v>
      </c>
      <c r="F268" s="212" t="s">
        <v>798</v>
      </c>
      <c r="G268" s="212"/>
      <c r="H268" s="212"/>
      <c r="I268" s="212">
        <v>553</v>
      </c>
      <c r="J268" s="212" t="s">
        <v>537</v>
      </c>
      <c r="K268" s="212"/>
      <c r="L268" s="212"/>
      <c r="M268" s="212"/>
      <c r="N268" s="212"/>
      <c r="O268" s="41"/>
      <c r="R268" s="194"/>
    </row>
    <row r="269" spans="1:18" ht="12.75" customHeight="1">
      <c r="A269" s="176">
        <v>177</v>
      </c>
      <c r="B269" s="177">
        <v>44746</v>
      </c>
      <c r="C269" s="177"/>
      <c r="D269" s="178" t="s">
        <v>831</v>
      </c>
      <c r="E269" s="179" t="s">
        <v>564</v>
      </c>
      <c r="F269" s="149">
        <v>207.5</v>
      </c>
      <c r="G269" s="179"/>
      <c r="H269" s="179">
        <v>254</v>
      </c>
      <c r="I269" s="181">
        <v>254</v>
      </c>
      <c r="J269" s="151" t="s">
        <v>622</v>
      </c>
      <c r="K269" s="152">
        <f>H269-F269</f>
        <v>46.5</v>
      </c>
      <c r="L269" s="153">
        <f>K269/F269</f>
        <v>0.22409638554216868</v>
      </c>
      <c r="M269" s="148" t="s">
        <v>534</v>
      </c>
      <c r="N269" s="154">
        <v>44792</v>
      </c>
      <c r="O269" s="1"/>
      <c r="R269" s="194"/>
    </row>
    <row r="270" spans="1:18" ht="12.75" customHeight="1">
      <c r="A270" s="176">
        <v>178</v>
      </c>
      <c r="B270" s="177">
        <v>44775</v>
      </c>
      <c r="C270" s="177"/>
      <c r="D270" s="178" t="s">
        <v>446</v>
      </c>
      <c r="E270" s="179" t="s">
        <v>564</v>
      </c>
      <c r="F270" s="149">
        <v>31.25</v>
      </c>
      <c r="G270" s="179"/>
      <c r="H270" s="179">
        <v>38.75</v>
      </c>
      <c r="I270" s="181">
        <v>38</v>
      </c>
      <c r="J270" s="151" t="s">
        <v>622</v>
      </c>
      <c r="K270" s="152">
        <f>H270-F270</f>
        <v>7.5</v>
      </c>
      <c r="L270" s="153">
        <f>K270/F270</f>
        <v>0.24</v>
      </c>
      <c r="M270" s="148" t="s">
        <v>534</v>
      </c>
      <c r="N270" s="154">
        <v>44844</v>
      </c>
      <c r="O270" s="41"/>
      <c r="R270" s="54"/>
    </row>
    <row r="271" spans="1:18" ht="12.75" customHeight="1">
      <c r="A271" s="209">
        <v>179</v>
      </c>
      <c r="B271" s="210">
        <v>44841</v>
      </c>
      <c r="C271" s="215"/>
      <c r="D271" s="215" t="s">
        <v>836</v>
      </c>
      <c r="E271" s="240" t="s">
        <v>564</v>
      </c>
      <c r="F271" s="212" t="s">
        <v>837</v>
      </c>
      <c r="G271" s="212"/>
      <c r="H271" s="212"/>
      <c r="I271" s="212">
        <v>840</v>
      </c>
      <c r="J271" s="212" t="s">
        <v>537</v>
      </c>
      <c r="K271" s="212"/>
      <c r="L271" s="212"/>
      <c r="M271" s="212"/>
      <c r="N271" s="212"/>
      <c r="O271" s="41"/>
      <c r="Q271" s="196"/>
      <c r="R271" s="54"/>
    </row>
    <row r="272" spans="1:18" ht="12.75" customHeight="1">
      <c r="A272" s="209">
        <v>180</v>
      </c>
      <c r="B272" s="210">
        <v>44844</v>
      </c>
      <c r="C272" s="215"/>
      <c r="D272" s="215" t="s">
        <v>401</v>
      </c>
      <c r="E272" s="240" t="s">
        <v>564</v>
      </c>
      <c r="F272" s="212" t="s">
        <v>839</v>
      </c>
      <c r="G272" s="212"/>
      <c r="H272" s="212"/>
      <c r="I272" s="212">
        <v>291</v>
      </c>
      <c r="J272" s="212" t="s">
        <v>537</v>
      </c>
      <c r="K272" s="212"/>
      <c r="L272" s="212"/>
      <c r="M272" s="212"/>
      <c r="N272" s="212"/>
      <c r="O272" s="41"/>
      <c r="Q272" s="196"/>
      <c r="R272" s="54"/>
    </row>
    <row r="273" spans="1:38" ht="12.75" customHeight="1">
      <c r="A273" s="209">
        <v>181</v>
      </c>
      <c r="B273" s="210">
        <v>44845</v>
      </c>
      <c r="C273" s="215"/>
      <c r="D273" s="215" t="s">
        <v>399</v>
      </c>
      <c r="E273" s="240" t="s">
        <v>564</v>
      </c>
      <c r="F273" s="212" t="s">
        <v>860</v>
      </c>
      <c r="G273" s="212"/>
      <c r="H273" s="212"/>
      <c r="I273" s="212">
        <v>765</v>
      </c>
      <c r="J273" s="212" t="s">
        <v>537</v>
      </c>
      <c r="K273" s="212"/>
      <c r="L273" s="212"/>
      <c r="M273" s="212"/>
      <c r="N273" s="212"/>
      <c r="O273" s="41"/>
      <c r="Q273" s="196"/>
      <c r="R273" s="54"/>
    </row>
    <row r="274" spans="1:38" ht="12.75" customHeight="1">
      <c r="A274" s="270">
        <v>182</v>
      </c>
      <c r="B274" s="210">
        <v>44981</v>
      </c>
      <c r="C274" s="210"/>
      <c r="D274" s="215" t="s">
        <v>817</v>
      </c>
      <c r="E274" s="240" t="s">
        <v>564</v>
      </c>
      <c r="F274" s="240" t="s">
        <v>866</v>
      </c>
      <c r="G274" s="212"/>
      <c r="H274" s="212"/>
      <c r="I274" s="212">
        <v>2080</v>
      </c>
      <c r="J274" s="212" t="s">
        <v>537</v>
      </c>
      <c r="K274" s="212"/>
      <c r="L274" s="212"/>
      <c r="M274" s="212"/>
      <c r="N274" s="212"/>
      <c r="O274" s="41"/>
      <c r="R274" s="54"/>
    </row>
    <row r="275" spans="1:38" ht="12.75" customHeight="1">
      <c r="A275" s="176">
        <v>183</v>
      </c>
      <c r="B275" s="177">
        <v>44986</v>
      </c>
      <c r="C275" s="177"/>
      <c r="D275" s="178" t="s">
        <v>446</v>
      </c>
      <c r="E275" s="179" t="s">
        <v>564</v>
      </c>
      <c r="F275" s="149">
        <v>57.5</v>
      </c>
      <c r="G275" s="179"/>
      <c r="H275" s="179">
        <v>120</v>
      </c>
      <c r="I275" s="181">
        <v>120</v>
      </c>
      <c r="J275" s="151" t="s">
        <v>622</v>
      </c>
      <c r="K275" s="152">
        <f>H275-F275</f>
        <v>62.5</v>
      </c>
      <c r="L275" s="153">
        <f>K275/F275</f>
        <v>1.0869565217391304</v>
      </c>
      <c r="M275" s="148" t="s">
        <v>534</v>
      </c>
      <c r="N275" s="154">
        <v>45415</v>
      </c>
      <c r="O275" s="41"/>
      <c r="R275" s="54"/>
    </row>
    <row r="276" spans="1:38" ht="12.75" customHeight="1">
      <c r="A276" s="270">
        <v>184</v>
      </c>
      <c r="B276" s="210">
        <v>45008</v>
      </c>
      <c r="C276" s="210"/>
      <c r="D276" s="215" t="s">
        <v>459</v>
      </c>
      <c r="E276" s="240" t="s">
        <v>564</v>
      </c>
      <c r="F276" s="240" t="s">
        <v>872</v>
      </c>
      <c r="G276" s="212"/>
      <c r="H276" s="212"/>
      <c r="I276" s="212">
        <v>3523</v>
      </c>
      <c r="J276" s="212" t="s">
        <v>537</v>
      </c>
      <c r="K276" s="212"/>
      <c r="L276" s="212"/>
      <c r="M276" s="212"/>
      <c r="N276" s="212"/>
      <c r="O276" s="41"/>
      <c r="R276" s="54"/>
    </row>
    <row r="277" spans="1:38" ht="12.75" customHeight="1">
      <c r="A277" s="209">
        <v>185</v>
      </c>
      <c r="B277" s="210">
        <v>45027</v>
      </c>
      <c r="C277" s="215"/>
      <c r="D277" s="215" t="s">
        <v>873</v>
      </c>
      <c r="E277" s="240" t="s">
        <v>564</v>
      </c>
      <c r="F277" s="212" t="s">
        <v>874</v>
      </c>
      <c r="G277" s="212"/>
      <c r="H277" s="212"/>
      <c r="I277" s="212">
        <v>810</v>
      </c>
      <c r="J277" s="212" t="s">
        <v>537</v>
      </c>
      <c r="K277" s="212"/>
      <c r="L277" s="212"/>
      <c r="M277" s="212"/>
      <c r="N277" s="212"/>
      <c r="O277" s="41"/>
      <c r="R277" s="54"/>
    </row>
    <row r="278" spans="1:38" ht="12.75" customHeight="1">
      <c r="A278" s="209">
        <v>186</v>
      </c>
      <c r="B278" s="210">
        <v>45050</v>
      </c>
      <c r="C278" s="215"/>
      <c r="D278" s="215" t="s">
        <v>284</v>
      </c>
      <c r="E278" s="240" t="s">
        <v>564</v>
      </c>
      <c r="F278" s="212" t="s">
        <v>875</v>
      </c>
      <c r="G278" s="212"/>
      <c r="H278" s="212"/>
      <c r="I278" s="212">
        <v>5040</v>
      </c>
      <c r="J278" s="212" t="s">
        <v>537</v>
      </c>
      <c r="K278" s="212"/>
      <c r="L278" s="212"/>
      <c r="M278" s="212"/>
      <c r="N278" s="212"/>
      <c r="O278" s="41"/>
      <c r="R278" s="54"/>
    </row>
    <row r="279" spans="1:38" ht="12.75" customHeight="1">
      <c r="A279" s="303">
        <v>187</v>
      </c>
      <c r="B279" s="304">
        <v>45075</v>
      </c>
      <c r="C279" s="305"/>
      <c r="D279" s="305" t="s">
        <v>887</v>
      </c>
      <c r="E279" s="306" t="s">
        <v>564</v>
      </c>
      <c r="F279" s="307" t="s">
        <v>876</v>
      </c>
      <c r="G279" s="307"/>
      <c r="H279" s="307"/>
      <c r="I279" s="307">
        <v>732</v>
      </c>
      <c r="J279" s="307" t="s">
        <v>537</v>
      </c>
      <c r="K279" s="307"/>
      <c r="L279" s="307"/>
      <c r="M279" s="307"/>
      <c r="N279" s="307"/>
      <c r="O279" s="41"/>
      <c r="Q279" s="196"/>
      <c r="R279" s="54"/>
      <c r="T279" s="41"/>
      <c r="V279" s="196"/>
      <c r="W279" s="54"/>
      <c r="Y279" s="41"/>
      <c r="AA279" s="196"/>
      <c r="AB279" s="54"/>
      <c r="AD279" s="41"/>
      <c r="AF279" s="196"/>
      <c r="AG279" s="54"/>
      <c r="AI279" s="41"/>
      <c r="AK279" s="196"/>
      <c r="AL279" s="54"/>
    </row>
    <row r="280" spans="1:38" s="215" customFormat="1" ht="12.75" customHeight="1">
      <c r="A280" s="209">
        <v>188</v>
      </c>
      <c r="B280" s="210">
        <v>45078</v>
      </c>
      <c r="D280" s="215" t="s">
        <v>490</v>
      </c>
      <c r="E280" s="240" t="s">
        <v>564</v>
      </c>
      <c r="F280" s="212" t="s">
        <v>893</v>
      </c>
      <c r="G280" s="212"/>
      <c r="H280" s="212"/>
      <c r="I280" s="212">
        <v>4300</v>
      </c>
      <c r="J280" s="212" t="s">
        <v>537</v>
      </c>
      <c r="K280" s="212"/>
      <c r="L280" s="212"/>
      <c r="M280" s="212"/>
      <c r="N280" s="212"/>
      <c r="O280" s="41"/>
      <c r="P280"/>
      <c r="Q280" s="196"/>
      <c r="R280" s="54"/>
      <c r="S280"/>
      <c r="T280" s="41"/>
      <c r="U280"/>
      <c r="V280" s="196"/>
      <c r="W280" s="54"/>
      <c r="X280"/>
      <c r="Y280" s="41"/>
      <c r="Z280"/>
      <c r="AA280" s="196"/>
      <c r="AB280" s="54"/>
      <c r="AC280"/>
      <c r="AD280" s="41"/>
      <c r="AE280"/>
      <c r="AF280" s="196"/>
      <c r="AG280" s="54"/>
      <c r="AH280"/>
      <c r="AI280" s="41"/>
      <c r="AJ280"/>
      <c r="AK280" s="196"/>
      <c r="AL280" s="54"/>
    </row>
    <row r="281" spans="1:38" s="215" customFormat="1" ht="12.75" customHeight="1">
      <c r="A281" s="209"/>
      <c r="B281" s="210"/>
      <c r="E281" s="240"/>
      <c r="F281" s="212"/>
      <c r="G281" s="212"/>
      <c r="H281" s="212"/>
      <c r="I281" s="212"/>
      <c r="J281" s="212"/>
      <c r="K281" s="212"/>
      <c r="L281" s="212"/>
      <c r="M281" s="212"/>
      <c r="N281" s="212"/>
      <c r="O281" s="41"/>
      <c r="P281"/>
      <c r="Q281"/>
      <c r="R281" s="54"/>
      <c r="S281"/>
      <c r="T281" s="41"/>
      <c r="U281"/>
      <c r="V281"/>
      <c r="W281" s="54"/>
      <c r="X281"/>
      <c r="Y281" s="41"/>
      <c r="Z281"/>
      <c r="AA281"/>
      <c r="AB281" s="54"/>
      <c r="AC281"/>
      <c r="AD281" s="41"/>
      <c r="AE281"/>
      <c r="AF281"/>
      <c r="AG281" s="54"/>
      <c r="AH281"/>
      <c r="AI281" s="41"/>
      <c r="AJ281"/>
      <c r="AK281"/>
      <c r="AL281" s="54"/>
    </row>
    <row r="282" spans="1:38" s="215" customFormat="1" ht="12.75" customHeight="1">
      <c r="F282" s="212"/>
      <c r="G282" s="212"/>
      <c r="H282" s="212"/>
      <c r="I282" s="212"/>
      <c r="J282" s="238"/>
      <c r="K282" s="212"/>
      <c r="L282" s="212"/>
      <c r="M282" s="212"/>
      <c r="O282" s="41"/>
      <c r="P282"/>
      <c r="Q282"/>
      <c r="R282" s="54"/>
      <c r="S282"/>
      <c r="T282" s="41"/>
      <c r="U282"/>
      <c r="V282"/>
      <c r="W282" s="54"/>
      <c r="X282"/>
      <c r="Y282" s="41"/>
      <c r="Z282"/>
      <c r="AA282"/>
      <c r="AB282" s="54"/>
      <c r="AC282"/>
      <c r="AD282" s="41"/>
      <c r="AE282"/>
      <c r="AF282"/>
      <c r="AG282" s="54"/>
      <c r="AH282"/>
      <c r="AI282" s="41"/>
      <c r="AJ282"/>
      <c r="AK282"/>
      <c r="AL282" s="54"/>
    </row>
    <row r="283" spans="1:38" ht="12.75" customHeight="1">
      <c r="B283" s="308" t="s">
        <v>757</v>
      </c>
      <c r="F283" s="54"/>
      <c r="G283" s="54"/>
      <c r="H283" s="54"/>
      <c r="I283" s="54"/>
      <c r="J283" s="41"/>
      <c r="K283" s="54"/>
      <c r="L283" s="54"/>
      <c r="M283" s="54"/>
      <c r="O283" s="41"/>
      <c r="R283" s="54"/>
      <c r="T283" s="41"/>
      <c r="W283" s="54"/>
      <c r="Y283" s="41"/>
      <c r="AB283" s="54"/>
      <c r="AD283" s="41"/>
      <c r="AG283" s="54"/>
      <c r="AI283" s="41"/>
      <c r="AL283" s="54"/>
    </row>
    <row r="284" spans="1:38" ht="12.75" customHeight="1">
      <c r="A284" s="195"/>
      <c r="F284" s="54"/>
      <c r="G284" s="54"/>
      <c r="H284" s="54"/>
      <c r="I284" s="54"/>
      <c r="J284" s="41"/>
      <c r="K284" s="54"/>
      <c r="L284" s="54"/>
      <c r="M284" s="54"/>
      <c r="O284" s="41"/>
      <c r="R284" s="54"/>
      <c r="T284" s="41"/>
      <c r="W284" s="54"/>
      <c r="Y284" s="41"/>
      <c r="AB284" s="54"/>
      <c r="AD284" s="41"/>
      <c r="AG284" s="54"/>
      <c r="AI284" s="41"/>
      <c r="AL284" s="54"/>
    </row>
    <row r="285" spans="1:38" ht="12.75" customHeight="1">
      <c r="A285" s="195"/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38" ht="12.75" customHeight="1">
      <c r="A286" s="53"/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3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3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</sheetData>
  <autoFilter ref="R1:R282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2023-06-14T02:45:32Z</dcterms:modified>
</cp:coreProperties>
</file>