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9963AC31-0681-484E-A5DB-7FED319B83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F&amp;O)'!$A$112:$B$323</definedName>
  </definedNames>
  <calcPr calcId="191029"/>
</workbook>
</file>

<file path=xl/calcChain.xml><?xml version="1.0" encoding="utf-8"?>
<calcChain xmlns="http://schemas.openxmlformats.org/spreadsheetml/2006/main">
  <c r="L49" i="6" l="1"/>
  <c r="K49" i="6"/>
  <c r="K91" i="6"/>
  <c r="M91" i="6" s="1"/>
  <c r="K90" i="6"/>
  <c r="M90" i="6" s="1"/>
  <c r="K88" i="6"/>
  <c r="M88" i="6" s="1"/>
  <c r="K89" i="6"/>
  <c r="M89" i="6" s="1"/>
  <c r="L15" i="6"/>
  <c r="K15" i="6"/>
  <c r="K86" i="6"/>
  <c r="M86" i="6" s="1"/>
  <c r="L48" i="6"/>
  <c r="K48" i="6"/>
  <c r="M48" i="6" s="1"/>
  <c r="M15" i="6" l="1"/>
  <c r="M49" i="6"/>
  <c r="K87" i="6"/>
  <c r="M87" i="6" s="1"/>
  <c r="L16" i="6"/>
  <c r="K16" i="6"/>
  <c r="K79" i="6"/>
  <c r="K78" i="6"/>
  <c r="L45" i="6"/>
  <c r="K45" i="6"/>
  <c r="L44" i="6"/>
  <c r="K44" i="6"/>
  <c r="K41" i="6"/>
  <c r="L17" i="6"/>
  <c r="K17" i="6"/>
  <c r="K82" i="6"/>
  <c r="M82" i="6" s="1"/>
  <c r="L46" i="6"/>
  <c r="K46" i="6"/>
  <c r="L47" i="6"/>
  <c r="K47" i="6"/>
  <c r="K85" i="6"/>
  <c r="M85" i="6" s="1"/>
  <c r="K81" i="6"/>
  <c r="M81" i="6" s="1"/>
  <c r="K80" i="6"/>
  <c r="M80" i="6" s="1"/>
  <c r="M17" i="6" l="1"/>
  <c r="M16" i="6"/>
  <c r="M45" i="6"/>
  <c r="M47" i="6"/>
  <c r="M44" i="6"/>
  <c r="M46" i="6"/>
  <c r="L43" i="6"/>
  <c r="K43" i="6"/>
  <c r="K77" i="6"/>
  <c r="M77" i="6" s="1"/>
  <c r="K58" i="6"/>
  <c r="K57" i="6"/>
  <c r="L41" i="6"/>
  <c r="L42" i="6"/>
  <c r="K42" i="6"/>
  <c r="M42" i="6" l="1"/>
  <c r="M41" i="6"/>
  <c r="M43" i="6"/>
  <c r="K40" i="6"/>
  <c r="K76" i="6" l="1"/>
  <c r="M76" i="6" s="1"/>
  <c r="K75" i="6"/>
  <c r="K74" i="6"/>
  <c r="L39" i="6"/>
  <c r="K39" i="6"/>
  <c r="L40" i="6"/>
  <c r="M40" i="6" s="1"/>
  <c r="K73" i="6"/>
  <c r="M73" i="6" s="1"/>
  <c r="K68" i="6"/>
  <c r="K67" i="6"/>
  <c r="K65" i="6"/>
  <c r="K66" i="6"/>
  <c r="K72" i="6"/>
  <c r="M72" i="6" s="1"/>
  <c r="P21" i="6"/>
  <c r="M39" i="6" l="1"/>
  <c r="K71" i="6"/>
  <c r="M71" i="6" s="1"/>
  <c r="L12" i="6"/>
  <c r="K12" i="6"/>
  <c r="M12" i="6" s="1"/>
  <c r="L38" i="6" l="1"/>
  <c r="K38" i="6"/>
  <c r="M38" i="6" s="1"/>
  <c r="P20" i="6"/>
  <c r="K64" i="6" l="1"/>
  <c r="K63" i="6"/>
  <c r="L35" i="6"/>
  <c r="K35" i="6"/>
  <c r="L36" i="6"/>
  <c r="K36" i="6"/>
  <c r="L37" i="6"/>
  <c r="K37" i="6"/>
  <c r="M37" i="6" l="1"/>
  <c r="M36" i="6"/>
  <c r="M35" i="6"/>
  <c r="K69" i="6" l="1"/>
  <c r="M69" i="6" s="1"/>
  <c r="K70" i="6"/>
  <c r="M70" i="6" s="1"/>
  <c r="K62" i="6"/>
  <c r="M62" i="6" s="1"/>
  <c r="K61" i="6"/>
  <c r="M61" i="6" s="1"/>
  <c r="K60" i="6"/>
  <c r="K59" i="6"/>
  <c r="P19" i="6"/>
  <c r="K323" i="6" l="1"/>
  <c r="L323" i="6" s="1"/>
  <c r="P18" i="6"/>
  <c r="K289" i="6" l="1"/>
  <c r="L289" i="6" s="1"/>
  <c r="P14" i="6"/>
  <c r="P13" i="6" l="1"/>
  <c r="K308" i="6" l="1"/>
  <c r="L308" i="6" s="1"/>
  <c r="K314" i="6" l="1"/>
  <c r="L314" i="6" s="1"/>
  <c r="K320" i="6" l="1"/>
  <c r="L320" i="6" s="1"/>
  <c r="P11" i="6"/>
  <c r="P98" i="6" l="1"/>
  <c r="P10" i="6" l="1"/>
  <c r="K299" i="6" l="1"/>
  <c r="L299" i="6" s="1"/>
  <c r="K309" i="6" l="1"/>
  <c r="L309" i="6" s="1"/>
  <c r="K315" i="6" l="1"/>
  <c r="L315" i="6" s="1"/>
  <c r="K283" i="6" l="1"/>
  <c r="L283" i="6" s="1"/>
  <c r="K284" i="6" l="1"/>
  <c r="L284" i="6" s="1"/>
  <c r="K310" i="6" l="1"/>
  <c r="L310" i="6" s="1"/>
  <c r="K302" i="6" l="1"/>
  <c r="L302" i="6" s="1"/>
  <c r="K306" i="6" l="1"/>
  <c r="L306" i="6" s="1"/>
  <c r="K311" i="6" l="1"/>
  <c r="L311" i="6" s="1"/>
  <c r="K303" i="6" l="1"/>
  <c r="L303" i="6" s="1"/>
  <c r="K297" i="6"/>
  <c r="L297" i="6" s="1"/>
  <c r="K305" i="6" l="1"/>
  <c r="L305" i="6" s="1"/>
  <c r="K293" i="6" l="1"/>
  <c r="L293" i="6" s="1"/>
  <c r="K294" i="6" l="1"/>
  <c r="L294" i="6" s="1"/>
  <c r="K287" i="6"/>
  <c r="L287" i="6" s="1"/>
  <c r="K304" i="6" l="1"/>
  <c r="L304" i="6" s="1"/>
  <c r="K298" i="6"/>
  <c r="L298" i="6" s="1"/>
  <c r="K300" i="6" l="1"/>
  <c r="L300" i="6" s="1"/>
  <c r="L6" i="2" l="1"/>
  <c r="K6" i="3"/>
  <c r="D7" i="5" l="1"/>
  <c r="M7" i="6"/>
  <c r="K295" i="6" l="1"/>
  <c r="L295" i="6" s="1"/>
  <c r="K292" i="6" l="1"/>
  <c r="L292" i="6" s="1"/>
  <c r="K296" i="6" l="1"/>
  <c r="L296" i="6" s="1"/>
  <c r="K291" i="6"/>
  <c r="L291" i="6" s="1"/>
  <c r="K290" i="6"/>
  <c r="L290" i="6" s="1"/>
  <c r="K288" i="6"/>
  <c r="L288" i="6" s="1"/>
  <c r="H286" i="6"/>
  <c r="K286" i="6" s="1"/>
  <c r="L286" i="6" s="1"/>
  <c r="K285" i="6"/>
  <c r="L285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F254" i="6"/>
  <c r="K254" i="6" s="1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F247" i="6"/>
  <c r="K247" i="6" s="1"/>
  <c r="L247" i="6" s="1"/>
  <c r="K246" i="6"/>
  <c r="L246" i="6" s="1"/>
  <c r="F245" i="6"/>
  <c r="K245" i="6" s="1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6" i="6"/>
  <c r="L226" i="6" s="1"/>
  <c r="F225" i="6"/>
  <c r="K225" i="6" s="1"/>
  <c r="L225" i="6" s="1"/>
  <c r="K224" i="6"/>
  <c r="L224" i="6" s="1"/>
  <c r="K221" i="6"/>
  <c r="L221" i="6" s="1"/>
  <c r="K220" i="6"/>
  <c r="L220" i="6" s="1"/>
  <c r="K219" i="6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5" i="6"/>
  <c r="L195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F177" i="6"/>
  <c r="K177" i="6" s="1"/>
  <c r="L177" i="6" s="1"/>
  <c r="H176" i="6"/>
  <c r="K176" i="6" s="1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H142" i="6"/>
  <c r="K142" i="6" s="1"/>
  <c r="L142" i="6" s="1"/>
  <c r="F141" i="6"/>
  <c r="K141" i="6" s="1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6" i="4"/>
</calcChain>
</file>

<file path=xl/sharedStrings.xml><?xml version="1.0" encoding="utf-8"?>
<sst xmlns="http://schemas.openxmlformats.org/spreadsheetml/2006/main" count="3080" uniqueCount="1162">
  <si>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</si>
  <si>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</si>
  <si>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</si>
  <si>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</si>
  <si>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</si>
  <si>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</si>
  <si>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</si>
  <si>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</si>
  <si>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</si>
  <si>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</si>
  <si>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</si>
  <si>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</si>
  <si>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</si>
  <si>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</si>
  <si>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</si>
  <si>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</si>
  <si>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</si>
  <si>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</si>
  <si>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</si>
  <si>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</si>
  <si>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</si>
  <si>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</si>
  <si>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</si>
  <si>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</si>
  <si>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</si>
  <si>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</si>
  <si>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</si>
  <si>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</si>
  <si>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</si>
  <si>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</si>
  <si>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</si>
  <si>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</si>
  <si>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</si>
  <si>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</si>
  <si>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</si>
  <si>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</si>
  <si>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</si>
  <si>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</si>
  <si>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</si>
  <si>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</si>
  <si>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</si>
  <si>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</si>
  <si>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</si>
  <si>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</si>
  <si>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</si>
  <si>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</si>
  <si>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</si>
  <si>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</si>
  <si>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</si>
  <si>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</si>
  <si>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</si>
  <si>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</si>
  <si>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</si>
  <si>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</si>
  <si>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</si>
  <si>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</si>
  <si>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</si>
  <si>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</si>
  <si>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</si>
  <si>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</si>
  <si>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</si>
  <si>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</si>
  <si>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</si>
  <si>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</si>
  <si>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</si>
  <si>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</si>
  <si>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</si>
  <si>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</si>
  <si>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</si>
  <si>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</si>
  <si>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</si>
  <si>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</si>
  <si>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</si>
  <si>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</si>
  <si>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</si>
  <si>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</si>
  <si>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</si>
  <si>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</si>
  <si>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</si>
  <si>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</si>
  <si>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</si>
  <si>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</si>
  <si>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</si>
  <si>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</si>
  <si>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</si>
  <si>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</si>
  <si>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</si>
  <si>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</si>
  <si>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</si>
  <si>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</si>
  <si>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</si>
  <si>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</si>
  <si>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</si>
  <si>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</si>
  <si>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</si>
  <si>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</si>
  <si>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</si>
  <si>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</si>
  <si>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</si>
  <si>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</si>
  <si>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</si>
  <si>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</si>
  <si>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</si>
  <si>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</si>
  <si>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</si>
  <si>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</si>
  <si>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</si>
  <si>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</si>
  <si>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</si>
  <si>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</si>
  <si>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</si>
  <si>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</si>
  <si>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</si>
  <si>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</si>
  <si>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</si>
  <si>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</si>
  <si>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</si>
  <si>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</si>
  <si>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</si>
  <si>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</si>
  <si>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</si>
  <si>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</si>
  <si>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</si>
  <si>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</si>
  <si>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</si>
  <si>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</si>
  <si>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</si>
  <si>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</si>
  <si>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</si>
  <si>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</si>
  <si>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</si>
  <si>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</si>
  <si>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</si>
  <si>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</si>
  <si>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</si>
  <si>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</si>
  <si>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</si>
  <si>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</si>
  <si>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</si>
  <si>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</si>
  <si>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</si>
  <si>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</si>
  <si>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</si>
  <si>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</si>
  <si>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</si>
  <si>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</si>
  <si>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</si>
  <si>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</si>
  <si>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</si>
  <si>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</si>
  <si>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</si>
  <si>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</si>
  <si>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</si>
  <si>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</si>
  <si>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</si>
  <si>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</si>
  <si>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</si>
  <si>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</si>
  <si>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</si>
  <si>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</si>
  <si>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</si>
  <si>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</si>
  <si>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</si>
  <si>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</si>
  <si>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</si>
  <si>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</si>
  <si>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</si>
  <si>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</si>
  <si>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</si>
  <si>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</si>
  <si>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</si>
  <si>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</si>
  <si>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</si>
  <si>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</si>
  <si>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</si>
  <si>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</si>
  <si>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</si>
  <si>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</si>
  <si>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</si>
  <si>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</si>
  <si>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</si>
  <si>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</si>
  <si>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</si>
  <si>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</si>
  <si>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</si>
  <si>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</si>
  <si>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</si>
  <si>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</si>
  <si>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</si>
  <si>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</si>
  <si>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</si>
  <si>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</si>
  <si>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</si>
  <si>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</si>
  <si>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</si>
  <si>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</si>
  <si>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</si>
  <si>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</si>
  <si>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</si>
  <si>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</si>
  <si>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</si>
  <si>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</si>
  <si>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</si>
  <si>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</si>
  <si>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</si>
  <si>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</si>
  <si>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</si>
  <si>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</si>
  <si>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</si>
  <si>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</si>
  <si>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</si>
  <si>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</si>
  <si>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</si>
  <si>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</si>
  <si>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</si>
  <si>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</si>
  <si>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</si>
  <si>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</si>
  <si>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</si>
  <si>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</si>
  <si>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</si>
  <si>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</si>
  <si>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</si>
  <si>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</si>
  <si>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</si>
  <si>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</si>
  <si>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</si>
  <si>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</si>
  <si>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</si>
  <si>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</si>
  <si>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</si>
  <si>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</si>
  <si>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</si>
  <si>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</si>
  <si>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</si>
  <si>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</si>
  <si>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</si>
  <si>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</si>
  <si>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</si>
  <si>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</si>
  <si>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</si>
  <si>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</si>
  <si>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</si>
  <si>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</si>
  <si>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</si>
  <si>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</si>
  <si>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</si>
  <si>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</si>
  <si>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</si>
  <si>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</si>
  <si>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</si>
  <si>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</si>
  <si>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</si>
  <si>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</si>
  <si>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</si>
  <si>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</si>
  <si>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</si>
  <si>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</si>
  <si>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</si>
  <si>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</si>
  <si>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</si>
  <si>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</si>
  <si>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</si>
  <si>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</si>
  <si>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</si>
  <si>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</si>
  <si>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</si>
  <si>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</si>
  <si>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</si>
  <si>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</si>
  <si>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</si>
  <si>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</si>
  <si>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</si>
  <si>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</si>
  <si>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</si>
  <si>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</si>
  <si>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</si>
  <si>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</si>
  <si>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</si>
  <si>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</si>
  <si>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</si>
  <si>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</si>
  <si>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</si>
  <si>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</si>
  <si>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</si>
  <si>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</si>
  <si>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</si>
  <si>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</si>
  <si>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</si>
  <si>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</si>
  <si>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</si>
  <si>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</si>
  <si>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</si>
  <si>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</si>
  <si>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</si>
  <si>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</si>
  <si>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</si>
  <si>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</si>
  <si>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</si>
  <si>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</si>
  <si>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</si>
  <si>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</si>
  <si>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</si>
  <si>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</si>
  <si>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</si>
  <si>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</si>
  <si>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</si>
  <si>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</si>
  <si>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</si>
  <si>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</si>
  <si>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</si>
  <si>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</si>
  <si>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</si>
  <si>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</si>
  <si>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</si>
  <si>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</si>
  <si>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</si>
  <si>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</si>
  <si>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</si>
  <si>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</si>
  <si>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</si>
  <si>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</si>
  <si>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</si>
  <si>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</si>
  <si>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</si>
  <si>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</si>
  <si>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</si>
  <si>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</si>
  <si>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</si>
  <si>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</si>
  <si>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</si>
  <si>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</si>
  <si>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</si>
  <si>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</si>
  <si>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</si>
  <si>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</si>
  <si>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</si>
  <si>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</si>
  <si>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</si>
  <si>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</si>
  <si>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</si>
  <si>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</si>
  <si>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</si>
  <si>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</si>
  <si>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</si>
  <si>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</si>
  <si>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</si>
  <si>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</si>
  <si>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</si>
  <si>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</si>
  <si>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</si>
  <si>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</si>
  <si>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</si>
  <si>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</si>
  <si>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</si>
  <si>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</si>
  <si>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</si>
  <si>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</si>
  <si>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</si>
  <si>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</si>
  <si>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</si>
  <si>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</si>
  <si>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</si>
  <si>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</si>
  <si>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</si>
  <si>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</si>
  <si>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</si>
  <si>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</si>
  <si>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</si>
  <si>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</si>
  <si>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</si>
  <si>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</si>
  <si>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</si>
  <si>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</si>
  <si>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</si>
  <si>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</si>
  <si>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</si>
  <si>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</si>
  <si>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</si>
  <si>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</si>
  <si>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</si>
  <si>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</si>
  <si>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</si>
  <si>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</si>
  <si>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</si>
  <si>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</si>
  <si>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</si>
  <si>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</si>
  <si>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</si>
  <si>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</si>
  <si>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</si>
  <si>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</si>
  <si>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</si>
  <si>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</si>
  <si>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</si>
  <si>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</si>
  <si>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</si>
  <si>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</si>
  <si>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</si>
  <si>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</si>
  <si>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</si>
  <si>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</si>
  <si>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</si>
  <si>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</si>
  <si>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</si>
  <si>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</si>
  <si>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</si>
  <si>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</si>
  <si>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</si>
  <si>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</si>
  <si>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</si>
  <si>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</si>
  <si>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</si>
  <si>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</si>
  <si>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</si>
  <si>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</si>
  <si>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</si>
  <si>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</si>
  <si>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</si>
  <si>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</si>
  <si>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</si>
  <si>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</si>
  <si>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</si>
  <si>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</si>
  <si>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</si>
  <si>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</si>
  <si>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</si>
  <si>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</si>
  <si>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</si>
  <si>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</si>
  <si>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</si>
  <si>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</si>
  <si>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</si>
  <si>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</si>
  <si>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</si>
  <si>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</si>
  <si>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</si>
  <si>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</si>
  <si>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</si>
  <si>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</si>
  <si>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</si>
  <si>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</si>
  <si>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</si>
  <si>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</si>
  <si>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</si>
  <si>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</si>
  <si>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</si>
  <si>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</si>
  <si>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</si>
  <si>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</si>
  <si>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</si>
  <si>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</si>
  <si>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</si>
  <si>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</si>
  <si>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</si>
  <si>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</si>
  <si>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</si>
  <si>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</si>
  <si>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</si>
  <si>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</si>
  <si>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</si>
  <si>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</si>
  <si>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</si>
  <si>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</si>
  <si>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</si>
  <si>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</si>
  <si>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</si>
  <si>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</si>
  <si>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</si>
  <si>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</si>
  <si>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</si>
  <si>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</si>
  <si>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</si>
  <si>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</si>
  <si>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</si>
  <si>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</si>
  <si>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</si>
  <si>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</si>
  <si>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</si>
  <si>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</si>
  <si>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</si>
  <si>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</si>
  <si>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</si>
  <si>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</si>
  <si>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</si>
  <si>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</si>
  <si>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</si>
  <si>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</si>
  <si>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</si>
  <si>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</si>
  <si>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</si>
  <si>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</si>
  <si>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</si>
  <si>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</si>
  <si>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</si>
  <si>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</si>
  <si>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</si>
  <si>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</si>
  <si>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</si>
  <si>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</si>
  <si>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</si>
  <si>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</si>
  <si>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</si>
  <si>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</si>
  <si>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</si>
  <si>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</si>
  <si>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</si>
  <si>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</si>
  <si>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</si>
  <si>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</si>
  <si>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</si>
  <si>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</si>
  <si>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</si>
  <si>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</si>
  <si>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</si>
  <si>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</si>
  <si>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</si>
  <si>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</si>
  <si>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</si>
  <si>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</si>
  <si>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</si>
  <si>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</si>
  <si>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</si>
  <si>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</si>
  <si>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</si>
  <si>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</si>
  <si>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</si>
  <si>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</si>
  <si>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</si>
  <si>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</si>
  <si>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</si>
  <si>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</si>
  <si>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</si>
  <si>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</si>
  <si>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</si>
  <si>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</si>
  <si>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</si>
  <si>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</si>
  <si>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</si>
  <si>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</si>
  <si>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</si>
  <si>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</si>
  <si>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</si>
  <si>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</si>
  <si>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</si>
  <si>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</si>
  <si>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</si>
  <si>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</si>
  <si>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</si>
  <si>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</si>
  <si>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</si>
  <si>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</si>
  <si>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</si>
  <si>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</si>
  <si>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</si>
  <si>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</si>
  <si>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</si>
  <si>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</si>
  <si>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</si>
  <si>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</si>
  <si>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</si>
  <si>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</si>
  <si>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</si>
  <si>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</si>
  <si>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</si>
  <si>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</si>
  <si>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</si>
  <si>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</si>
  <si>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</si>
  <si>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</si>
  <si>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</si>
  <si>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</si>
  <si>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</si>
  <si>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</si>
  <si>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</si>
  <si>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</si>
  <si>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</si>
  <si>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</si>
  <si>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</si>
  <si>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</si>
  <si>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</si>
  <si>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</si>
  <si>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</si>
  <si>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</si>
  <si>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</si>
  <si>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</si>
  <si>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</si>
  <si>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</si>
  <si>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</si>
  <si>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</si>
  <si>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</si>
  <si>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</si>
  <si>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</si>
  <si>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</si>
  <si>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</si>
  <si>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</si>
  <si>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</si>
  <si>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</si>
  <si>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</si>
  <si>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</si>
  <si>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</si>
  <si>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</si>
  <si>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</si>
  <si>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</si>
  <si>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</si>
  <si>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</si>
  <si>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</si>
  <si>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</si>
  <si>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</si>
  <si>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</si>
  <si>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</si>
  <si>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</si>
  <si>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</si>
  <si>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</si>
  <si>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</si>
  <si>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</si>
  <si>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</si>
  <si>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</si>
  <si>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</si>
  <si>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</si>
  <si>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</si>
  <si>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</si>
  <si>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</si>
  <si>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</si>
  <si>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</si>
  <si>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</si>
  <si>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</si>
  <si>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</si>
  <si>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</si>
  <si>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</si>
  <si>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</si>
  <si>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</si>
  <si>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</si>
  <si>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</si>
  <si>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</si>
  <si>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</si>
  <si>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</si>
  <si>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</si>
  <si>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</si>
  <si>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</si>
  <si>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</si>
  <si>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</si>
  <si>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</si>
  <si>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</si>
  <si>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</si>
  <si>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</si>
  <si>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</si>
  <si>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</si>
  <si>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</si>
  <si>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</si>
  <si>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</si>
  <si>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</si>
  <si>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</si>
  <si>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</si>
  <si>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</si>
  <si>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</si>
  <si>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</si>
  <si>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</si>
  <si>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</si>
  <si>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</si>
  <si>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</si>
  <si>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</si>
  <si>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</si>
  <si>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</si>
  <si>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</si>
  <si>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</si>
  <si>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</si>
  <si>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</si>
  <si>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</si>
  <si>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</si>
  <si>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</si>
  <si>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</si>
  <si>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</si>
  <si>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</si>
  <si>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</si>
  <si>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</si>
  <si>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</si>
  <si>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</si>
  <si>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</si>
  <si>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</si>
  <si>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</si>
  <si>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</si>
  <si>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</si>
  <si>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</si>
  <si>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</si>
  <si>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</si>
  <si>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</si>
  <si>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</si>
  <si>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</si>
  <si>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</si>
  <si>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</si>
  <si>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</si>
  <si>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</si>
  <si>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</si>
  <si>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</si>
  <si>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</si>
  <si>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</si>
  <si>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</si>
  <si>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</si>
  <si>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</si>
  <si>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</si>
  <si>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</si>
  <si>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</si>
  <si>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</si>
  <si>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</si>
  <si>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</si>
  <si>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</si>
  <si>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</si>
  <si>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</si>
  <si>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</si>
  <si>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</si>
  <si>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</si>
  <si>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</si>
  <si>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</si>
  <si>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</si>
  <si>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</si>
  <si>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</si>
  <si>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</si>
  <si>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</si>
  <si>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</si>
  <si>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</si>
  <si>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</si>
  <si>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</si>
  <si>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</si>
  <si>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</si>
  <si>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</si>
  <si>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</si>
  <si>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</si>
  <si>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</si>
  <si>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</si>
  <si>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</si>
  <si>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</si>
  <si>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</si>
  <si>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</si>
  <si>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</si>
  <si>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</si>
  <si>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</si>
  <si>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</si>
  <si>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</si>
  <si>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</si>
  <si>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</si>
  <si>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</si>
  <si>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</si>
  <si>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</si>
  <si>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</si>
  <si>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</si>
  <si>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</si>
  <si>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</si>
  <si>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</si>
  <si>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</si>
  <si>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</si>
  <si>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</si>
  <si>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</si>
  <si>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</si>
  <si>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</si>
  <si>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</si>
  <si>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</si>
  <si>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</si>
  <si>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</si>
  <si>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</si>
  <si>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</si>
  <si>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</si>
  <si>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</si>
  <si>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</si>
  <si>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</si>
  <si>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</si>
  <si>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</si>
  <si>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</si>
  <si>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</si>
  <si>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</si>
  <si>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</si>
  <si>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</si>
  <si>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</si>
  <si>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</si>
  <si>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</si>
  <si>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</si>
  <si>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</si>
  <si>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</si>
  <si>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</si>
  <si>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</si>
  <si>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</si>
  <si>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</si>
  <si>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</si>
  <si>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</si>
  <si>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</si>
  <si>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</si>
  <si>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</si>
  <si>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</si>
  <si>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</si>
  <si>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</si>
  <si>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</si>
  <si>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</si>
  <si>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</si>
  <si>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</si>
  <si>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</si>
  <si>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</si>
  <si>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</si>
  <si>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</si>
  <si>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</si>
  <si>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</si>
  <si>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</si>
  <si>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</si>
  <si>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</si>
  <si>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</si>
  <si>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</si>
  <si>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</si>
  <si>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</si>
  <si>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</si>
  <si>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</si>
  <si>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</si>
  <si>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</si>
  <si>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</si>
  <si>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</si>
  <si>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</si>
  <si>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</si>
  <si>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</si>
  <si>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</si>
  <si>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</si>
  <si>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</si>
  <si>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</si>
  <si>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</si>
  <si>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</si>
  <si>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</si>
  <si>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</si>
  <si>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</si>
  <si>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</si>
  <si>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</si>
  <si>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</si>
  <si>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</si>
  <si>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</si>
  <si>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</si>
  <si>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</si>
  <si>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</si>
  <si>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</si>
  <si>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</si>
  <si>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</si>
  <si>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</si>
  <si>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</si>
  <si>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</si>
  <si>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</si>
  <si>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</si>
  <si>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</si>
  <si>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</si>
  <si>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</si>
  <si>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</si>
  <si>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</si>
  <si>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</si>
  <si>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</si>
  <si>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</si>
  <si>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</si>
  <si>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</si>
  <si>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</si>
  <si>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</si>
  <si>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</si>
  <si>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</si>
  <si>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</si>
  <si>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</si>
  <si>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</si>
  <si>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</si>
  <si>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</si>
  <si>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</si>
  <si>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</si>
  <si>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</si>
  <si>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</si>
  <si>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</si>
  <si>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</si>
  <si>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</si>
  <si>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</si>
  <si>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</si>
  <si>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</si>
  <si>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</si>
  <si>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</si>
  <si>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</si>
  <si>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</si>
  <si>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</si>
  <si>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</si>
  <si>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</si>
  <si>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</si>
  <si>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</si>
  <si>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</si>
  <si>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</si>
  <si>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</si>
  <si>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</si>
  <si>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</si>
  <si>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</si>
  <si>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</si>
  <si>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</si>
  <si>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</si>
  <si>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</si>
  <si>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</si>
  <si>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</si>
  <si>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</si>
  <si>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</si>
  <si>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</si>
  <si>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</si>
  <si>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</si>
  <si>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</si>
  <si>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</si>
  <si>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</si>
  <si>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</si>
  <si>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</si>
  <si>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</si>
  <si>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</si>
  <si>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</si>
  <si>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</si>
  <si>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</si>
  <si>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</si>
  <si>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</si>
  <si>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NK SECURITIES RESEARCH PRIVATE LIMITED</t>
  </si>
  <si>
    <t>NSE</t>
  </si>
  <si>
    <t>NIFTY 21800 PE 30 MAY</t>
  </si>
  <si>
    <t>NIFTY 23200 CE 30 MAY</t>
  </si>
  <si>
    <t>695-730</t>
  </si>
  <si>
    <t>GOLKONDA</t>
  </si>
  <si>
    <t>180-190</t>
  </si>
  <si>
    <t>1410-1480</t>
  </si>
  <si>
    <t>1600-1700</t>
  </si>
  <si>
    <t>SIPTL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</si>
  <si>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</si>
  <si>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</si>
  <si>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</si>
  <si>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</si>
  <si>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</si>
  <si>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</si>
  <si>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</si>
  <si>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</si>
  <si>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</si>
  <si>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</si>
  <si>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</si>
  <si>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</si>
  <si>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</si>
  <si>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</si>
  <si>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NBFOOT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</si>
  <si>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</si>
  <si>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</si>
  <si>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</si>
  <si>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</si>
  <si>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</si>
  <si>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</si>
  <si>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</si>
  <si>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</si>
  <si>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</si>
  <si>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</si>
  <si>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</si>
  <si>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</si>
  <si>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</si>
  <si>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</si>
  <si>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</si>
  <si>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</si>
  <si>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</si>
  <si>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</si>
  <si>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</si>
  <si>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</si>
  <si>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</si>
  <si>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</si>
  <si>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</si>
  <si>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</si>
  <si>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</si>
  <si>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</si>
  <si>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</si>
  <si>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</si>
  <si>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</si>
  <si>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</si>
  <si>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</si>
  <si>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</si>
  <si>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</si>
  <si>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</si>
  <si>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</si>
  <si>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</si>
  <si>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</si>
  <si>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</si>
  <si>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</si>
  <si>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</si>
  <si>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</si>
  <si>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</si>
  <si>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</si>
  <si>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</si>
  <si>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</si>
  <si>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</si>
  <si>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</si>
  <si>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GVL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</si>
  <si>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</si>
  <si>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</si>
  <si>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</si>
  <si>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</si>
  <si>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</si>
  <si>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</si>
  <si>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</si>
  <si>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</si>
  <si>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</si>
  <si>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HEALTHYLIFE</t>
  </si>
  <si>
    <t>GRANDEUR CORPORATION PRIVATE LIMITED</t>
  </si>
  <si>
    <t>RGRL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</si>
  <si>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</si>
  <si>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</si>
  <si>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</si>
  <si>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</si>
  <si>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</si>
  <si>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</si>
  <si>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</si>
  <si>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</si>
  <si>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</si>
  <si>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65-68</t>
  </si>
  <si>
    <t>39-42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</si>
  <si>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</si>
  <si>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</si>
  <si>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</si>
  <si>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</si>
  <si>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</si>
  <si>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</si>
  <si>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</si>
  <si>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</si>
  <si>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</si>
  <si>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EPITOME TRADING AND INVESTMENTS</t>
  </si>
  <si>
    <t>MUDUPULAVEMULA SURENDRANADHA REDDY</t>
  </si>
  <si>
    <t>TGL</t>
  </si>
  <si>
    <t>Teerth Gopicon Limited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</si>
  <si>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</si>
  <si>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</si>
  <si>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</si>
  <si>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</si>
  <si>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</si>
  <si>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</si>
  <si>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</si>
  <si>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</si>
  <si>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</si>
  <si>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AAPLUSTRAD</t>
  </si>
  <si>
    <t>MAHADEV MANUBHAI MAKVANA</t>
  </si>
  <si>
    <t>YUGA STOCKS AND COMMODITIES PRIVATE LIMITED .</t>
  </si>
  <si>
    <t>ETT</t>
  </si>
  <si>
    <t>RDS CORPORATE SERVICES PRIVATE LIMITED</t>
  </si>
  <si>
    <t>VENKATRAMAN KRISHNAN</t>
  </si>
  <si>
    <t>MIKY KIRTIKUMAR SHAH</t>
  </si>
  <si>
    <t>SHUBHAM ASHOKBHAI PATEL</t>
  </si>
  <si>
    <t>MAHENDRA GIRDHARILAL WADHWANI</t>
  </si>
  <si>
    <t>VIJAYKUMAR JAYANTILAL THAKKAR</t>
  </si>
  <si>
    <t>DLINKINDIA</t>
  </si>
  <si>
    <t>D-Link India Ltd</t>
  </si>
  <si>
    <t>GRAVITON RESEARCH CAPITAL LLP</t>
  </si>
  <si>
    <t>SMARTLINK</t>
  </si>
  <si>
    <t>Smartlink Holdings Ltd</t>
  </si>
  <si>
    <t>QE SECURITIES LLP</t>
  </si>
  <si>
    <t>VORA FINANCIAL SERVICES PVT LTD</t>
  </si>
  <si>
    <t>TRU</t>
  </si>
  <si>
    <t>TruCap Finance Limited</t>
  </si>
  <si>
    <t>INTERMOBILITY VISA SOLUTION PRIVATE LIMITED</t>
  </si>
  <si>
    <t>IND SWIFT LABORATORIES LIMITED</t>
  </si>
  <si>
    <t>MICROCURVES TRADING PRIVATE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</si>
  <si>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</si>
  <si>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</si>
  <si>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</si>
  <si>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</si>
  <si>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</si>
  <si>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</si>
  <si>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</si>
  <si>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</si>
  <si>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</si>
  <si>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</si>
  <si>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</si>
  <si>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</si>
  <si>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</si>
  <si>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</si>
  <si>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</si>
  <si>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</si>
  <si>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</si>
  <si>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</si>
  <si>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3510-3515</t>
  </si>
  <si>
    <t>3544-3579</t>
  </si>
  <si>
    <t>FINNIFTY 21300 PE 14 MAY</t>
  </si>
  <si>
    <t>BGIL</t>
  </si>
  <si>
    <t>SNEHA SANJEEV LUNKAD</t>
  </si>
  <si>
    <t>RAPID CREDIT &amp; HOLDINGS PRIVATE LIMITED</t>
  </si>
  <si>
    <t>EIGHTY</t>
  </si>
  <si>
    <t>POOJA VIJAY SHAH</t>
  </si>
  <si>
    <t>GAURAV SAXENA</t>
  </si>
  <si>
    <t>SUMANCHEPURI</t>
  </si>
  <si>
    <t>SEIFER RICHARD MASCARENHAS</t>
  </si>
  <si>
    <t>SHAILESH KANJIBHAI DHAMELIYA</t>
  </si>
  <si>
    <t>SHARE INDIA SECURITIES LIMITED</t>
  </si>
  <si>
    <t>KAUSHAL HITESHBHAI PARIKH</t>
  </si>
  <si>
    <t>GHISALLO MASTER FUND LP</t>
  </si>
  <si>
    <t>NALANDA INDIA EQUITY FUND LIMITED</t>
  </si>
  <si>
    <t>GFSTEELS</t>
  </si>
  <si>
    <t>SYKES AND RAY EQUITIES (INDIA) LIMITED</t>
  </si>
  <si>
    <t>AKASH GOYAL</t>
  </si>
  <si>
    <t>SUBHADRA RAMESHCHANDRA SHAH</t>
  </si>
  <si>
    <t>UDAY R SHAH HUF</t>
  </si>
  <si>
    <t>JAINAM UDAY SHAH</t>
  </si>
  <si>
    <t>TINA JAIN</t>
  </si>
  <si>
    <t>DEEPAK JAIN</t>
  </si>
  <si>
    <t>MAHAVIRBHAI BABUBHAI TIWARI</t>
  </si>
  <si>
    <t>RAJEEV KAMAL GUPTA</t>
  </si>
  <si>
    <t>ASHWANI MEHERDA</t>
  </si>
  <si>
    <t>RAJESH TRIPATHI</t>
  </si>
  <si>
    <t>IGCIL</t>
  </si>
  <si>
    <t>PATEL MADHUBEN DAHYABHAI</t>
  </si>
  <si>
    <t>OSIAJEE</t>
  </si>
  <si>
    <t>REEMA SAROYA</t>
  </si>
  <si>
    <t>PANKAJPO</t>
  </si>
  <si>
    <t>NITIN VASANT DESAI</t>
  </si>
  <si>
    <t>PAPITA NANDI</t>
  </si>
  <si>
    <t>RELIABVEN</t>
  </si>
  <si>
    <t>UNITED PRINT TECH INDIA PRIVATE LIMITED</t>
  </si>
  <si>
    <t>SGMART</t>
  </si>
  <si>
    <t>OHANA INDIA GROWTH FUND</t>
  </si>
  <si>
    <t>SUPERTEX</t>
  </si>
  <si>
    <t>YASH OMPRAKASH RAKA</t>
  </si>
  <si>
    <t>SYLPH</t>
  </si>
  <si>
    <t>KHODEEAR ENTERPRISE LLP LLP</t>
  </si>
  <si>
    <t>SRESTHA FINVEST LIMITED</t>
  </si>
  <si>
    <t>ANANTRAJ</t>
  </si>
  <si>
    <t>Anant Raj Industries Limi</t>
  </si>
  <si>
    <t>AXIS MUTUAL FUND A/C AXIS SMALL CAP FUND</t>
  </si>
  <si>
    <t>ASHOKAMET</t>
  </si>
  <si>
    <t>Ashoka Metcast Limited</t>
  </si>
  <si>
    <t>RAMESH LAL</t>
  </si>
  <si>
    <t>BEML Limited</t>
  </si>
  <si>
    <t>BTML</t>
  </si>
  <si>
    <t>Bodhi Tree Multimedia Ltd</t>
  </si>
  <si>
    <t>VIKAS KUMAR VERMA HUF</t>
  </si>
  <si>
    <t>CLT RESEARCH TECH PRIVATE LTD</t>
  </si>
  <si>
    <t>DYCL</t>
  </si>
  <si>
    <t>Dynamic Cables Limited</t>
  </si>
  <si>
    <t>DYNAMIC</t>
  </si>
  <si>
    <t>Dynamic Srvcs &amp; Sec Ltd</t>
  </si>
  <si>
    <t>ENSER</t>
  </si>
  <si>
    <t>Enser Communications Ltd</t>
  </si>
  <si>
    <t>YOSHI ENVIROTECH PRIVATE LIMITED</t>
  </si>
  <si>
    <t>INDGN</t>
  </si>
  <si>
    <t>Indegene Limited</t>
  </si>
  <si>
    <t>GRT STRATEGIC VENTURES LLP</t>
  </si>
  <si>
    <t>KAMOPAINTS</t>
  </si>
  <si>
    <t>Kamdhenu Ventures Limited</t>
  </si>
  <si>
    <t>JAINAM BROKING LIMITED</t>
  </si>
  <si>
    <t>KTL</t>
  </si>
  <si>
    <t>Kalahridhaan Trendz Ltd</t>
  </si>
  <si>
    <t>MITTAL PUNEET</t>
  </si>
  <si>
    <t>LYPSAGEMS</t>
  </si>
  <si>
    <t>Lypsa Gems &amp; Jewel Ltd</t>
  </si>
  <si>
    <t>PRAGNESH ROHITKUMAR PANDYA</t>
  </si>
  <si>
    <t>PRAMARA</t>
  </si>
  <si>
    <t>Pramara Promotions Ltd</t>
  </si>
  <si>
    <t>ANIL VISHANJI DEDHIA</t>
  </si>
  <si>
    <t>SJLOGISTIC</t>
  </si>
  <si>
    <t>S J Logistics (India) Ltd</t>
  </si>
  <si>
    <t>ANKUSH  KEDIA</t>
  </si>
  <si>
    <t>SAMVITTI CAPITAL ALPHA FUND</t>
  </si>
  <si>
    <t>SMCGLOBAL</t>
  </si>
  <si>
    <t>SMC Global Securities Ltd</t>
  </si>
  <si>
    <t>HRTI PRIVATE LIMITED</t>
  </si>
  <si>
    <t>SHAH MITA HARSHUL</t>
  </si>
  <si>
    <t>AKHIL RETAIL PRIVATE LIMITED</t>
  </si>
  <si>
    <t>VARUN KRISHNAVTAR KABRA</t>
  </si>
  <si>
    <t>DRCSYSTEMS</t>
  </si>
  <si>
    <t>DRC Systems India Limited</t>
  </si>
  <si>
    <t>EL DORADO BIOTECH PRIVATE LIMITED</t>
  </si>
  <si>
    <t>GLOBE</t>
  </si>
  <si>
    <t>Globe Textiles (I) Ltd.</t>
  </si>
  <si>
    <t>AVANCE VENTURES PRIVATE LIMITED</t>
  </si>
  <si>
    <t>TIL</t>
  </si>
  <si>
    <t>TIL Ltd</t>
  </si>
  <si>
    <t>GUTTIKONDA RAJASEKHAR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</si>
</sst>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509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509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6" t="s">
        <v>20</v>
      </c>
      <c r="F9" s="26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6"/>
      <c r="N9" s="27"/>
      <c r="O9" s="27"/>
      <c r="P9" s="27"/>
    </row>
    <row r="10" spans="1:16" ht="40.200000000000003">
      <c r="A10" s="367"/>
      <c r="B10" s="369"/>
      <c r="C10" s="369"/>
      <c r="D10" s="369"/>
      <c r="E10" s="28" t="s">
        <v>24</v>
      </c>
      <c r="F10" s="28" t="s">
        <v>24</v>
      </c>
      <c r="G10" s="207" t="s">
        <v>25</v>
      </c>
      <c r="H10" s="207" t="s">
        <v>26</v>
      </c>
      <c r="I10" s="207" t="s">
        <v>27</v>
      </c>
      <c r="J10" s="207" t="s">
        <v>28</v>
      </c>
      <c r="K10" s="207" t="s">
        <v>29</v>
      </c>
      <c r="L10" s="207" t="s">
        <v>30</v>
      </c>
      <c r="M10" s="207" t="s">
        <v>31</v>
      </c>
      <c r="N10" s="29" t="s">
        <v>32</v>
      </c>
      <c r="O10" s="29" t="s">
        <v>33</v>
      </c>
      <c r="P10" s="30" t="s">
        <v>835</v>
      </c>
    </row>
    <row r="11" spans="1:16" ht="12.75" customHeight="1">
      <c r="A11" s="214">
        <v>1</v>
      </c>
      <c r="B11" s="226" t="s">
        <v>34</v>
      </c>
      <c r="C11" s="205" t="s">
        <v>35</v>
      </c>
      <c r="D11" s="217">
        <v>45442</v>
      </c>
      <c r="E11" s="205">
        <v>22201.1</v>
      </c>
      <c r="F11" s="205">
        <v>22108.7</v>
      </c>
      <c r="G11" s="204">
        <v>21992.400000000001</v>
      </c>
      <c r="H11" s="204">
        <v>21783.7</v>
      </c>
      <c r="I11" s="204">
        <v>21667.4</v>
      </c>
      <c r="J11" s="204">
        <v>22317.4</v>
      </c>
      <c r="K11" s="204">
        <v>22433.699999999997</v>
      </c>
      <c r="L11" s="204">
        <v>22642.400000000001</v>
      </c>
      <c r="M11" s="203">
        <v>22225</v>
      </c>
      <c r="N11" s="203">
        <v>21900</v>
      </c>
      <c r="O11" s="203">
        <v>15414775</v>
      </c>
      <c r="P11" s="206">
        <v>3.157336474162608E-2</v>
      </c>
    </row>
    <row r="12" spans="1:16" ht="12.75" customHeight="1">
      <c r="A12" s="214">
        <v>2</v>
      </c>
      <c r="B12" s="226" t="s">
        <v>34</v>
      </c>
      <c r="C12" s="205" t="s">
        <v>36</v>
      </c>
      <c r="D12" s="217">
        <v>45441</v>
      </c>
      <c r="E12" s="205">
        <v>48003.7</v>
      </c>
      <c r="F12" s="205">
        <v>47759.566666666673</v>
      </c>
      <c r="G12" s="204">
        <v>47444.133333333346</v>
      </c>
      <c r="H12" s="204">
        <v>46884.566666666673</v>
      </c>
      <c r="I12" s="204">
        <v>46569.133333333346</v>
      </c>
      <c r="J12" s="204">
        <v>48319.133333333346</v>
      </c>
      <c r="K12" s="204">
        <v>48634.56666666668</v>
      </c>
      <c r="L12" s="204">
        <v>49194.133333333346</v>
      </c>
      <c r="M12" s="203">
        <v>48075</v>
      </c>
      <c r="N12" s="203">
        <v>47200</v>
      </c>
      <c r="O12" s="203">
        <v>2674035</v>
      </c>
      <c r="P12" s="206">
        <v>-3.0888660567216269E-2</v>
      </c>
    </row>
    <row r="13" spans="1:16" ht="12.75" customHeight="1">
      <c r="A13" s="214">
        <v>3</v>
      </c>
      <c r="B13" s="226" t="s">
        <v>34</v>
      </c>
      <c r="C13" s="225" t="s">
        <v>37</v>
      </c>
      <c r="D13" s="219">
        <v>45440</v>
      </c>
      <c r="E13" s="218">
        <v>21357.4</v>
      </c>
      <c r="F13" s="218">
        <v>21258.716666666667</v>
      </c>
      <c r="G13" s="220">
        <v>21128.683333333334</v>
      </c>
      <c r="H13" s="220">
        <v>20899.966666666667</v>
      </c>
      <c r="I13" s="220">
        <v>20769.933333333334</v>
      </c>
      <c r="J13" s="220">
        <v>21487.433333333334</v>
      </c>
      <c r="K13" s="220">
        <v>21617.466666666667</v>
      </c>
      <c r="L13" s="220">
        <v>21846.183333333334</v>
      </c>
      <c r="M13" s="221">
        <v>21388.75</v>
      </c>
      <c r="N13" s="221">
        <v>21030</v>
      </c>
      <c r="O13" s="221">
        <v>70920</v>
      </c>
      <c r="P13" s="222">
        <v>9.7832817337461297E-2</v>
      </c>
    </row>
    <row r="14" spans="1:16" ht="12.75" customHeight="1">
      <c r="A14" s="214">
        <v>4</v>
      </c>
      <c r="B14" s="226" t="s">
        <v>34</v>
      </c>
      <c r="C14" s="225" t="s">
        <v>38</v>
      </c>
      <c r="D14" s="219">
        <v>45439</v>
      </c>
      <c r="E14" s="218">
        <v>11084.2</v>
      </c>
      <c r="F14" s="218">
        <v>10987.4</v>
      </c>
      <c r="G14" s="220">
        <v>10859.8</v>
      </c>
      <c r="H14" s="220">
        <v>10635.4</v>
      </c>
      <c r="I14" s="220">
        <v>10507.8</v>
      </c>
      <c r="J14" s="220">
        <v>11211.8</v>
      </c>
      <c r="K14" s="220">
        <v>11339.400000000001</v>
      </c>
      <c r="L14" s="220">
        <v>11563.8</v>
      </c>
      <c r="M14" s="221">
        <v>11115</v>
      </c>
      <c r="N14" s="221">
        <v>10763</v>
      </c>
      <c r="O14" s="221">
        <v>2157575</v>
      </c>
      <c r="P14" s="222">
        <v>8.4249406384662745E-2</v>
      </c>
    </row>
    <row r="15" spans="1:16" ht="12.75" customHeight="1">
      <c r="A15" s="214">
        <v>5</v>
      </c>
      <c r="B15" s="226" t="s">
        <v>891</v>
      </c>
      <c r="C15" s="218" t="s">
        <v>39</v>
      </c>
      <c r="D15" s="219">
        <v>45442</v>
      </c>
      <c r="E15" s="218">
        <v>671.1</v>
      </c>
      <c r="F15" s="218">
        <v>668.05000000000007</v>
      </c>
      <c r="G15" s="220">
        <v>654.50000000000011</v>
      </c>
      <c r="H15" s="220">
        <v>637.90000000000009</v>
      </c>
      <c r="I15" s="220">
        <v>624.35000000000014</v>
      </c>
      <c r="J15" s="220">
        <v>684.65000000000009</v>
      </c>
      <c r="K15" s="220">
        <v>698.2</v>
      </c>
      <c r="L15" s="220">
        <v>714.80000000000007</v>
      </c>
      <c r="M15" s="221">
        <v>681.6</v>
      </c>
      <c r="N15" s="221">
        <v>651.45000000000005</v>
      </c>
      <c r="O15" s="221">
        <v>13858000</v>
      </c>
      <c r="P15" s="222">
        <v>2.532011864284164E-3</v>
      </c>
    </row>
    <row r="16" spans="1:16" ht="12.75" customHeight="1">
      <c r="A16" s="214">
        <v>6</v>
      </c>
      <c r="B16" s="226" t="s">
        <v>40</v>
      </c>
      <c r="C16" s="223" t="s">
        <v>41</v>
      </c>
      <c r="D16" s="219">
        <v>45442</v>
      </c>
      <c r="E16" s="218">
        <v>8006.85</v>
      </c>
      <c r="F16" s="218">
        <v>7797.95</v>
      </c>
      <c r="G16" s="220">
        <v>7560.9</v>
      </c>
      <c r="H16" s="220">
        <v>7114.95</v>
      </c>
      <c r="I16" s="220">
        <v>6877.9</v>
      </c>
      <c r="J16" s="220">
        <v>8243.9</v>
      </c>
      <c r="K16" s="220">
        <v>8480.9500000000007</v>
      </c>
      <c r="L16" s="220">
        <v>8926.9</v>
      </c>
      <c r="M16" s="221">
        <v>8035</v>
      </c>
      <c r="N16" s="221">
        <v>7352</v>
      </c>
      <c r="O16" s="221">
        <v>1312625</v>
      </c>
      <c r="P16" s="222">
        <v>-3.7576757400788197E-2</v>
      </c>
    </row>
    <row r="17" spans="1:16" ht="12.75" customHeight="1">
      <c r="A17" s="214">
        <v>7</v>
      </c>
      <c r="B17" s="226" t="s">
        <v>42</v>
      </c>
      <c r="C17" s="223" t="s">
        <v>43</v>
      </c>
      <c r="D17" s="219">
        <v>45442</v>
      </c>
      <c r="E17" s="218">
        <v>27224.25</v>
      </c>
      <c r="F17" s="218">
        <v>26866.100000000002</v>
      </c>
      <c r="G17" s="220">
        <v>26458.450000000004</v>
      </c>
      <c r="H17" s="220">
        <v>25692.65</v>
      </c>
      <c r="I17" s="220">
        <v>25285.000000000004</v>
      </c>
      <c r="J17" s="220">
        <v>27631.900000000005</v>
      </c>
      <c r="K17" s="220">
        <v>28039.550000000007</v>
      </c>
      <c r="L17" s="220">
        <v>28805.350000000006</v>
      </c>
      <c r="M17" s="221">
        <v>27273.75</v>
      </c>
      <c r="N17" s="221">
        <v>26100.3</v>
      </c>
      <c r="O17" s="221">
        <v>163740</v>
      </c>
      <c r="P17" s="222">
        <v>-3.1811731315042571E-2</v>
      </c>
    </row>
    <row r="18" spans="1:16" ht="12.75" customHeight="1">
      <c r="A18" s="214">
        <v>8</v>
      </c>
      <c r="B18" s="226" t="s">
        <v>66</v>
      </c>
      <c r="C18" s="224" t="s">
        <v>44</v>
      </c>
      <c r="D18" s="219">
        <v>45442</v>
      </c>
      <c r="E18" s="218">
        <v>223.35</v>
      </c>
      <c r="F18" s="218">
        <v>220.36666666666667</v>
      </c>
      <c r="G18" s="220">
        <v>213.73333333333335</v>
      </c>
      <c r="H18" s="220">
        <v>204.11666666666667</v>
      </c>
      <c r="I18" s="220">
        <v>197.48333333333335</v>
      </c>
      <c r="J18" s="220">
        <v>229.98333333333335</v>
      </c>
      <c r="K18" s="220">
        <v>236.61666666666667</v>
      </c>
      <c r="L18" s="220">
        <v>246.23333333333335</v>
      </c>
      <c r="M18" s="221">
        <v>227</v>
      </c>
      <c r="N18" s="221">
        <v>210.75</v>
      </c>
      <c r="O18" s="221">
        <v>71512200</v>
      </c>
      <c r="P18" s="222">
        <v>9.2296271857472786E-2</v>
      </c>
    </row>
    <row r="19" spans="1:16" ht="12.75" customHeight="1">
      <c r="A19" s="214">
        <v>9</v>
      </c>
      <c r="B19" s="226" t="s">
        <v>45</v>
      </c>
      <c r="C19" s="221" t="s">
        <v>46</v>
      </c>
      <c r="D19" s="219">
        <v>45442</v>
      </c>
      <c r="E19" s="218">
        <v>255.55</v>
      </c>
      <c r="F19" s="218">
        <v>254.88333333333335</v>
      </c>
      <c r="G19" s="220">
        <v>249.66666666666669</v>
      </c>
      <c r="H19" s="220">
        <v>243.78333333333333</v>
      </c>
      <c r="I19" s="220">
        <v>238.56666666666666</v>
      </c>
      <c r="J19" s="220">
        <v>260.76666666666671</v>
      </c>
      <c r="K19" s="220">
        <v>265.98333333333335</v>
      </c>
      <c r="L19" s="220">
        <v>271.86666666666673</v>
      </c>
      <c r="M19" s="221">
        <v>260.10000000000002</v>
      </c>
      <c r="N19" s="221">
        <v>249</v>
      </c>
      <c r="O19" s="221">
        <v>38708800</v>
      </c>
      <c r="P19" s="222">
        <v>1.9865735032196193E-2</v>
      </c>
    </row>
    <row r="20" spans="1:16" ht="12.75" customHeight="1">
      <c r="A20" s="214">
        <v>10</v>
      </c>
      <c r="B20" s="226" t="s">
        <v>47</v>
      </c>
      <c r="C20" s="218" t="s">
        <v>48</v>
      </c>
      <c r="D20" s="219">
        <v>45442</v>
      </c>
      <c r="E20" s="218">
        <v>2378</v>
      </c>
      <c r="F20" s="218">
        <v>2370</v>
      </c>
      <c r="G20" s="220">
        <v>2350</v>
      </c>
      <c r="H20" s="220">
        <v>2322</v>
      </c>
      <c r="I20" s="220">
        <v>2302</v>
      </c>
      <c r="J20" s="220">
        <v>2398</v>
      </c>
      <c r="K20" s="220">
        <v>2418</v>
      </c>
      <c r="L20" s="220">
        <v>2446</v>
      </c>
      <c r="M20" s="221">
        <v>2390</v>
      </c>
      <c r="N20" s="221">
        <v>2342</v>
      </c>
      <c r="O20" s="221">
        <v>5584500</v>
      </c>
      <c r="P20" s="222">
        <v>2.9590707964601771E-2</v>
      </c>
    </row>
    <row r="21" spans="1:16" ht="12.75" customHeight="1">
      <c r="A21" s="214">
        <v>11</v>
      </c>
      <c r="B21" s="226" t="s">
        <v>115</v>
      </c>
      <c r="C21" s="218" t="s">
        <v>49</v>
      </c>
      <c r="D21" s="219">
        <v>45442</v>
      </c>
      <c r="E21" s="218">
        <v>2896.95</v>
      </c>
      <c r="F21" s="218">
        <v>2867.3166666666671</v>
      </c>
      <c r="G21" s="220">
        <v>2828.6333333333341</v>
      </c>
      <c r="H21" s="220">
        <v>2760.3166666666671</v>
      </c>
      <c r="I21" s="220">
        <v>2721.6333333333341</v>
      </c>
      <c r="J21" s="220">
        <v>2935.6333333333341</v>
      </c>
      <c r="K21" s="220">
        <v>2974.3166666666675</v>
      </c>
      <c r="L21" s="220">
        <v>3042.6333333333341</v>
      </c>
      <c r="M21" s="221">
        <v>2906</v>
      </c>
      <c r="N21" s="221">
        <v>2799</v>
      </c>
      <c r="O21" s="221">
        <v>14510700</v>
      </c>
      <c r="P21" s="222">
        <v>2.067867408341777E-4</v>
      </c>
    </row>
    <row r="22" spans="1:16" ht="12.75" customHeight="1">
      <c r="A22" s="214">
        <v>12</v>
      </c>
      <c r="B22" s="226" t="s">
        <v>115</v>
      </c>
      <c r="C22" s="218" t="s">
        <v>50</v>
      </c>
      <c r="D22" s="219">
        <v>45442</v>
      </c>
      <c r="E22" s="218">
        <v>1312.95</v>
      </c>
      <c r="F22" s="218">
        <v>1299.6666666666667</v>
      </c>
      <c r="G22" s="220">
        <v>1279.3333333333335</v>
      </c>
      <c r="H22" s="220">
        <v>1245.7166666666667</v>
      </c>
      <c r="I22" s="220">
        <v>1225.3833333333334</v>
      </c>
      <c r="J22" s="220">
        <v>1333.2833333333335</v>
      </c>
      <c r="K22" s="220">
        <v>1353.616666666667</v>
      </c>
      <c r="L22" s="220">
        <v>1387.2333333333336</v>
      </c>
      <c r="M22" s="221">
        <v>1320</v>
      </c>
      <c r="N22" s="221">
        <v>1266.05</v>
      </c>
      <c r="O22" s="221">
        <v>37007600</v>
      </c>
      <c r="P22" s="222">
        <v>-1.3120139948159446E-2</v>
      </c>
    </row>
    <row r="23" spans="1:16" ht="12.75" customHeight="1">
      <c r="A23" s="214">
        <v>13</v>
      </c>
      <c r="B23" s="226" t="s">
        <v>42</v>
      </c>
      <c r="C23" s="218" t="s">
        <v>51</v>
      </c>
      <c r="D23" s="219">
        <v>45442</v>
      </c>
      <c r="E23" s="218">
        <v>5241.3999999999996</v>
      </c>
      <c r="F23" s="218">
        <v>5214.7</v>
      </c>
      <c r="G23" s="220">
        <v>5141.75</v>
      </c>
      <c r="H23" s="220">
        <v>5042.1000000000004</v>
      </c>
      <c r="I23" s="220">
        <v>4969.1500000000005</v>
      </c>
      <c r="J23" s="220">
        <v>5314.3499999999995</v>
      </c>
      <c r="K23" s="220">
        <v>5387.2999999999984</v>
      </c>
      <c r="L23" s="220">
        <v>5486.9499999999989</v>
      </c>
      <c r="M23" s="221">
        <v>5287.65</v>
      </c>
      <c r="N23" s="221">
        <v>5115.05</v>
      </c>
      <c r="O23" s="221">
        <v>1087500</v>
      </c>
      <c r="P23" s="222">
        <v>-7.7554744525547446E-3</v>
      </c>
    </row>
    <row r="24" spans="1:16" ht="12.75" customHeight="1">
      <c r="A24" s="214">
        <v>14</v>
      </c>
      <c r="B24" s="226" t="s">
        <v>47</v>
      </c>
      <c r="C24" s="218" t="s">
        <v>52</v>
      </c>
      <c r="D24" s="219">
        <v>45442</v>
      </c>
      <c r="E24" s="218">
        <v>590.29999999999995</v>
      </c>
      <c r="F24" s="218">
        <v>585.6</v>
      </c>
      <c r="G24" s="220">
        <v>576.25</v>
      </c>
      <c r="H24" s="220">
        <v>562.19999999999993</v>
      </c>
      <c r="I24" s="220">
        <v>552.84999999999991</v>
      </c>
      <c r="J24" s="220">
        <v>599.65000000000009</v>
      </c>
      <c r="K24" s="220">
        <v>609.00000000000023</v>
      </c>
      <c r="L24" s="220">
        <v>623.05000000000018</v>
      </c>
      <c r="M24" s="221">
        <v>594.95000000000005</v>
      </c>
      <c r="N24" s="221">
        <v>571.54999999999995</v>
      </c>
      <c r="O24" s="221">
        <v>41726700</v>
      </c>
      <c r="P24" s="222">
        <v>-3.0711657467803979E-2</v>
      </c>
    </row>
    <row r="25" spans="1:16" ht="12.75" customHeight="1">
      <c r="A25" s="214">
        <v>15</v>
      </c>
      <c r="B25" s="226" t="s">
        <v>42</v>
      </c>
      <c r="C25" s="218" t="s">
        <v>53</v>
      </c>
      <c r="D25" s="219">
        <v>45442</v>
      </c>
      <c r="E25" s="218">
        <v>5850.05</v>
      </c>
      <c r="F25" s="218">
        <v>5845.6833333333334</v>
      </c>
      <c r="G25" s="220">
        <v>5821.3666666666668</v>
      </c>
      <c r="H25" s="220">
        <v>5792.6833333333334</v>
      </c>
      <c r="I25" s="220">
        <v>5768.3666666666668</v>
      </c>
      <c r="J25" s="220">
        <v>5874.3666666666668</v>
      </c>
      <c r="K25" s="220">
        <v>5898.6833333333343</v>
      </c>
      <c r="L25" s="220">
        <v>5927.3666666666668</v>
      </c>
      <c r="M25" s="221">
        <v>5870</v>
      </c>
      <c r="N25" s="221">
        <v>5817</v>
      </c>
      <c r="O25" s="221">
        <v>2128250</v>
      </c>
      <c r="P25" s="222">
        <v>-5.6068216329868007E-3</v>
      </c>
    </row>
    <row r="26" spans="1:16" ht="12.75" customHeight="1">
      <c r="A26" s="214">
        <v>16</v>
      </c>
      <c r="B26" s="226" t="s">
        <v>54</v>
      </c>
      <c r="C26" s="218" t="s">
        <v>55</v>
      </c>
      <c r="D26" s="219">
        <v>45442</v>
      </c>
      <c r="E26" s="218">
        <v>479.35</v>
      </c>
      <c r="F26" s="218">
        <v>479.38333333333338</v>
      </c>
      <c r="G26" s="220">
        <v>473.96666666666675</v>
      </c>
      <c r="H26" s="220">
        <v>468.58333333333337</v>
      </c>
      <c r="I26" s="220">
        <v>463.16666666666674</v>
      </c>
      <c r="J26" s="220">
        <v>484.76666666666677</v>
      </c>
      <c r="K26" s="220">
        <v>490.18333333333339</v>
      </c>
      <c r="L26" s="220">
        <v>495.56666666666678</v>
      </c>
      <c r="M26" s="221">
        <v>484.8</v>
      </c>
      <c r="N26" s="221">
        <v>474</v>
      </c>
      <c r="O26" s="221">
        <v>13402800</v>
      </c>
      <c r="P26" s="222">
        <v>2.5494276795005204E-2</v>
      </c>
    </row>
    <row r="27" spans="1:16" ht="12.75" customHeight="1">
      <c r="A27" s="214">
        <v>17</v>
      </c>
      <c r="B27" s="226" t="s">
        <v>54</v>
      </c>
      <c r="C27" s="218" t="s">
        <v>56</v>
      </c>
      <c r="D27" s="219">
        <v>45442</v>
      </c>
      <c r="E27" s="218">
        <v>200</v>
      </c>
      <c r="F27" s="218">
        <v>197.04999999999998</v>
      </c>
      <c r="G27" s="220">
        <v>193.59999999999997</v>
      </c>
      <c r="H27" s="220">
        <v>187.2</v>
      </c>
      <c r="I27" s="220">
        <v>183.74999999999997</v>
      </c>
      <c r="J27" s="220">
        <v>203.44999999999996</v>
      </c>
      <c r="K27" s="220">
        <v>206.89999999999995</v>
      </c>
      <c r="L27" s="220">
        <v>213.29999999999995</v>
      </c>
      <c r="M27" s="221">
        <v>200.5</v>
      </c>
      <c r="N27" s="221">
        <v>190.65</v>
      </c>
      <c r="O27" s="221">
        <v>111370000</v>
      </c>
      <c r="P27" s="222">
        <v>-1.1932750743024443E-2</v>
      </c>
    </row>
    <row r="28" spans="1:16" ht="12.75" customHeight="1">
      <c r="A28" s="214">
        <v>18</v>
      </c>
      <c r="B28" s="226" t="s">
        <v>57</v>
      </c>
      <c r="C28" s="218" t="s">
        <v>58</v>
      </c>
      <c r="D28" s="219">
        <v>45442</v>
      </c>
      <c r="E28" s="218">
        <v>2892.65</v>
      </c>
      <c r="F28" s="218">
        <v>2853.5666666666671</v>
      </c>
      <c r="G28" s="220">
        <v>2797.1333333333341</v>
      </c>
      <c r="H28" s="220">
        <v>2701.6166666666672</v>
      </c>
      <c r="I28" s="220">
        <v>2645.1833333333343</v>
      </c>
      <c r="J28" s="220">
        <v>2949.0833333333339</v>
      </c>
      <c r="K28" s="220">
        <v>3005.5166666666673</v>
      </c>
      <c r="L28" s="220">
        <v>3101.0333333333338</v>
      </c>
      <c r="M28" s="221">
        <v>2910</v>
      </c>
      <c r="N28" s="221">
        <v>2758.05</v>
      </c>
      <c r="O28" s="221">
        <v>13424200</v>
      </c>
      <c r="P28" s="222">
        <v>1.0873657735809275E-2</v>
      </c>
    </row>
    <row r="29" spans="1:16" ht="12.75" customHeight="1">
      <c r="A29" s="214">
        <v>19</v>
      </c>
      <c r="B29" s="226" t="s">
        <v>40</v>
      </c>
      <c r="C29" s="218" t="s">
        <v>59</v>
      </c>
      <c r="D29" s="219">
        <v>45442</v>
      </c>
      <c r="E29" s="218">
        <v>2227.4499999999998</v>
      </c>
      <c r="F29" s="218">
        <v>2197.8333333333335</v>
      </c>
      <c r="G29" s="220">
        <v>2155.666666666667</v>
      </c>
      <c r="H29" s="220">
        <v>2083.8833333333337</v>
      </c>
      <c r="I29" s="220">
        <v>2041.7166666666672</v>
      </c>
      <c r="J29" s="220">
        <v>2269.6166666666668</v>
      </c>
      <c r="K29" s="220">
        <v>2311.7833333333338</v>
      </c>
      <c r="L29" s="220">
        <v>2383.5666666666666</v>
      </c>
      <c r="M29" s="221">
        <v>2240</v>
      </c>
      <c r="N29" s="221">
        <v>2126.0500000000002</v>
      </c>
      <c r="O29" s="221">
        <v>2907741</v>
      </c>
      <c r="P29" s="222">
        <v>0.129115006412997</v>
      </c>
    </row>
    <row r="30" spans="1:16" ht="12.75" customHeight="1">
      <c r="A30" s="214">
        <v>20</v>
      </c>
      <c r="B30" s="226" t="s">
        <v>891</v>
      </c>
      <c r="C30" s="223" t="s">
        <v>60</v>
      </c>
      <c r="D30" s="219">
        <v>45442</v>
      </c>
      <c r="E30" s="218">
        <v>5959.2</v>
      </c>
      <c r="F30" s="218">
        <v>5960.2333333333336</v>
      </c>
      <c r="G30" s="220">
        <v>5890.916666666667</v>
      </c>
      <c r="H30" s="220">
        <v>5822.6333333333332</v>
      </c>
      <c r="I30" s="220">
        <v>5753.3166666666666</v>
      </c>
      <c r="J30" s="220">
        <v>6028.5166666666673</v>
      </c>
      <c r="K30" s="220">
        <v>6097.833333333333</v>
      </c>
      <c r="L30" s="220">
        <v>6166.1166666666677</v>
      </c>
      <c r="M30" s="221">
        <v>6029.55</v>
      </c>
      <c r="N30" s="221">
        <v>5891.95</v>
      </c>
      <c r="O30" s="221">
        <v>550150</v>
      </c>
      <c r="P30" s="222">
        <v>1.9740500463392031E-2</v>
      </c>
    </row>
    <row r="31" spans="1:16" ht="12.75" customHeight="1">
      <c r="A31" s="214">
        <v>21</v>
      </c>
      <c r="B31" s="226" t="s">
        <v>61</v>
      </c>
      <c r="C31" s="218" t="s">
        <v>62</v>
      </c>
      <c r="D31" s="219">
        <v>45442</v>
      </c>
      <c r="E31" s="218">
        <v>635.04999999999995</v>
      </c>
      <c r="F31" s="218">
        <v>631.66666666666663</v>
      </c>
      <c r="G31" s="220">
        <v>624.7833333333333</v>
      </c>
      <c r="H31" s="220">
        <v>614.51666666666665</v>
      </c>
      <c r="I31" s="220">
        <v>607.63333333333333</v>
      </c>
      <c r="J31" s="220">
        <v>641.93333333333328</v>
      </c>
      <c r="K31" s="220">
        <v>648.81666666666672</v>
      </c>
      <c r="L31" s="220">
        <v>659.08333333333326</v>
      </c>
      <c r="M31" s="221">
        <v>638.54999999999995</v>
      </c>
      <c r="N31" s="221">
        <v>621.4</v>
      </c>
      <c r="O31" s="221">
        <v>17824000</v>
      </c>
      <c r="P31" s="222">
        <v>7.0625459065483927E-3</v>
      </c>
    </row>
    <row r="32" spans="1:16" ht="12.75" customHeight="1">
      <c r="A32" s="214">
        <v>22</v>
      </c>
      <c r="B32" s="226" t="s">
        <v>42</v>
      </c>
      <c r="C32" s="218" t="s">
        <v>63</v>
      </c>
      <c r="D32" s="219">
        <v>45442</v>
      </c>
      <c r="E32" s="218">
        <v>1180.8</v>
      </c>
      <c r="F32" s="218">
        <v>1162.2</v>
      </c>
      <c r="G32" s="220">
        <v>1136.9000000000001</v>
      </c>
      <c r="H32" s="220">
        <v>1093</v>
      </c>
      <c r="I32" s="220">
        <v>1067.7</v>
      </c>
      <c r="J32" s="220">
        <v>1206.1000000000001</v>
      </c>
      <c r="K32" s="220">
        <v>1231.3999999999999</v>
      </c>
      <c r="L32" s="220">
        <v>1275.3000000000002</v>
      </c>
      <c r="M32" s="221">
        <v>1187.5</v>
      </c>
      <c r="N32" s="221">
        <v>1118.3</v>
      </c>
      <c r="O32" s="221">
        <v>13075150</v>
      </c>
      <c r="P32" s="222">
        <v>-1.0077035186341869E-2</v>
      </c>
    </row>
    <row r="33" spans="1:16" ht="12.75" customHeight="1">
      <c r="A33" s="214">
        <v>23</v>
      </c>
      <c r="B33" s="226" t="s">
        <v>61</v>
      </c>
      <c r="C33" s="218" t="s">
        <v>64</v>
      </c>
      <c r="D33" s="219">
        <v>45442</v>
      </c>
      <c r="E33" s="218">
        <v>1136.4000000000001</v>
      </c>
      <c r="F33" s="218">
        <v>1128.1833333333332</v>
      </c>
      <c r="G33" s="220">
        <v>1117.5666666666664</v>
      </c>
      <c r="H33" s="220">
        <v>1098.7333333333331</v>
      </c>
      <c r="I33" s="220">
        <v>1088.1166666666663</v>
      </c>
      <c r="J33" s="220">
        <v>1147.0166666666664</v>
      </c>
      <c r="K33" s="220">
        <v>1157.6333333333332</v>
      </c>
      <c r="L33" s="220">
        <v>1176.4666666666665</v>
      </c>
      <c r="M33" s="221">
        <v>1138.8</v>
      </c>
      <c r="N33" s="221">
        <v>1109.3499999999999</v>
      </c>
      <c r="O33" s="221">
        <v>54676250</v>
      </c>
      <c r="P33" s="222">
        <v>-1.9732640095021459E-2</v>
      </c>
    </row>
    <row r="34" spans="1:16" ht="12.75" customHeight="1">
      <c r="A34" s="214">
        <v>24</v>
      </c>
      <c r="B34" s="226" t="s">
        <v>54</v>
      </c>
      <c r="C34" s="218" t="s">
        <v>65</v>
      </c>
      <c r="D34" s="219">
        <v>45442</v>
      </c>
      <c r="E34" s="218">
        <v>9037.4</v>
      </c>
      <c r="F34" s="218">
        <v>9007.1</v>
      </c>
      <c r="G34" s="220">
        <v>8940.3000000000011</v>
      </c>
      <c r="H34" s="220">
        <v>8843.2000000000007</v>
      </c>
      <c r="I34" s="220">
        <v>8776.4000000000015</v>
      </c>
      <c r="J34" s="220">
        <v>9104.2000000000007</v>
      </c>
      <c r="K34" s="220">
        <v>9171</v>
      </c>
      <c r="L34" s="220">
        <v>9268.1</v>
      </c>
      <c r="M34" s="221">
        <v>9073.9</v>
      </c>
      <c r="N34" s="221">
        <v>8910</v>
      </c>
      <c r="O34" s="221">
        <v>2322300</v>
      </c>
      <c r="P34" s="222">
        <v>-1.7774629122476817E-2</v>
      </c>
    </row>
    <row r="35" spans="1:16" ht="12.75" customHeight="1">
      <c r="A35" s="214">
        <v>25</v>
      </c>
      <c r="B35" s="226" t="s">
        <v>66</v>
      </c>
      <c r="C35" s="218" t="s">
        <v>67</v>
      </c>
      <c r="D35" s="219">
        <v>45442</v>
      </c>
      <c r="E35" s="218">
        <v>1587.75</v>
      </c>
      <c r="F35" s="218">
        <v>1580.2666666666664</v>
      </c>
      <c r="G35" s="220">
        <v>1568.0833333333328</v>
      </c>
      <c r="H35" s="220">
        <v>1548.4166666666663</v>
      </c>
      <c r="I35" s="220">
        <v>1536.2333333333327</v>
      </c>
      <c r="J35" s="220">
        <v>1599.9333333333329</v>
      </c>
      <c r="K35" s="220">
        <v>1612.1166666666663</v>
      </c>
      <c r="L35" s="220">
        <v>1631.7833333333331</v>
      </c>
      <c r="M35" s="221">
        <v>1592.45</v>
      </c>
      <c r="N35" s="221">
        <v>1560.6</v>
      </c>
      <c r="O35" s="221">
        <v>10204000</v>
      </c>
      <c r="P35" s="222">
        <v>-2.4614061081106916E-2</v>
      </c>
    </row>
    <row r="36" spans="1:16" ht="12.75" customHeight="1">
      <c r="A36" s="214">
        <v>26</v>
      </c>
      <c r="B36" s="226" t="s">
        <v>66</v>
      </c>
      <c r="C36" s="218" t="s">
        <v>68</v>
      </c>
      <c r="D36" s="219">
        <v>45442</v>
      </c>
      <c r="E36" s="218">
        <v>6756.5</v>
      </c>
      <c r="F36" s="218">
        <v>6724.95</v>
      </c>
      <c r="G36" s="220">
        <v>6667.9</v>
      </c>
      <c r="H36" s="220">
        <v>6579.3</v>
      </c>
      <c r="I36" s="220">
        <v>6522.25</v>
      </c>
      <c r="J36" s="220">
        <v>6813.5499999999993</v>
      </c>
      <c r="K36" s="220">
        <v>6870.6</v>
      </c>
      <c r="L36" s="220">
        <v>6959.1999999999989</v>
      </c>
      <c r="M36" s="221">
        <v>6782</v>
      </c>
      <c r="N36" s="221">
        <v>6636.35</v>
      </c>
      <c r="O36" s="221">
        <v>9027750</v>
      </c>
      <c r="P36" s="222">
        <v>-1.5297774869109947E-2</v>
      </c>
    </row>
    <row r="37" spans="1:16" ht="12.75" customHeight="1">
      <c r="A37" s="214">
        <v>27</v>
      </c>
      <c r="B37" s="226" t="s">
        <v>54</v>
      </c>
      <c r="C37" s="218" t="s">
        <v>69</v>
      </c>
      <c r="D37" s="219">
        <v>45442</v>
      </c>
      <c r="E37" s="218">
        <v>2485.1999999999998</v>
      </c>
      <c r="F37" s="218">
        <v>2475.4999999999995</v>
      </c>
      <c r="G37" s="220">
        <v>2448.3999999999992</v>
      </c>
      <c r="H37" s="220">
        <v>2411.5999999999995</v>
      </c>
      <c r="I37" s="220">
        <v>2384.4999999999991</v>
      </c>
      <c r="J37" s="220">
        <v>2512.2999999999993</v>
      </c>
      <c r="K37" s="220">
        <v>2539.3999999999996</v>
      </c>
      <c r="L37" s="220">
        <v>2576.1999999999994</v>
      </c>
      <c r="M37" s="221">
        <v>2502.6</v>
      </c>
      <c r="N37" s="221">
        <v>2438.6999999999998</v>
      </c>
      <c r="O37" s="221">
        <v>1642800</v>
      </c>
      <c r="P37" s="222">
        <v>2.7467496795458707E-3</v>
      </c>
    </row>
    <row r="38" spans="1:16" ht="12.75" customHeight="1">
      <c r="A38" s="214">
        <v>28</v>
      </c>
      <c r="B38" s="226" t="s">
        <v>57</v>
      </c>
      <c r="C38" s="224" t="s">
        <v>70</v>
      </c>
      <c r="D38" s="219">
        <v>45442</v>
      </c>
      <c r="E38" s="218">
        <v>373.85</v>
      </c>
      <c r="F38" s="218">
        <v>372.31666666666666</v>
      </c>
      <c r="G38" s="220">
        <v>369.13333333333333</v>
      </c>
      <c r="H38" s="220">
        <v>364.41666666666669</v>
      </c>
      <c r="I38" s="220">
        <v>361.23333333333335</v>
      </c>
      <c r="J38" s="220">
        <v>377.0333333333333</v>
      </c>
      <c r="K38" s="220">
        <v>380.21666666666658</v>
      </c>
      <c r="L38" s="220">
        <v>384.93333333333328</v>
      </c>
      <c r="M38" s="221">
        <v>375.5</v>
      </c>
      <c r="N38" s="221">
        <v>367.6</v>
      </c>
      <c r="O38" s="221">
        <v>13142400</v>
      </c>
      <c r="P38" s="222">
        <v>-1.4280571222848914E-2</v>
      </c>
    </row>
    <row r="39" spans="1:16" ht="12.75" customHeight="1">
      <c r="A39" s="214">
        <v>29</v>
      </c>
      <c r="B39" s="226" t="s">
        <v>61</v>
      </c>
      <c r="C39" s="218" t="s">
        <v>71</v>
      </c>
      <c r="D39" s="219">
        <v>45442</v>
      </c>
      <c r="E39" s="218">
        <v>189.3</v>
      </c>
      <c r="F39" s="218">
        <v>188.15</v>
      </c>
      <c r="G39" s="220">
        <v>185.5</v>
      </c>
      <c r="H39" s="220">
        <v>181.7</v>
      </c>
      <c r="I39" s="220">
        <v>179.04999999999998</v>
      </c>
      <c r="J39" s="220">
        <v>191.95000000000002</v>
      </c>
      <c r="K39" s="220">
        <v>194.60000000000005</v>
      </c>
      <c r="L39" s="220">
        <v>198.40000000000003</v>
      </c>
      <c r="M39" s="221">
        <v>190.8</v>
      </c>
      <c r="N39" s="221">
        <v>184.35</v>
      </c>
      <c r="O39" s="221">
        <v>117268800</v>
      </c>
      <c r="P39" s="222">
        <v>1.2347362923380395E-2</v>
      </c>
    </row>
    <row r="40" spans="1:16" ht="12.75" customHeight="1">
      <c r="A40" s="214">
        <v>30</v>
      </c>
      <c r="B40" s="226" t="s">
        <v>61</v>
      </c>
      <c r="C40" s="218" t="s">
        <v>72</v>
      </c>
      <c r="D40" s="219">
        <v>45442</v>
      </c>
      <c r="E40" s="218">
        <v>260.10000000000002</v>
      </c>
      <c r="F40" s="218">
        <v>258.38333333333338</v>
      </c>
      <c r="G40" s="220">
        <v>253.91666666666674</v>
      </c>
      <c r="H40" s="220">
        <v>247.73333333333335</v>
      </c>
      <c r="I40" s="220">
        <v>243.26666666666671</v>
      </c>
      <c r="J40" s="220">
        <v>264.56666666666678</v>
      </c>
      <c r="K40" s="220">
        <v>269.03333333333336</v>
      </c>
      <c r="L40" s="220">
        <v>275.21666666666681</v>
      </c>
      <c r="M40" s="221">
        <v>262.85000000000002</v>
      </c>
      <c r="N40" s="221">
        <v>252.2</v>
      </c>
      <c r="O40" s="221">
        <v>190318050</v>
      </c>
      <c r="P40" s="222">
        <v>-4.3400276397424213E-2</v>
      </c>
    </row>
    <row r="41" spans="1:16" ht="12.75" customHeight="1">
      <c r="A41" s="214">
        <v>31</v>
      </c>
      <c r="B41" s="226" t="s">
        <v>57</v>
      </c>
      <c r="C41" s="218" t="s">
        <v>73</v>
      </c>
      <c r="D41" s="219">
        <v>45442</v>
      </c>
      <c r="E41" s="218">
        <v>1324.55</v>
      </c>
      <c r="F41" s="218">
        <v>1315.1833333333334</v>
      </c>
      <c r="G41" s="220">
        <v>1303.0666666666668</v>
      </c>
      <c r="H41" s="220">
        <v>1281.5833333333335</v>
      </c>
      <c r="I41" s="220">
        <v>1269.4666666666669</v>
      </c>
      <c r="J41" s="220">
        <v>1336.6666666666667</v>
      </c>
      <c r="K41" s="220">
        <v>1348.7833333333335</v>
      </c>
      <c r="L41" s="220">
        <v>1370.2666666666667</v>
      </c>
      <c r="M41" s="221">
        <v>1327.3</v>
      </c>
      <c r="N41" s="221">
        <v>1293.7</v>
      </c>
      <c r="O41" s="221">
        <v>4819500</v>
      </c>
      <c r="P41" s="222">
        <v>-1.9414459889725867E-3</v>
      </c>
    </row>
    <row r="42" spans="1:16" ht="12.75" customHeight="1">
      <c r="A42" s="214">
        <v>32</v>
      </c>
      <c r="B42" s="226" t="s">
        <v>40</v>
      </c>
      <c r="C42" s="218" t="s">
        <v>74</v>
      </c>
      <c r="D42" s="219">
        <v>45442</v>
      </c>
      <c r="E42" s="218">
        <v>226</v>
      </c>
      <c r="F42" s="218">
        <v>225.83333333333334</v>
      </c>
      <c r="G42" s="220">
        <v>222.06666666666669</v>
      </c>
      <c r="H42" s="220">
        <v>218.13333333333335</v>
      </c>
      <c r="I42" s="220">
        <v>214.3666666666667</v>
      </c>
      <c r="J42" s="220">
        <v>229.76666666666668</v>
      </c>
      <c r="K42" s="220">
        <v>233.53333333333333</v>
      </c>
      <c r="L42" s="220">
        <v>237.46666666666667</v>
      </c>
      <c r="M42" s="221">
        <v>229.6</v>
      </c>
      <c r="N42" s="221">
        <v>221.9</v>
      </c>
      <c r="O42" s="221">
        <v>169341300</v>
      </c>
      <c r="P42" s="222">
        <v>8.5399046453427829E-2</v>
      </c>
    </row>
    <row r="43" spans="1:16" ht="12.75" customHeight="1">
      <c r="A43" s="214">
        <v>33</v>
      </c>
      <c r="B43" s="226" t="s">
        <v>57</v>
      </c>
      <c r="C43" s="218" t="s">
        <v>75</v>
      </c>
      <c r="D43" s="219">
        <v>45442</v>
      </c>
      <c r="E43" s="218">
        <v>496.55</v>
      </c>
      <c r="F43" s="218">
        <v>493.13333333333338</v>
      </c>
      <c r="G43" s="220">
        <v>488.61666666666679</v>
      </c>
      <c r="H43" s="220">
        <v>480.68333333333339</v>
      </c>
      <c r="I43" s="220">
        <v>476.1666666666668</v>
      </c>
      <c r="J43" s="220">
        <v>501.06666666666678</v>
      </c>
      <c r="K43" s="220">
        <v>505.58333333333331</v>
      </c>
      <c r="L43" s="220">
        <v>513.51666666666677</v>
      </c>
      <c r="M43" s="221">
        <v>497.65</v>
      </c>
      <c r="N43" s="221">
        <v>485.2</v>
      </c>
      <c r="O43" s="221">
        <v>21035520</v>
      </c>
      <c r="P43" s="222">
        <v>3.2737345756736337E-3</v>
      </c>
    </row>
    <row r="44" spans="1:16" ht="12.75" customHeight="1">
      <c r="A44" s="214">
        <v>34</v>
      </c>
      <c r="B44" s="226" t="s">
        <v>54</v>
      </c>
      <c r="C44" s="218" t="s">
        <v>76</v>
      </c>
      <c r="D44" s="219">
        <v>45442</v>
      </c>
      <c r="E44" s="218">
        <v>1418.55</v>
      </c>
      <c r="F44" s="218">
        <v>1407.1499999999999</v>
      </c>
      <c r="G44" s="220">
        <v>1386.8999999999996</v>
      </c>
      <c r="H44" s="220">
        <v>1355.2499999999998</v>
      </c>
      <c r="I44" s="220">
        <v>1334.9999999999995</v>
      </c>
      <c r="J44" s="220">
        <v>1438.7999999999997</v>
      </c>
      <c r="K44" s="220">
        <v>1459.0500000000002</v>
      </c>
      <c r="L44" s="220">
        <v>1490.6999999999998</v>
      </c>
      <c r="M44" s="221">
        <v>1427.4</v>
      </c>
      <c r="N44" s="221">
        <v>1375.5</v>
      </c>
      <c r="O44" s="221">
        <v>6422000</v>
      </c>
      <c r="P44" s="222">
        <v>-2.0812685827552031E-2</v>
      </c>
    </row>
    <row r="45" spans="1:16" ht="12.75" customHeight="1">
      <c r="A45" s="214">
        <v>35</v>
      </c>
      <c r="B45" s="226" t="s">
        <v>77</v>
      </c>
      <c r="C45" s="218" t="s">
        <v>78</v>
      </c>
      <c r="D45" s="219">
        <v>45442</v>
      </c>
      <c r="E45" s="218">
        <v>1293.5999999999999</v>
      </c>
      <c r="F45" s="218">
        <v>1294.2833333333333</v>
      </c>
      <c r="G45" s="220">
        <v>1283.7166666666667</v>
      </c>
      <c r="H45" s="220">
        <v>1273.8333333333335</v>
      </c>
      <c r="I45" s="220">
        <v>1263.2666666666669</v>
      </c>
      <c r="J45" s="220">
        <v>1304.1666666666665</v>
      </c>
      <c r="K45" s="220">
        <v>1314.7333333333331</v>
      </c>
      <c r="L45" s="220">
        <v>1324.6166666666663</v>
      </c>
      <c r="M45" s="221">
        <v>1304.8499999999999</v>
      </c>
      <c r="N45" s="221">
        <v>1284.4000000000001</v>
      </c>
      <c r="O45" s="221">
        <v>34970450</v>
      </c>
      <c r="P45" s="222">
        <v>-1.1705640722742772E-2</v>
      </c>
    </row>
    <row r="46" spans="1:16" ht="12.75" customHeight="1">
      <c r="A46" s="214">
        <v>36</v>
      </c>
      <c r="B46" s="226" t="s">
        <v>40</v>
      </c>
      <c r="C46" s="218" t="s">
        <v>79</v>
      </c>
      <c r="D46" s="219">
        <v>45442</v>
      </c>
      <c r="E46" s="218">
        <v>284.95</v>
      </c>
      <c r="F46" s="218">
        <v>280.31666666666666</v>
      </c>
      <c r="G46" s="220">
        <v>272.88333333333333</v>
      </c>
      <c r="H46" s="220">
        <v>260.81666666666666</v>
      </c>
      <c r="I46" s="220">
        <v>253.38333333333333</v>
      </c>
      <c r="J46" s="220">
        <v>292.38333333333333</v>
      </c>
      <c r="K46" s="220">
        <v>299.81666666666661</v>
      </c>
      <c r="L46" s="220">
        <v>311.88333333333333</v>
      </c>
      <c r="M46" s="221">
        <v>287.75</v>
      </c>
      <c r="N46" s="221">
        <v>268.25</v>
      </c>
      <c r="O46" s="221">
        <v>71793750</v>
      </c>
      <c r="P46" s="222">
        <v>1.5332071128930468E-2</v>
      </c>
    </row>
    <row r="47" spans="1:16" ht="12.75" customHeight="1">
      <c r="A47" s="214">
        <v>37</v>
      </c>
      <c r="B47" s="226" t="s">
        <v>42</v>
      </c>
      <c r="C47" s="218" t="s">
        <v>80</v>
      </c>
      <c r="D47" s="219">
        <v>45442</v>
      </c>
      <c r="E47" s="218">
        <v>303.55</v>
      </c>
      <c r="F47" s="218">
        <v>301.90000000000003</v>
      </c>
      <c r="G47" s="220">
        <v>295.85000000000008</v>
      </c>
      <c r="H47" s="220">
        <v>288.15000000000003</v>
      </c>
      <c r="I47" s="220">
        <v>282.10000000000008</v>
      </c>
      <c r="J47" s="220">
        <v>309.60000000000008</v>
      </c>
      <c r="K47" s="220">
        <v>315.65000000000003</v>
      </c>
      <c r="L47" s="220">
        <v>323.35000000000008</v>
      </c>
      <c r="M47" s="221">
        <v>307.95</v>
      </c>
      <c r="N47" s="221">
        <v>294.2</v>
      </c>
      <c r="O47" s="221">
        <v>54990000</v>
      </c>
      <c r="P47" s="222">
        <v>7.6503733565440471E-3</v>
      </c>
    </row>
    <row r="48" spans="1:16" ht="12.75" customHeight="1">
      <c r="A48" s="214">
        <v>38</v>
      </c>
      <c r="B48" s="226" t="s">
        <v>54</v>
      </c>
      <c r="C48" s="218" t="s">
        <v>81</v>
      </c>
      <c r="D48" s="219">
        <v>45442</v>
      </c>
      <c r="E48" s="218">
        <v>30969.35</v>
      </c>
      <c r="F48" s="218">
        <v>30740.799999999999</v>
      </c>
      <c r="G48" s="220">
        <v>30333.599999999999</v>
      </c>
      <c r="H48" s="220">
        <v>29697.85</v>
      </c>
      <c r="I48" s="220">
        <v>29290.649999999998</v>
      </c>
      <c r="J48" s="220">
        <v>31376.55</v>
      </c>
      <c r="K48" s="220">
        <v>31783.750000000004</v>
      </c>
      <c r="L48" s="220">
        <v>32419.5</v>
      </c>
      <c r="M48" s="221">
        <v>31148</v>
      </c>
      <c r="N48" s="221">
        <v>30105.05</v>
      </c>
      <c r="O48" s="221">
        <v>399125</v>
      </c>
      <c r="P48" s="222">
        <v>1.8760768298130306E-2</v>
      </c>
    </row>
    <row r="49" spans="1:16" ht="12.75" customHeight="1">
      <c r="A49" s="214">
        <v>39</v>
      </c>
      <c r="B49" s="226" t="s">
        <v>82</v>
      </c>
      <c r="C49" s="218" t="s">
        <v>83</v>
      </c>
      <c r="D49" s="219">
        <v>45442</v>
      </c>
      <c r="E49" s="218">
        <v>610.29999999999995</v>
      </c>
      <c r="F49" s="218">
        <v>610.04999999999995</v>
      </c>
      <c r="G49" s="220">
        <v>593.19999999999993</v>
      </c>
      <c r="H49" s="220">
        <v>576.1</v>
      </c>
      <c r="I49" s="220">
        <v>559.25</v>
      </c>
      <c r="J49" s="220">
        <v>627.14999999999986</v>
      </c>
      <c r="K49" s="220">
        <v>643.99999999999977</v>
      </c>
      <c r="L49" s="220">
        <v>661.0999999999998</v>
      </c>
      <c r="M49" s="221">
        <v>626.9</v>
      </c>
      <c r="N49" s="221">
        <v>592.95000000000005</v>
      </c>
      <c r="O49" s="221">
        <v>25022700</v>
      </c>
      <c r="P49" s="222">
        <v>9.8064141212363346E-3</v>
      </c>
    </row>
    <row r="50" spans="1:16" ht="12.75" customHeight="1">
      <c r="A50" s="214">
        <v>40</v>
      </c>
      <c r="B50" s="226" t="s">
        <v>57</v>
      </c>
      <c r="C50" s="218" t="s">
        <v>84</v>
      </c>
      <c r="D50" s="219">
        <v>45442</v>
      </c>
      <c r="E50" s="218">
        <v>5158.2</v>
      </c>
      <c r="F50" s="218">
        <v>5142.95</v>
      </c>
      <c r="G50" s="220">
        <v>5095.8999999999996</v>
      </c>
      <c r="H50" s="220">
        <v>5033.5999999999995</v>
      </c>
      <c r="I50" s="220">
        <v>4986.5499999999993</v>
      </c>
      <c r="J50" s="220">
        <v>5205.25</v>
      </c>
      <c r="K50" s="220">
        <v>5252.3000000000011</v>
      </c>
      <c r="L50" s="220">
        <v>5314.6</v>
      </c>
      <c r="M50" s="221">
        <v>5190</v>
      </c>
      <c r="N50" s="221">
        <v>5080.6499999999996</v>
      </c>
      <c r="O50" s="221">
        <v>2730600</v>
      </c>
      <c r="P50" s="222">
        <v>1.5394912985274432E-2</v>
      </c>
    </row>
    <row r="51" spans="1:16" ht="12.75" customHeight="1">
      <c r="A51" s="214">
        <v>41</v>
      </c>
      <c r="B51" s="226" t="s">
        <v>85</v>
      </c>
      <c r="C51" s="223" t="s">
        <v>86</v>
      </c>
      <c r="D51" s="219">
        <v>45442</v>
      </c>
      <c r="E51" s="218">
        <v>589.65</v>
      </c>
      <c r="F51" s="218">
        <v>583.93333333333328</v>
      </c>
      <c r="G51" s="220">
        <v>572.91666666666652</v>
      </c>
      <c r="H51" s="220">
        <v>556.18333333333328</v>
      </c>
      <c r="I51" s="220">
        <v>545.16666666666652</v>
      </c>
      <c r="J51" s="220">
        <v>600.66666666666652</v>
      </c>
      <c r="K51" s="220">
        <v>611.68333333333317</v>
      </c>
      <c r="L51" s="220">
        <v>628.41666666666652</v>
      </c>
      <c r="M51" s="221">
        <v>594.95000000000005</v>
      </c>
      <c r="N51" s="221">
        <v>567.20000000000005</v>
      </c>
      <c r="O51" s="221">
        <v>14284000</v>
      </c>
      <c r="P51" s="222">
        <v>7.7068591046030969E-4</v>
      </c>
    </row>
    <row r="52" spans="1:16" ht="12.75" customHeight="1">
      <c r="A52" s="214">
        <v>42</v>
      </c>
      <c r="B52" s="226" t="s">
        <v>61</v>
      </c>
      <c r="C52" s="218" t="s">
        <v>87</v>
      </c>
      <c r="D52" s="219">
        <v>45442</v>
      </c>
      <c r="E52" s="218">
        <v>554.70000000000005</v>
      </c>
      <c r="F52" s="218">
        <v>549.4666666666667</v>
      </c>
      <c r="G52" s="220">
        <v>540.23333333333335</v>
      </c>
      <c r="H52" s="220">
        <v>525.76666666666665</v>
      </c>
      <c r="I52" s="220">
        <v>516.5333333333333</v>
      </c>
      <c r="J52" s="220">
        <v>563.93333333333339</v>
      </c>
      <c r="K52" s="220">
        <v>573.16666666666674</v>
      </c>
      <c r="L52" s="220">
        <v>587.63333333333344</v>
      </c>
      <c r="M52" s="221">
        <v>558.70000000000005</v>
      </c>
      <c r="N52" s="221">
        <v>535</v>
      </c>
      <c r="O52" s="221">
        <v>65805750</v>
      </c>
      <c r="P52" s="222">
        <v>-2.875189288276082E-2</v>
      </c>
    </row>
    <row r="53" spans="1:16" ht="12.75" customHeight="1">
      <c r="A53" s="214">
        <v>43</v>
      </c>
      <c r="B53" s="226" t="s">
        <v>66</v>
      </c>
      <c r="C53" s="225" t="s">
        <v>88</v>
      </c>
      <c r="D53" s="219">
        <v>45442</v>
      </c>
      <c r="E53" s="218">
        <v>742.55</v>
      </c>
      <c r="F53" s="218">
        <v>736.63333333333333</v>
      </c>
      <c r="G53" s="220">
        <v>727.26666666666665</v>
      </c>
      <c r="H53" s="220">
        <v>711.98333333333335</v>
      </c>
      <c r="I53" s="220">
        <v>702.61666666666667</v>
      </c>
      <c r="J53" s="220">
        <v>751.91666666666663</v>
      </c>
      <c r="K53" s="220">
        <v>761.28333333333319</v>
      </c>
      <c r="L53" s="220">
        <v>776.56666666666661</v>
      </c>
      <c r="M53" s="221">
        <v>746</v>
      </c>
      <c r="N53" s="221">
        <v>721.35</v>
      </c>
      <c r="O53" s="221">
        <v>4640025</v>
      </c>
      <c r="P53" s="222">
        <v>-3.4293831168831168E-2</v>
      </c>
    </row>
    <row r="54" spans="1:16" ht="12.75" customHeight="1">
      <c r="A54" s="214">
        <v>44</v>
      </c>
      <c r="B54" s="226" t="s">
        <v>891</v>
      </c>
      <c r="C54" s="223" t="s">
        <v>89</v>
      </c>
      <c r="D54" s="219">
        <v>45442</v>
      </c>
      <c r="E54" s="218">
        <v>394.7</v>
      </c>
      <c r="F54" s="218">
        <v>392.36666666666662</v>
      </c>
      <c r="G54" s="220">
        <v>386.43333333333322</v>
      </c>
      <c r="H54" s="220">
        <v>378.16666666666663</v>
      </c>
      <c r="I54" s="220">
        <v>372.23333333333323</v>
      </c>
      <c r="J54" s="220">
        <v>400.63333333333321</v>
      </c>
      <c r="K54" s="220">
        <v>406.56666666666661</v>
      </c>
      <c r="L54" s="220">
        <v>414.8333333333332</v>
      </c>
      <c r="M54" s="221">
        <v>398.3</v>
      </c>
      <c r="N54" s="221">
        <v>384.1</v>
      </c>
      <c r="O54" s="221">
        <v>12065000</v>
      </c>
      <c r="P54" s="222">
        <v>3.1595576619273301E-3</v>
      </c>
    </row>
    <row r="55" spans="1:16" ht="12.75" customHeight="1">
      <c r="A55" s="214">
        <v>45</v>
      </c>
      <c r="B55" s="226" t="s">
        <v>66</v>
      </c>
      <c r="C55" s="218" t="s">
        <v>90</v>
      </c>
      <c r="D55" s="219">
        <v>45442</v>
      </c>
      <c r="E55" s="218">
        <v>1290.05</v>
      </c>
      <c r="F55" s="218">
        <v>1280.5666666666666</v>
      </c>
      <c r="G55" s="220">
        <v>1255.4833333333331</v>
      </c>
      <c r="H55" s="220">
        <v>1220.9166666666665</v>
      </c>
      <c r="I55" s="220">
        <v>1195.833333333333</v>
      </c>
      <c r="J55" s="220">
        <v>1315.1333333333332</v>
      </c>
      <c r="K55" s="220">
        <v>1340.2166666666667</v>
      </c>
      <c r="L55" s="220">
        <v>1374.7833333333333</v>
      </c>
      <c r="M55" s="221">
        <v>1305.6500000000001</v>
      </c>
      <c r="N55" s="221">
        <v>1246</v>
      </c>
      <c r="O55" s="221">
        <v>9406250</v>
      </c>
      <c r="P55" s="222">
        <v>4.1366426474512942E-3</v>
      </c>
    </row>
    <row r="56" spans="1:16" ht="12.75" customHeight="1">
      <c r="A56" s="214">
        <v>46</v>
      </c>
      <c r="B56" s="226" t="s">
        <v>42</v>
      </c>
      <c r="C56" s="218" t="s">
        <v>91</v>
      </c>
      <c r="D56" s="219">
        <v>45442</v>
      </c>
      <c r="E56" s="218">
        <v>1423.1</v>
      </c>
      <c r="F56" s="218">
        <v>1409.1000000000001</v>
      </c>
      <c r="G56" s="220">
        <v>1385.2000000000003</v>
      </c>
      <c r="H56" s="220">
        <v>1347.3000000000002</v>
      </c>
      <c r="I56" s="220">
        <v>1323.4000000000003</v>
      </c>
      <c r="J56" s="220">
        <v>1447.0000000000002</v>
      </c>
      <c r="K56" s="220">
        <v>1470.9000000000003</v>
      </c>
      <c r="L56" s="220">
        <v>1508.8000000000002</v>
      </c>
      <c r="M56" s="221">
        <v>1433</v>
      </c>
      <c r="N56" s="221">
        <v>1371.2</v>
      </c>
      <c r="O56" s="221">
        <v>11659050</v>
      </c>
      <c r="P56" s="222">
        <v>0.14401428662542254</v>
      </c>
    </row>
    <row r="57" spans="1:16" ht="12.75" customHeight="1">
      <c r="A57" s="214">
        <v>47</v>
      </c>
      <c r="B57" s="226" t="s">
        <v>130</v>
      </c>
      <c r="C57" s="218" t="s">
        <v>92</v>
      </c>
      <c r="D57" s="219">
        <v>45442</v>
      </c>
      <c r="E57" s="218">
        <v>446.55</v>
      </c>
      <c r="F57" s="218">
        <v>445.16666666666669</v>
      </c>
      <c r="G57" s="220">
        <v>437.28333333333336</v>
      </c>
      <c r="H57" s="220">
        <v>428.01666666666665</v>
      </c>
      <c r="I57" s="220">
        <v>420.13333333333333</v>
      </c>
      <c r="J57" s="220">
        <v>454.43333333333339</v>
      </c>
      <c r="K57" s="220">
        <v>462.31666666666672</v>
      </c>
      <c r="L57" s="220">
        <v>471.58333333333343</v>
      </c>
      <c r="M57" s="221">
        <v>453.05</v>
      </c>
      <c r="N57" s="221">
        <v>435.9</v>
      </c>
      <c r="O57" s="221">
        <v>56280000</v>
      </c>
      <c r="P57" s="222">
        <v>-1.3036753332842307E-2</v>
      </c>
    </row>
    <row r="58" spans="1:16" ht="12.75" customHeight="1">
      <c r="A58" s="214">
        <v>48</v>
      </c>
      <c r="B58" s="226" t="s">
        <v>85</v>
      </c>
      <c r="C58" s="218" t="s">
        <v>93</v>
      </c>
      <c r="D58" s="219">
        <v>45442</v>
      </c>
      <c r="E58" s="218">
        <v>4530.3</v>
      </c>
      <c r="F58" s="218">
        <v>4493.5</v>
      </c>
      <c r="G58" s="220">
        <v>4434.8</v>
      </c>
      <c r="H58" s="220">
        <v>4339.3</v>
      </c>
      <c r="I58" s="220">
        <v>4280.6000000000004</v>
      </c>
      <c r="J58" s="220">
        <v>4589</v>
      </c>
      <c r="K58" s="220">
        <v>4647.7000000000007</v>
      </c>
      <c r="L58" s="220">
        <v>4743.2</v>
      </c>
      <c r="M58" s="221">
        <v>4552.2</v>
      </c>
      <c r="N58" s="221">
        <v>4398</v>
      </c>
      <c r="O58" s="221">
        <v>4030950</v>
      </c>
      <c r="P58" s="222">
        <v>-8.7055959275517351E-3</v>
      </c>
    </row>
    <row r="59" spans="1:16" ht="12.75" customHeight="1">
      <c r="A59" s="214">
        <v>49</v>
      </c>
      <c r="B59" s="226" t="s">
        <v>57</v>
      </c>
      <c r="C59" s="218" t="s">
        <v>94</v>
      </c>
      <c r="D59" s="219">
        <v>45442</v>
      </c>
      <c r="E59" s="218">
        <v>2849.75</v>
      </c>
      <c r="F59" s="218">
        <v>2828.2166666666667</v>
      </c>
      <c r="G59" s="220">
        <v>2791.4833333333336</v>
      </c>
      <c r="H59" s="220">
        <v>2733.2166666666667</v>
      </c>
      <c r="I59" s="220">
        <v>2696.4833333333336</v>
      </c>
      <c r="J59" s="220">
        <v>2886.4833333333336</v>
      </c>
      <c r="K59" s="220">
        <v>2923.2166666666662</v>
      </c>
      <c r="L59" s="220">
        <v>2981.4833333333336</v>
      </c>
      <c r="M59" s="221">
        <v>2864.95</v>
      </c>
      <c r="N59" s="221">
        <v>2769.95</v>
      </c>
      <c r="O59" s="221">
        <v>3205650</v>
      </c>
      <c r="P59" s="222">
        <v>5.0477340063645338E-3</v>
      </c>
    </row>
    <row r="60" spans="1:16" ht="12.75" customHeight="1">
      <c r="A60" s="214">
        <v>50</v>
      </c>
      <c r="B60" s="226" t="s">
        <v>115</v>
      </c>
      <c r="C60" s="218" t="s">
        <v>95</v>
      </c>
      <c r="D60" s="219">
        <v>45442</v>
      </c>
      <c r="E60" s="218">
        <v>1017.95</v>
      </c>
      <c r="F60" s="218">
        <v>1012.8666666666667</v>
      </c>
      <c r="G60" s="220">
        <v>1002.7333333333333</v>
      </c>
      <c r="H60" s="220">
        <v>987.51666666666665</v>
      </c>
      <c r="I60" s="220">
        <v>977.38333333333333</v>
      </c>
      <c r="J60" s="220">
        <v>1028.0833333333335</v>
      </c>
      <c r="K60" s="220">
        <v>1038.2166666666667</v>
      </c>
      <c r="L60" s="220">
        <v>1053.4333333333334</v>
      </c>
      <c r="M60" s="221">
        <v>1023</v>
      </c>
      <c r="N60" s="221">
        <v>997.65</v>
      </c>
      <c r="O60" s="221">
        <v>13783000</v>
      </c>
      <c r="P60" s="222">
        <v>3.7954665260938325E-2</v>
      </c>
    </row>
    <row r="61" spans="1:16" ht="12.75" customHeight="1">
      <c r="A61" s="214">
        <v>51</v>
      </c>
      <c r="B61" s="226" t="s">
        <v>891</v>
      </c>
      <c r="C61" s="225" t="s">
        <v>96</v>
      </c>
      <c r="D61" s="219">
        <v>45442</v>
      </c>
      <c r="E61" s="218">
        <v>1207.9000000000001</v>
      </c>
      <c r="F61" s="218">
        <v>1198.8500000000001</v>
      </c>
      <c r="G61" s="220">
        <v>1187.4500000000003</v>
      </c>
      <c r="H61" s="220">
        <v>1167.0000000000002</v>
      </c>
      <c r="I61" s="220">
        <v>1155.6000000000004</v>
      </c>
      <c r="J61" s="220">
        <v>1219.3000000000002</v>
      </c>
      <c r="K61" s="220">
        <v>1230.7000000000003</v>
      </c>
      <c r="L61" s="220">
        <v>1251.1500000000001</v>
      </c>
      <c r="M61" s="221">
        <v>1210.25</v>
      </c>
      <c r="N61" s="221">
        <v>1178.4000000000001</v>
      </c>
      <c r="O61" s="221">
        <v>1842400</v>
      </c>
      <c r="P61" s="222">
        <v>2.055060100814269E-2</v>
      </c>
    </row>
    <row r="62" spans="1:16" ht="12.75" customHeight="1">
      <c r="A62" s="214">
        <v>52</v>
      </c>
      <c r="B62" s="226" t="s">
        <v>40</v>
      </c>
      <c r="C62" s="223" t="s">
        <v>97</v>
      </c>
      <c r="D62" s="219">
        <v>45442</v>
      </c>
      <c r="E62" s="218">
        <v>328.2</v>
      </c>
      <c r="F62" s="218">
        <v>326.95</v>
      </c>
      <c r="G62" s="220">
        <v>323.09999999999997</v>
      </c>
      <c r="H62" s="220">
        <v>318</v>
      </c>
      <c r="I62" s="220">
        <v>314.14999999999998</v>
      </c>
      <c r="J62" s="220">
        <v>332.04999999999995</v>
      </c>
      <c r="K62" s="220">
        <v>335.9</v>
      </c>
      <c r="L62" s="220">
        <v>340.99999999999994</v>
      </c>
      <c r="M62" s="221">
        <v>330.8</v>
      </c>
      <c r="N62" s="221">
        <v>321.85000000000002</v>
      </c>
      <c r="O62" s="221">
        <v>14869800</v>
      </c>
      <c r="P62" s="222">
        <v>1.2377450980392156E-2</v>
      </c>
    </row>
    <row r="63" spans="1:16" ht="12.75" customHeight="1">
      <c r="A63" s="214">
        <v>53</v>
      </c>
      <c r="B63" s="226" t="s">
        <v>61</v>
      </c>
      <c r="C63" s="218" t="s">
        <v>98</v>
      </c>
      <c r="D63" s="219">
        <v>45442</v>
      </c>
      <c r="E63" s="218">
        <v>150.69999999999999</v>
      </c>
      <c r="F63" s="218">
        <v>149.75</v>
      </c>
      <c r="G63" s="220">
        <v>148.30000000000001</v>
      </c>
      <c r="H63" s="220">
        <v>145.9</v>
      </c>
      <c r="I63" s="220">
        <v>144.45000000000002</v>
      </c>
      <c r="J63" s="220">
        <v>152.15</v>
      </c>
      <c r="K63" s="220">
        <v>153.6</v>
      </c>
      <c r="L63" s="220">
        <v>156</v>
      </c>
      <c r="M63" s="221">
        <v>151.19999999999999</v>
      </c>
      <c r="N63" s="221">
        <v>147.35</v>
      </c>
      <c r="O63" s="221">
        <v>31450000</v>
      </c>
      <c r="P63" s="222">
        <v>4.7923322683706068E-3</v>
      </c>
    </row>
    <row r="64" spans="1:16" ht="12.75" customHeight="1">
      <c r="A64" s="214">
        <v>54</v>
      </c>
      <c r="B64" s="226" t="s">
        <v>40</v>
      </c>
      <c r="C64" s="218" t="s">
        <v>99</v>
      </c>
      <c r="D64" s="219">
        <v>45442</v>
      </c>
      <c r="E64" s="218">
        <v>3507.25</v>
      </c>
      <c r="F64" s="218">
        <v>3479.4333333333329</v>
      </c>
      <c r="G64" s="220">
        <v>3431.4666666666658</v>
      </c>
      <c r="H64" s="220">
        <v>3355.6833333333329</v>
      </c>
      <c r="I64" s="220">
        <v>3307.7166666666658</v>
      </c>
      <c r="J64" s="220">
        <v>3555.2166666666658</v>
      </c>
      <c r="K64" s="220">
        <v>3603.1833333333329</v>
      </c>
      <c r="L64" s="220">
        <v>3678.9666666666658</v>
      </c>
      <c r="M64" s="221">
        <v>3527.4</v>
      </c>
      <c r="N64" s="221">
        <v>3403.65</v>
      </c>
      <c r="O64" s="221">
        <v>3805200</v>
      </c>
      <c r="P64" s="222">
        <v>2.4059421927983205E-2</v>
      </c>
    </row>
    <row r="65" spans="1:16" ht="12.75" customHeight="1">
      <c r="A65" s="214">
        <v>55</v>
      </c>
      <c r="B65" s="226" t="s">
        <v>57</v>
      </c>
      <c r="C65" s="218" t="s">
        <v>100</v>
      </c>
      <c r="D65" s="219">
        <v>45442</v>
      </c>
      <c r="E65" s="218">
        <v>552.75</v>
      </c>
      <c r="F65" s="218">
        <v>551.86666666666667</v>
      </c>
      <c r="G65" s="220">
        <v>547.48333333333335</v>
      </c>
      <c r="H65" s="220">
        <v>542.2166666666667</v>
      </c>
      <c r="I65" s="220">
        <v>537.83333333333337</v>
      </c>
      <c r="J65" s="220">
        <v>557.13333333333333</v>
      </c>
      <c r="K65" s="220">
        <v>561.51666666666677</v>
      </c>
      <c r="L65" s="220">
        <v>566.7833333333333</v>
      </c>
      <c r="M65" s="221">
        <v>556.25</v>
      </c>
      <c r="N65" s="221">
        <v>546.6</v>
      </c>
      <c r="O65" s="221">
        <v>22233750</v>
      </c>
      <c r="P65" s="222">
        <v>1.0969648743889962E-2</v>
      </c>
    </row>
    <row r="66" spans="1:16" ht="12.75" customHeight="1">
      <c r="A66" s="214">
        <v>56</v>
      </c>
      <c r="B66" s="226" t="s">
        <v>47</v>
      </c>
      <c r="C66" s="223" t="s">
        <v>101</v>
      </c>
      <c r="D66" s="219">
        <v>45442</v>
      </c>
      <c r="E66" s="218">
        <v>1747.75</v>
      </c>
      <c r="F66" s="218">
        <v>1734.1166666666668</v>
      </c>
      <c r="G66" s="220">
        <v>1716.2833333333335</v>
      </c>
      <c r="H66" s="220">
        <v>1684.8166666666668</v>
      </c>
      <c r="I66" s="220">
        <v>1666.9833333333336</v>
      </c>
      <c r="J66" s="220">
        <v>1765.5833333333335</v>
      </c>
      <c r="K66" s="220">
        <v>1783.4166666666665</v>
      </c>
      <c r="L66" s="220">
        <v>1814.8833333333334</v>
      </c>
      <c r="M66" s="221">
        <v>1751.95</v>
      </c>
      <c r="N66" s="221">
        <v>1702.65</v>
      </c>
      <c r="O66" s="221">
        <v>3181500</v>
      </c>
      <c r="P66" s="222">
        <v>-1.5091711167866265E-2</v>
      </c>
    </row>
    <row r="67" spans="1:16" ht="12.75" customHeight="1">
      <c r="A67" s="214">
        <v>57</v>
      </c>
      <c r="B67" s="226" t="s">
        <v>891</v>
      </c>
      <c r="C67" s="218" t="s">
        <v>102</v>
      </c>
      <c r="D67" s="219">
        <v>45442</v>
      </c>
      <c r="E67" s="218">
        <v>2496.1</v>
      </c>
      <c r="F67" s="218">
        <v>2488.3666666666668</v>
      </c>
      <c r="G67" s="220">
        <v>2456.7333333333336</v>
      </c>
      <c r="H67" s="220">
        <v>2417.3666666666668</v>
      </c>
      <c r="I67" s="220">
        <v>2385.7333333333336</v>
      </c>
      <c r="J67" s="220">
        <v>2527.7333333333336</v>
      </c>
      <c r="K67" s="220">
        <v>2559.3666666666668</v>
      </c>
      <c r="L67" s="220">
        <v>2598.7333333333336</v>
      </c>
      <c r="M67" s="221">
        <v>2520</v>
      </c>
      <c r="N67" s="221">
        <v>2449</v>
      </c>
      <c r="O67" s="221">
        <v>1683000</v>
      </c>
      <c r="P67" s="222">
        <v>1.0706638115631692E-3</v>
      </c>
    </row>
    <row r="68" spans="1:16" ht="12.75" customHeight="1">
      <c r="A68" s="214">
        <v>58</v>
      </c>
      <c r="B68" s="226" t="s">
        <v>42</v>
      </c>
      <c r="C68" s="223" t="s">
        <v>104</v>
      </c>
      <c r="D68" s="219">
        <v>45442</v>
      </c>
      <c r="E68" s="218">
        <v>3935.3</v>
      </c>
      <c r="F68" s="218">
        <v>3865.5666666666671</v>
      </c>
      <c r="G68" s="220">
        <v>3782.0833333333339</v>
      </c>
      <c r="H68" s="220">
        <v>3628.8666666666668</v>
      </c>
      <c r="I68" s="220">
        <v>3545.3833333333337</v>
      </c>
      <c r="J68" s="220">
        <v>4018.7833333333342</v>
      </c>
      <c r="K68" s="220">
        <v>4102.2666666666664</v>
      </c>
      <c r="L68" s="220">
        <v>4255.4833333333345</v>
      </c>
      <c r="M68" s="221">
        <v>3949.05</v>
      </c>
      <c r="N68" s="221">
        <v>3712.35</v>
      </c>
      <c r="O68" s="221">
        <v>2778000</v>
      </c>
      <c r="P68" s="222">
        <v>-1.6358614828978119E-2</v>
      </c>
    </row>
    <row r="69" spans="1:16" ht="12.75" customHeight="1">
      <c r="A69" s="214">
        <v>59</v>
      </c>
      <c r="B69" s="226" t="s">
        <v>40</v>
      </c>
      <c r="C69" s="218" t="s">
        <v>105</v>
      </c>
      <c r="D69" s="219">
        <v>45442</v>
      </c>
      <c r="E69" s="218">
        <v>8288.0499999999993</v>
      </c>
      <c r="F69" s="218">
        <v>8328.0166666666682</v>
      </c>
      <c r="G69" s="220">
        <v>8154.9333333333361</v>
      </c>
      <c r="H69" s="220">
        <v>8021.8166666666675</v>
      </c>
      <c r="I69" s="220">
        <v>7848.7333333333354</v>
      </c>
      <c r="J69" s="220">
        <v>8461.1333333333369</v>
      </c>
      <c r="K69" s="220">
        <v>8634.216666666669</v>
      </c>
      <c r="L69" s="220">
        <v>8767.3333333333376</v>
      </c>
      <c r="M69" s="221">
        <v>8501.1</v>
      </c>
      <c r="N69" s="221">
        <v>8194.9</v>
      </c>
      <c r="O69" s="221">
        <v>1169600</v>
      </c>
      <c r="P69" s="222">
        <v>0.12699942185392177</v>
      </c>
    </row>
    <row r="70" spans="1:16" ht="12.75" customHeight="1">
      <c r="A70" s="214">
        <v>60</v>
      </c>
      <c r="B70" s="226" t="s">
        <v>106</v>
      </c>
      <c r="C70" s="225" t="s">
        <v>107</v>
      </c>
      <c r="D70" s="219">
        <v>45442</v>
      </c>
      <c r="E70" s="218">
        <v>844.1</v>
      </c>
      <c r="F70" s="218">
        <v>834.55000000000007</v>
      </c>
      <c r="G70" s="220">
        <v>822.05000000000018</v>
      </c>
      <c r="H70" s="220">
        <v>800.00000000000011</v>
      </c>
      <c r="I70" s="220">
        <v>787.50000000000023</v>
      </c>
      <c r="J70" s="220">
        <v>856.60000000000014</v>
      </c>
      <c r="K70" s="220">
        <v>869.09999999999991</v>
      </c>
      <c r="L70" s="220">
        <v>891.15000000000009</v>
      </c>
      <c r="M70" s="221">
        <v>847.05</v>
      </c>
      <c r="N70" s="221">
        <v>812.5</v>
      </c>
      <c r="O70" s="221">
        <v>42978375</v>
      </c>
      <c r="P70" s="222">
        <v>-1.6964184624674493E-2</v>
      </c>
    </row>
    <row r="71" spans="1:16" ht="12.75" customHeight="1">
      <c r="A71" s="214">
        <v>61</v>
      </c>
      <c r="B71" s="226" t="s">
        <v>42</v>
      </c>
      <c r="C71" s="218" t="s">
        <v>108</v>
      </c>
      <c r="D71" s="219">
        <v>45442</v>
      </c>
      <c r="E71" s="218">
        <v>5931.9</v>
      </c>
      <c r="F71" s="218">
        <v>5914.0666666666657</v>
      </c>
      <c r="G71" s="220">
        <v>5885.9333333333316</v>
      </c>
      <c r="H71" s="220">
        <v>5839.9666666666662</v>
      </c>
      <c r="I71" s="220">
        <v>5811.8333333333321</v>
      </c>
      <c r="J71" s="220">
        <v>5960.033333333331</v>
      </c>
      <c r="K71" s="220">
        <v>5988.1666666666661</v>
      </c>
      <c r="L71" s="220">
        <v>6034.1333333333305</v>
      </c>
      <c r="M71" s="221">
        <v>5942.2</v>
      </c>
      <c r="N71" s="221">
        <v>5868.1</v>
      </c>
      <c r="O71" s="221">
        <v>2710500</v>
      </c>
      <c r="P71" s="222">
        <v>8.698888216960507E-3</v>
      </c>
    </row>
    <row r="72" spans="1:16" ht="12.75" customHeight="1">
      <c r="A72" s="214">
        <v>62</v>
      </c>
      <c r="B72" s="226" t="s">
        <v>54</v>
      </c>
      <c r="C72" s="218" t="s">
        <v>109</v>
      </c>
      <c r="D72" s="219">
        <v>45442</v>
      </c>
      <c r="E72" s="218">
        <v>4685.3500000000004</v>
      </c>
      <c r="F72" s="218">
        <v>4658.6166666666668</v>
      </c>
      <c r="G72" s="220">
        <v>4565.6333333333332</v>
      </c>
      <c r="H72" s="220">
        <v>4445.9166666666661</v>
      </c>
      <c r="I72" s="220">
        <v>4352.9333333333325</v>
      </c>
      <c r="J72" s="220">
        <v>4778.3333333333339</v>
      </c>
      <c r="K72" s="220">
        <v>4871.3166666666675</v>
      </c>
      <c r="L72" s="220">
        <v>4991.0333333333347</v>
      </c>
      <c r="M72" s="221">
        <v>4751.6000000000004</v>
      </c>
      <c r="N72" s="221">
        <v>4538.8999999999996</v>
      </c>
      <c r="O72" s="221">
        <v>3554775</v>
      </c>
      <c r="P72" s="222">
        <v>-3.9368141331627378E-4</v>
      </c>
    </row>
    <row r="73" spans="1:16" ht="12.75" customHeight="1">
      <c r="A73" s="214">
        <v>63</v>
      </c>
      <c r="B73" s="226" t="s">
        <v>54</v>
      </c>
      <c r="C73" s="218" t="s">
        <v>110</v>
      </c>
      <c r="D73" s="219">
        <v>45442</v>
      </c>
      <c r="E73" s="218">
        <v>3613.95</v>
      </c>
      <c r="F73" s="218">
        <v>3592.3333333333335</v>
      </c>
      <c r="G73" s="220">
        <v>3546.666666666667</v>
      </c>
      <c r="H73" s="220">
        <v>3479.3833333333337</v>
      </c>
      <c r="I73" s="220">
        <v>3433.7166666666672</v>
      </c>
      <c r="J73" s="220">
        <v>3659.6166666666668</v>
      </c>
      <c r="K73" s="220">
        <v>3705.2833333333338</v>
      </c>
      <c r="L73" s="220">
        <v>3772.5666666666666</v>
      </c>
      <c r="M73" s="221">
        <v>3638</v>
      </c>
      <c r="N73" s="221">
        <v>3525.05</v>
      </c>
      <c r="O73" s="221">
        <v>1426700</v>
      </c>
      <c r="P73" s="222">
        <v>6.6173448417591457E-2</v>
      </c>
    </row>
    <row r="74" spans="1:16" ht="12.75" customHeight="1">
      <c r="A74" s="214">
        <v>64</v>
      </c>
      <c r="B74" s="226" t="s">
        <v>54</v>
      </c>
      <c r="C74" s="218" t="s">
        <v>111</v>
      </c>
      <c r="D74" s="219">
        <v>45442</v>
      </c>
      <c r="E74" s="218">
        <v>458.45</v>
      </c>
      <c r="F74" s="218">
        <v>452.2166666666667</v>
      </c>
      <c r="G74" s="220">
        <v>442.73333333333341</v>
      </c>
      <c r="H74" s="220">
        <v>427.01666666666671</v>
      </c>
      <c r="I74" s="220">
        <v>417.53333333333342</v>
      </c>
      <c r="J74" s="220">
        <v>467.93333333333339</v>
      </c>
      <c r="K74" s="220">
        <v>477.41666666666674</v>
      </c>
      <c r="L74" s="220">
        <v>493.13333333333338</v>
      </c>
      <c r="M74" s="221">
        <v>461.7</v>
      </c>
      <c r="N74" s="221">
        <v>436.5</v>
      </c>
      <c r="O74" s="221">
        <v>14414400</v>
      </c>
      <c r="P74" s="222">
        <v>1.8311291963377416E-2</v>
      </c>
    </row>
    <row r="75" spans="1:16" ht="12.75" customHeight="1">
      <c r="A75" s="214">
        <v>65</v>
      </c>
      <c r="B75" s="226" t="s">
        <v>61</v>
      </c>
      <c r="C75" s="218" t="s">
        <v>112</v>
      </c>
      <c r="D75" s="219">
        <v>45442</v>
      </c>
      <c r="E75" s="218">
        <v>162.4</v>
      </c>
      <c r="F75" s="218">
        <v>161.36666666666667</v>
      </c>
      <c r="G75" s="220">
        <v>159.68333333333334</v>
      </c>
      <c r="H75" s="220">
        <v>156.96666666666667</v>
      </c>
      <c r="I75" s="220">
        <v>155.28333333333333</v>
      </c>
      <c r="J75" s="220">
        <v>164.08333333333334</v>
      </c>
      <c r="K75" s="220">
        <v>165.76666666666668</v>
      </c>
      <c r="L75" s="220">
        <v>168.48333333333335</v>
      </c>
      <c r="M75" s="221">
        <v>163.05000000000001</v>
      </c>
      <c r="N75" s="221">
        <v>158.65</v>
      </c>
      <c r="O75" s="221">
        <v>107175000</v>
      </c>
      <c r="P75" s="222">
        <v>-1.3993842709207949E-4</v>
      </c>
    </row>
    <row r="76" spans="1:16" ht="12.75" customHeight="1">
      <c r="A76" s="214">
        <v>66</v>
      </c>
      <c r="B76" s="226" t="s">
        <v>82</v>
      </c>
      <c r="C76" s="218" t="s">
        <v>113</v>
      </c>
      <c r="D76" s="219">
        <v>45442</v>
      </c>
      <c r="E76" s="218">
        <v>193.65</v>
      </c>
      <c r="F76" s="218">
        <v>191.91666666666666</v>
      </c>
      <c r="G76" s="220">
        <v>189.63333333333333</v>
      </c>
      <c r="H76" s="220">
        <v>185.61666666666667</v>
      </c>
      <c r="I76" s="220">
        <v>183.33333333333334</v>
      </c>
      <c r="J76" s="220">
        <v>195.93333333333331</v>
      </c>
      <c r="K76" s="220">
        <v>198.21666666666667</v>
      </c>
      <c r="L76" s="220">
        <v>202.23333333333329</v>
      </c>
      <c r="M76" s="221">
        <v>194.2</v>
      </c>
      <c r="N76" s="221">
        <v>187.9</v>
      </c>
      <c r="O76" s="221">
        <v>138663675</v>
      </c>
      <c r="P76" s="222">
        <v>-8.1808959717268228E-3</v>
      </c>
    </row>
    <row r="77" spans="1:16" ht="12.75" customHeight="1">
      <c r="A77" s="214">
        <v>67</v>
      </c>
      <c r="B77" s="226" t="s">
        <v>42</v>
      </c>
      <c r="C77" s="218" t="s">
        <v>114</v>
      </c>
      <c r="D77" s="219">
        <v>45442</v>
      </c>
      <c r="E77" s="218">
        <v>1039.0999999999999</v>
      </c>
      <c r="F77" s="218">
        <v>1032.6333333333332</v>
      </c>
      <c r="G77" s="220">
        <v>1019.9166666666665</v>
      </c>
      <c r="H77" s="220">
        <v>1000.7333333333333</v>
      </c>
      <c r="I77" s="220">
        <v>988.01666666666665</v>
      </c>
      <c r="J77" s="220">
        <v>1051.8166666666664</v>
      </c>
      <c r="K77" s="220">
        <v>1064.5333333333331</v>
      </c>
      <c r="L77" s="220">
        <v>1083.7166666666662</v>
      </c>
      <c r="M77" s="221">
        <v>1045.3499999999999</v>
      </c>
      <c r="N77" s="221">
        <v>1013.45</v>
      </c>
      <c r="O77" s="221">
        <v>11882025</v>
      </c>
      <c r="P77" s="222">
        <v>2.2014309301045679E-3</v>
      </c>
    </row>
    <row r="78" spans="1:16" ht="12.75" customHeight="1">
      <c r="A78" s="214">
        <v>68</v>
      </c>
      <c r="B78" s="226" t="s">
        <v>115</v>
      </c>
      <c r="C78" s="218" t="s">
        <v>116</v>
      </c>
      <c r="D78" s="219">
        <v>45442</v>
      </c>
      <c r="E78" s="218">
        <v>82.75</v>
      </c>
      <c r="F78" s="218">
        <v>81.55</v>
      </c>
      <c r="G78" s="220">
        <v>80.099999999999994</v>
      </c>
      <c r="H78" s="220">
        <v>77.45</v>
      </c>
      <c r="I78" s="220">
        <v>76</v>
      </c>
      <c r="J78" s="220">
        <v>84.199999999999989</v>
      </c>
      <c r="K78" s="220">
        <v>85.65</v>
      </c>
      <c r="L78" s="220">
        <v>88.299999999999983</v>
      </c>
      <c r="M78" s="221">
        <v>83</v>
      </c>
      <c r="N78" s="221">
        <v>78.900000000000006</v>
      </c>
      <c r="O78" s="221">
        <v>237735000</v>
      </c>
      <c r="P78" s="222">
        <v>-1.2615643397813289E-2</v>
      </c>
    </row>
    <row r="79" spans="1:16" ht="12.75" customHeight="1">
      <c r="A79" s="214">
        <v>69</v>
      </c>
      <c r="B79" s="226" t="s">
        <v>891</v>
      </c>
      <c r="C79" s="218" t="s">
        <v>117</v>
      </c>
      <c r="D79" s="219">
        <v>45442</v>
      </c>
      <c r="E79" s="218">
        <v>651.6</v>
      </c>
      <c r="F79" s="218">
        <v>647.36666666666667</v>
      </c>
      <c r="G79" s="220">
        <v>640.23333333333335</v>
      </c>
      <c r="H79" s="220">
        <v>628.86666666666667</v>
      </c>
      <c r="I79" s="220">
        <v>621.73333333333335</v>
      </c>
      <c r="J79" s="220">
        <v>658.73333333333335</v>
      </c>
      <c r="K79" s="220">
        <v>665.86666666666679</v>
      </c>
      <c r="L79" s="220">
        <v>677.23333333333335</v>
      </c>
      <c r="M79" s="221">
        <v>654.5</v>
      </c>
      <c r="N79" s="221">
        <v>636</v>
      </c>
      <c r="O79" s="221">
        <v>7038200</v>
      </c>
      <c r="P79" s="222">
        <v>9.2438528378628213E-4</v>
      </c>
    </row>
    <row r="80" spans="1:16" ht="12.75" customHeight="1">
      <c r="A80" s="214">
        <v>70</v>
      </c>
      <c r="B80" s="226" t="s">
        <v>57</v>
      </c>
      <c r="C80" s="224" t="s">
        <v>118</v>
      </c>
      <c r="D80" s="219">
        <v>45442</v>
      </c>
      <c r="E80" s="218">
        <v>1335.85</v>
      </c>
      <c r="F80" s="218">
        <v>1329.4999999999998</v>
      </c>
      <c r="G80" s="220">
        <v>1315.1999999999996</v>
      </c>
      <c r="H80" s="220">
        <v>1294.5499999999997</v>
      </c>
      <c r="I80" s="220">
        <v>1280.2499999999995</v>
      </c>
      <c r="J80" s="220">
        <v>1350.1499999999996</v>
      </c>
      <c r="K80" s="220">
        <v>1364.4499999999998</v>
      </c>
      <c r="L80" s="220">
        <v>1385.0999999999997</v>
      </c>
      <c r="M80" s="221">
        <v>1343.8</v>
      </c>
      <c r="N80" s="221">
        <v>1308.8499999999999</v>
      </c>
      <c r="O80" s="221">
        <v>6708500</v>
      </c>
      <c r="P80" s="222">
        <v>-1.7113095238095238E-3</v>
      </c>
    </row>
    <row r="81" spans="1:16" ht="12.75" customHeight="1">
      <c r="A81" s="214">
        <v>71</v>
      </c>
      <c r="B81" s="226" t="s">
        <v>106</v>
      </c>
      <c r="C81" s="218" t="s">
        <v>119</v>
      </c>
      <c r="D81" s="219">
        <v>45442</v>
      </c>
      <c r="E81" s="218">
        <v>2772.75</v>
      </c>
      <c r="F81" s="218">
        <v>2731.4</v>
      </c>
      <c r="G81" s="220">
        <v>2674.7000000000003</v>
      </c>
      <c r="H81" s="220">
        <v>2576.65</v>
      </c>
      <c r="I81" s="220">
        <v>2519.9500000000003</v>
      </c>
      <c r="J81" s="220">
        <v>2829.4500000000003</v>
      </c>
      <c r="K81" s="220">
        <v>2886.15</v>
      </c>
      <c r="L81" s="220">
        <v>2984.2000000000003</v>
      </c>
      <c r="M81" s="221">
        <v>2788.1</v>
      </c>
      <c r="N81" s="221">
        <v>2633.35</v>
      </c>
      <c r="O81" s="221">
        <v>3404150</v>
      </c>
      <c r="P81" s="222">
        <v>-1.6525344157626361E-2</v>
      </c>
    </row>
    <row r="82" spans="1:16" ht="12.75" customHeight="1">
      <c r="A82" s="214">
        <v>72</v>
      </c>
      <c r="B82" s="226" t="s">
        <v>42</v>
      </c>
      <c r="C82" s="218" t="s">
        <v>120</v>
      </c>
      <c r="D82" s="219">
        <v>45442</v>
      </c>
      <c r="E82" s="218">
        <v>406.95</v>
      </c>
      <c r="F82" s="218">
        <v>403.51666666666671</v>
      </c>
      <c r="G82" s="220">
        <v>399.03333333333342</v>
      </c>
      <c r="H82" s="220">
        <v>391.11666666666673</v>
      </c>
      <c r="I82" s="220">
        <v>386.63333333333344</v>
      </c>
      <c r="J82" s="220">
        <v>411.43333333333339</v>
      </c>
      <c r="K82" s="220">
        <v>415.91666666666663</v>
      </c>
      <c r="L82" s="220">
        <v>423.83333333333337</v>
      </c>
      <c r="M82" s="221">
        <v>408</v>
      </c>
      <c r="N82" s="221">
        <v>395.6</v>
      </c>
      <c r="O82" s="221">
        <v>10832000</v>
      </c>
      <c r="P82" s="222">
        <v>-1.2579762989972652E-2</v>
      </c>
    </row>
    <row r="83" spans="1:16" ht="12.75" customHeight="1">
      <c r="A83" s="214">
        <v>73</v>
      </c>
      <c r="B83" s="226" t="s">
        <v>47</v>
      </c>
      <c r="C83" s="218" t="s">
        <v>121</v>
      </c>
      <c r="D83" s="219">
        <v>45442</v>
      </c>
      <c r="E83" s="218">
        <v>2390.35</v>
      </c>
      <c r="F83" s="218">
        <v>2379.75</v>
      </c>
      <c r="G83" s="220">
        <v>2364.6</v>
      </c>
      <c r="H83" s="220">
        <v>2338.85</v>
      </c>
      <c r="I83" s="220">
        <v>2323.6999999999998</v>
      </c>
      <c r="J83" s="220">
        <v>2405.5</v>
      </c>
      <c r="K83" s="220">
        <v>2420.6499999999996</v>
      </c>
      <c r="L83" s="220">
        <v>2446.4</v>
      </c>
      <c r="M83" s="221">
        <v>2394.9</v>
      </c>
      <c r="N83" s="221">
        <v>2354</v>
      </c>
      <c r="O83" s="221">
        <v>7402359</v>
      </c>
      <c r="P83" s="222">
        <v>5.2469389800429726E-3</v>
      </c>
    </row>
    <row r="84" spans="1:16" ht="12.75" customHeight="1">
      <c r="A84" s="214">
        <v>74</v>
      </c>
      <c r="B84" s="226" t="s">
        <v>82</v>
      </c>
      <c r="C84" s="218" t="s">
        <v>122</v>
      </c>
      <c r="D84" s="219">
        <v>45442</v>
      </c>
      <c r="E84" s="218">
        <v>539.4</v>
      </c>
      <c r="F84" s="218">
        <v>533.7166666666667</v>
      </c>
      <c r="G84" s="220">
        <v>525.68333333333339</v>
      </c>
      <c r="H84" s="220">
        <v>511.9666666666667</v>
      </c>
      <c r="I84" s="220">
        <v>503.93333333333339</v>
      </c>
      <c r="J84" s="220">
        <v>547.43333333333339</v>
      </c>
      <c r="K84" s="220">
        <v>555.4666666666667</v>
      </c>
      <c r="L84" s="220">
        <v>569.18333333333339</v>
      </c>
      <c r="M84" s="221">
        <v>541.75</v>
      </c>
      <c r="N84" s="221">
        <v>520</v>
      </c>
      <c r="O84" s="221">
        <v>6492500</v>
      </c>
      <c r="P84" s="222">
        <v>-7.0674539273573089E-2</v>
      </c>
    </row>
    <row r="85" spans="1:16" ht="12.75" customHeight="1">
      <c r="A85" s="214">
        <v>75</v>
      </c>
      <c r="B85" s="226" t="s">
        <v>40</v>
      </c>
      <c r="C85" s="218" t="s">
        <v>123</v>
      </c>
      <c r="D85" s="219">
        <v>45442</v>
      </c>
      <c r="E85" s="218">
        <v>3937.3</v>
      </c>
      <c r="F85" s="218">
        <v>3885.8833333333337</v>
      </c>
      <c r="G85" s="220">
        <v>3823.6166666666672</v>
      </c>
      <c r="H85" s="220">
        <v>3709.9333333333334</v>
      </c>
      <c r="I85" s="220">
        <v>3647.666666666667</v>
      </c>
      <c r="J85" s="220">
        <v>3999.5666666666675</v>
      </c>
      <c r="K85" s="220">
        <v>4061.8333333333339</v>
      </c>
      <c r="L85" s="220">
        <v>4175.5166666666682</v>
      </c>
      <c r="M85" s="221">
        <v>3948.15</v>
      </c>
      <c r="N85" s="221">
        <v>3772.2</v>
      </c>
      <c r="O85" s="221">
        <v>8403600</v>
      </c>
      <c r="P85" s="222">
        <v>-5.2910052910052907E-3</v>
      </c>
    </row>
    <row r="86" spans="1:16" ht="12.75" customHeight="1">
      <c r="A86" s="214">
        <v>76</v>
      </c>
      <c r="B86" s="226" t="s">
        <v>40</v>
      </c>
      <c r="C86" s="225" t="s">
        <v>124</v>
      </c>
      <c r="D86" s="219">
        <v>45442</v>
      </c>
      <c r="E86" s="218">
        <v>1713.45</v>
      </c>
      <c r="F86" s="218">
        <v>1704.9166666666667</v>
      </c>
      <c r="G86" s="220">
        <v>1686.8833333333334</v>
      </c>
      <c r="H86" s="220">
        <v>1660.3166666666666</v>
      </c>
      <c r="I86" s="220">
        <v>1642.2833333333333</v>
      </c>
      <c r="J86" s="220">
        <v>1731.4833333333336</v>
      </c>
      <c r="K86" s="220">
        <v>1749.5166666666669</v>
      </c>
      <c r="L86" s="220">
        <v>1776.0833333333337</v>
      </c>
      <c r="M86" s="221">
        <v>1722.95</v>
      </c>
      <c r="N86" s="221">
        <v>1678.35</v>
      </c>
      <c r="O86" s="221">
        <v>5753500</v>
      </c>
      <c r="P86" s="222">
        <v>3.2295684937651385E-2</v>
      </c>
    </row>
    <row r="87" spans="1:16" ht="12.75" customHeight="1">
      <c r="A87" s="214">
        <v>77</v>
      </c>
      <c r="B87" s="226" t="s">
        <v>85</v>
      </c>
      <c r="C87" s="218" t="s">
        <v>125</v>
      </c>
      <c r="D87" s="219">
        <v>45442</v>
      </c>
      <c r="E87" s="218">
        <v>1320.9</v>
      </c>
      <c r="F87" s="218">
        <v>1318.7666666666667</v>
      </c>
      <c r="G87" s="220">
        <v>1310.5333333333333</v>
      </c>
      <c r="H87" s="220">
        <v>1300.1666666666667</v>
      </c>
      <c r="I87" s="220">
        <v>1291.9333333333334</v>
      </c>
      <c r="J87" s="220">
        <v>1329.1333333333332</v>
      </c>
      <c r="K87" s="220">
        <v>1337.3666666666663</v>
      </c>
      <c r="L87" s="220">
        <v>1347.7333333333331</v>
      </c>
      <c r="M87" s="221">
        <v>1327</v>
      </c>
      <c r="N87" s="221">
        <v>1308.4000000000001</v>
      </c>
      <c r="O87" s="221">
        <v>25354350</v>
      </c>
      <c r="P87" s="222">
        <v>2.6309078544712684E-2</v>
      </c>
    </row>
    <row r="88" spans="1:16" ht="12.75" customHeight="1">
      <c r="A88" s="214">
        <v>78</v>
      </c>
      <c r="B88" s="226" t="s">
        <v>66</v>
      </c>
      <c r="C88" s="218" t="s">
        <v>126</v>
      </c>
      <c r="D88" s="219">
        <v>45442</v>
      </c>
      <c r="E88" s="218">
        <v>3677.5</v>
      </c>
      <c r="F88" s="218">
        <v>3640.75</v>
      </c>
      <c r="G88" s="220">
        <v>3582</v>
      </c>
      <c r="H88" s="220">
        <v>3486.5</v>
      </c>
      <c r="I88" s="220">
        <v>3427.75</v>
      </c>
      <c r="J88" s="220">
        <v>3736.25</v>
      </c>
      <c r="K88" s="220">
        <v>3795</v>
      </c>
      <c r="L88" s="220">
        <v>3890.5</v>
      </c>
      <c r="M88" s="221">
        <v>3699.5</v>
      </c>
      <c r="N88" s="221">
        <v>3545.25</v>
      </c>
      <c r="O88" s="221">
        <v>3164700</v>
      </c>
      <c r="P88" s="222">
        <v>1.4714957041818959E-3</v>
      </c>
    </row>
    <row r="89" spans="1:16" ht="12.75" customHeight="1">
      <c r="A89" s="214">
        <v>79</v>
      </c>
      <c r="B89" s="226" t="s">
        <v>61</v>
      </c>
      <c r="C89" s="218" t="s">
        <v>127</v>
      </c>
      <c r="D89" s="219">
        <v>45442</v>
      </c>
      <c r="E89" s="218">
        <v>1464.7</v>
      </c>
      <c r="F89" s="218">
        <v>1457.2166666666665</v>
      </c>
      <c r="G89" s="220">
        <v>1446.133333333333</v>
      </c>
      <c r="H89" s="220">
        <v>1427.5666666666666</v>
      </c>
      <c r="I89" s="220">
        <v>1416.4833333333331</v>
      </c>
      <c r="J89" s="220">
        <v>1475.7833333333328</v>
      </c>
      <c r="K89" s="220">
        <v>1486.8666666666663</v>
      </c>
      <c r="L89" s="220">
        <v>1505.4333333333327</v>
      </c>
      <c r="M89" s="221">
        <v>1468.3</v>
      </c>
      <c r="N89" s="221">
        <v>1438.65</v>
      </c>
      <c r="O89" s="221">
        <v>196430850</v>
      </c>
      <c r="P89" s="222">
        <v>-3.1205950902265084E-3</v>
      </c>
    </row>
    <row r="90" spans="1:16" ht="12.75" customHeight="1">
      <c r="A90" s="214">
        <v>80</v>
      </c>
      <c r="B90" s="226" t="s">
        <v>66</v>
      </c>
      <c r="C90" s="218" t="s">
        <v>128</v>
      </c>
      <c r="D90" s="219">
        <v>45442</v>
      </c>
      <c r="E90" s="218">
        <v>564.6</v>
      </c>
      <c r="F90" s="218">
        <v>562.25000000000011</v>
      </c>
      <c r="G90" s="220">
        <v>552.30000000000018</v>
      </c>
      <c r="H90" s="220">
        <v>540.00000000000011</v>
      </c>
      <c r="I90" s="220">
        <v>530.05000000000018</v>
      </c>
      <c r="J90" s="220">
        <v>574.55000000000018</v>
      </c>
      <c r="K90" s="220">
        <v>584.50000000000023</v>
      </c>
      <c r="L90" s="220">
        <v>596.80000000000018</v>
      </c>
      <c r="M90" s="221">
        <v>572.20000000000005</v>
      </c>
      <c r="N90" s="221">
        <v>549.95000000000005</v>
      </c>
      <c r="O90" s="221">
        <v>45105500</v>
      </c>
      <c r="P90" s="222">
        <v>6.7764983181516853E-3</v>
      </c>
    </row>
    <row r="91" spans="1:16" ht="12.75" customHeight="1">
      <c r="A91" s="214">
        <v>81</v>
      </c>
      <c r="B91" s="226" t="s">
        <v>54</v>
      </c>
      <c r="C91" s="218" t="s">
        <v>129</v>
      </c>
      <c r="D91" s="219">
        <v>45442</v>
      </c>
      <c r="E91" s="218">
        <v>4899.45</v>
      </c>
      <c r="F91" s="218">
        <v>4855.4666666666662</v>
      </c>
      <c r="G91" s="220">
        <v>4789.3833333333323</v>
      </c>
      <c r="H91" s="220">
        <v>4679.3166666666657</v>
      </c>
      <c r="I91" s="220">
        <v>4613.2333333333318</v>
      </c>
      <c r="J91" s="220">
        <v>4965.5333333333328</v>
      </c>
      <c r="K91" s="220">
        <v>5031.6166666666668</v>
      </c>
      <c r="L91" s="220">
        <v>5141.6833333333334</v>
      </c>
      <c r="M91" s="221">
        <v>4921.55</v>
      </c>
      <c r="N91" s="221">
        <v>4745.3999999999996</v>
      </c>
      <c r="O91" s="221">
        <v>4535400</v>
      </c>
      <c r="P91" s="222">
        <v>-4.6273223354256696E-2</v>
      </c>
    </row>
    <row r="92" spans="1:16" ht="12.75" customHeight="1">
      <c r="A92" s="214">
        <v>82</v>
      </c>
      <c r="B92" s="226" t="s">
        <v>130</v>
      </c>
      <c r="C92" s="218" t="s">
        <v>131</v>
      </c>
      <c r="D92" s="219">
        <v>45442</v>
      </c>
      <c r="E92" s="218">
        <v>635.5</v>
      </c>
      <c r="F92" s="218">
        <v>629.94999999999993</v>
      </c>
      <c r="G92" s="220">
        <v>621.89999999999986</v>
      </c>
      <c r="H92" s="220">
        <v>608.29999999999995</v>
      </c>
      <c r="I92" s="220">
        <v>600.24999999999989</v>
      </c>
      <c r="J92" s="220">
        <v>643.54999999999984</v>
      </c>
      <c r="K92" s="220">
        <v>651.5999999999998</v>
      </c>
      <c r="L92" s="220">
        <v>665.19999999999982</v>
      </c>
      <c r="M92" s="221">
        <v>638</v>
      </c>
      <c r="N92" s="221">
        <v>616.35</v>
      </c>
      <c r="O92" s="221">
        <v>54993400</v>
      </c>
      <c r="P92" s="222">
        <v>-6.2738748766728225E-3</v>
      </c>
    </row>
    <row r="93" spans="1:16" ht="12.75" customHeight="1">
      <c r="A93" s="214">
        <v>83</v>
      </c>
      <c r="B93" s="226" t="s">
        <v>130</v>
      </c>
      <c r="C93" s="218" t="s">
        <v>132</v>
      </c>
      <c r="D93" s="219">
        <v>45442</v>
      </c>
      <c r="E93" s="218">
        <v>369.95</v>
      </c>
      <c r="F93" s="218">
        <v>365.65000000000003</v>
      </c>
      <c r="G93" s="220">
        <v>359.30000000000007</v>
      </c>
      <c r="H93" s="220">
        <v>348.65000000000003</v>
      </c>
      <c r="I93" s="220">
        <v>342.30000000000007</v>
      </c>
      <c r="J93" s="220">
        <v>376.30000000000007</v>
      </c>
      <c r="K93" s="220">
        <v>382.65000000000009</v>
      </c>
      <c r="L93" s="220">
        <v>393.30000000000007</v>
      </c>
      <c r="M93" s="221">
        <v>372</v>
      </c>
      <c r="N93" s="221">
        <v>355</v>
      </c>
      <c r="O93" s="221">
        <v>36002900</v>
      </c>
      <c r="P93" s="222">
        <v>-4.8732670494328528E-2</v>
      </c>
    </row>
    <row r="94" spans="1:16" ht="12.75" customHeight="1">
      <c r="A94" s="214">
        <v>84</v>
      </c>
      <c r="B94" s="226" t="s">
        <v>82</v>
      </c>
      <c r="C94" s="224" t="s">
        <v>133</v>
      </c>
      <c r="D94" s="219">
        <v>45442</v>
      </c>
      <c r="E94" s="218">
        <v>500.75</v>
      </c>
      <c r="F94" s="218">
        <v>495.45</v>
      </c>
      <c r="G94" s="220">
        <v>481.09999999999997</v>
      </c>
      <c r="H94" s="220">
        <v>461.45</v>
      </c>
      <c r="I94" s="220">
        <v>447.09999999999997</v>
      </c>
      <c r="J94" s="220">
        <v>515.09999999999991</v>
      </c>
      <c r="K94" s="220">
        <v>529.45000000000005</v>
      </c>
      <c r="L94" s="220">
        <v>549.09999999999991</v>
      </c>
      <c r="M94" s="221">
        <v>509.8</v>
      </c>
      <c r="N94" s="221">
        <v>475.8</v>
      </c>
      <c r="O94" s="221">
        <v>28598400</v>
      </c>
      <c r="P94" s="222">
        <v>3.7668381092334065E-2</v>
      </c>
    </row>
    <row r="95" spans="1:16" ht="12.75" customHeight="1">
      <c r="A95" s="214">
        <v>85</v>
      </c>
      <c r="B95" s="226" t="s">
        <v>57</v>
      </c>
      <c r="C95" s="218" t="s">
        <v>134</v>
      </c>
      <c r="D95" s="219">
        <v>45442</v>
      </c>
      <c r="E95" s="218">
        <v>2368</v>
      </c>
      <c r="F95" s="218">
        <v>2371.5166666666669</v>
      </c>
      <c r="G95" s="220">
        <v>2356.1833333333338</v>
      </c>
      <c r="H95" s="220">
        <v>2344.3666666666668</v>
      </c>
      <c r="I95" s="220">
        <v>2329.0333333333338</v>
      </c>
      <c r="J95" s="220">
        <v>2383.3333333333339</v>
      </c>
      <c r="K95" s="220">
        <v>2398.666666666667</v>
      </c>
      <c r="L95" s="220">
        <v>2410.483333333334</v>
      </c>
      <c r="M95" s="221">
        <v>2386.85</v>
      </c>
      <c r="N95" s="221">
        <v>2359.6999999999998</v>
      </c>
      <c r="O95" s="221">
        <v>18125100</v>
      </c>
      <c r="P95" s="222">
        <v>-4.0059347181008904E-3</v>
      </c>
    </row>
    <row r="96" spans="1:16" ht="12.75" customHeight="1">
      <c r="A96" s="214">
        <v>86</v>
      </c>
      <c r="B96" s="226" t="s">
        <v>61</v>
      </c>
      <c r="C96" s="218" t="s">
        <v>136</v>
      </c>
      <c r="D96" s="219">
        <v>45442</v>
      </c>
      <c r="E96" s="218">
        <v>1132.55</v>
      </c>
      <c r="F96" s="218">
        <v>1126.8499999999999</v>
      </c>
      <c r="G96" s="220">
        <v>1118.0999999999999</v>
      </c>
      <c r="H96" s="220">
        <v>1103.6500000000001</v>
      </c>
      <c r="I96" s="220">
        <v>1094.9000000000001</v>
      </c>
      <c r="J96" s="220">
        <v>1141.2999999999997</v>
      </c>
      <c r="K96" s="220">
        <v>1150.0499999999997</v>
      </c>
      <c r="L96" s="220">
        <v>1164.4999999999995</v>
      </c>
      <c r="M96" s="221">
        <v>1135.5999999999999</v>
      </c>
      <c r="N96" s="221">
        <v>1112.4000000000001</v>
      </c>
      <c r="O96" s="221">
        <v>85967700</v>
      </c>
      <c r="P96" s="222">
        <v>-1.1462148347889081E-2</v>
      </c>
    </row>
    <row r="97" spans="1:16" ht="12.75" customHeight="1">
      <c r="A97" s="214">
        <v>87</v>
      </c>
      <c r="B97" s="226" t="s">
        <v>66</v>
      </c>
      <c r="C97" s="218" t="s">
        <v>137</v>
      </c>
      <c r="D97" s="219">
        <v>45442</v>
      </c>
      <c r="E97" s="218">
        <v>1689.45</v>
      </c>
      <c r="F97" s="218">
        <v>1679.5833333333333</v>
      </c>
      <c r="G97" s="220">
        <v>1665.9166666666665</v>
      </c>
      <c r="H97" s="220">
        <v>1642.3833333333332</v>
      </c>
      <c r="I97" s="220">
        <v>1628.7166666666665</v>
      </c>
      <c r="J97" s="220">
        <v>1703.1166666666666</v>
      </c>
      <c r="K97" s="220">
        <v>1716.7833333333331</v>
      </c>
      <c r="L97" s="220">
        <v>1740.3166666666666</v>
      </c>
      <c r="M97" s="221">
        <v>1693.25</v>
      </c>
      <c r="N97" s="221">
        <v>1656.05</v>
      </c>
      <c r="O97" s="221">
        <v>3426000</v>
      </c>
      <c r="P97" s="222">
        <v>6.0196740566730291E-3</v>
      </c>
    </row>
    <row r="98" spans="1:16" ht="12.75" customHeight="1">
      <c r="A98" s="214">
        <v>88</v>
      </c>
      <c r="B98" s="226" t="s">
        <v>66</v>
      </c>
      <c r="C98" s="218" t="s">
        <v>138</v>
      </c>
      <c r="D98" s="219">
        <v>45442</v>
      </c>
      <c r="E98" s="218">
        <v>595.65</v>
      </c>
      <c r="F98" s="218">
        <v>593.76666666666665</v>
      </c>
      <c r="G98" s="220">
        <v>588.58333333333326</v>
      </c>
      <c r="H98" s="220">
        <v>581.51666666666665</v>
      </c>
      <c r="I98" s="220">
        <v>576.33333333333326</v>
      </c>
      <c r="J98" s="220">
        <v>600.83333333333326</v>
      </c>
      <c r="K98" s="220">
        <v>606.01666666666665</v>
      </c>
      <c r="L98" s="220">
        <v>613.08333333333326</v>
      </c>
      <c r="M98" s="221">
        <v>598.95000000000005</v>
      </c>
      <c r="N98" s="221">
        <v>586.70000000000005</v>
      </c>
      <c r="O98" s="221">
        <v>15402000</v>
      </c>
      <c r="P98" s="222">
        <v>1.5226418825390548E-2</v>
      </c>
    </row>
    <row r="99" spans="1:16" ht="12.75" customHeight="1">
      <c r="A99" s="214">
        <v>89</v>
      </c>
      <c r="B99" s="226" t="s">
        <v>77</v>
      </c>
      <c r="C99" s="218" t="s">
        <v>139</v>
      </c>
      <c r="D99" s="219">
        <v>45442</v>
      </c>
      <c r="E99" s="218">
        <v>12.7</v>
      </c>
      <c r="F99" s="218">
        <v>12.616666666666667</v>
      </c>
      <c r="G99" s="220">
        <v>12.433333333333334</v>
      </c>
      <c r="H99" s="220">
        <v>12.166666666666666</v>
      </c>
      <c r="I99" s="220">
        <v>11.983333333333333</v>
      </c>
      <c r="J99" s="220">
        <v>12.883333333333335</v>
      </c>
      <c r="K99" s="220">
        <v>13.066666666666668</v>
      </c>
      <c r="L99" s="220">
        <v>13.333333333333336</v>
      </c>
      <c r="M99" s="221">
        <v>12.8</v>
      </c>
      <c r="N99" s="221">
        <v>12.35</v>
      </c>
      <c r="O99" s="221">
        <v>3470760000</v>
      </c>
      <c r="P99" s="222">
        <v>-3.3425223983459683E-3</v>
      </c>
    </row>
    <row r="100" spans="1:16" ht="12.75" customHeight="1">
      <c r="A100" s="214">
        <v>90</v>
      </c>
      <c r="B100" s="226" t="s">
        <v>66</v>
      </c>
      <c r="C100" s="218" t="s">
        <v>140</v>
      </c>
      <c r="D100" s="219">
        <v>45442</v>
      </c>
      <c r="E100" s="218">
        <v>114.7</v>
      </c>
      <c r="F100" s="218">
        <v>113.53333333333335</v>
      </c>
      <c r="G100" s="220">
        <v>112.06666666666669</v>
      </c>
      <c r="H100" s="220">
        <v>109.43333333333335</v>
      </c>
      <c r="I100" s="220">
        <v>107.9666666666667</v>
      </c>
      <c r="J100" s="220">
        <v>116.16666666666669</v>
      </c>
      <c r="K100" s="220">
        <v>117.63333333333335</v>
      </c>
      <c r="L100" s="220">
        <v>120.26666666666668</v>
      </c>
      <c r="M100" s="221">
        <v>115</v>
      </c>
      <c r="N100" s="221">
        <v>110.9</v>
      </c>
      <c r="O100" s="221">
        <v>92605000</v>
      </c>
      <c r="P100" s="222">
        <v>1.8981073943661973E-2</v>
      </c>
    </row>
    <row r="101" spans="1:16" ht="12.75" customHeight="1">
      <c r="A101" s="214">
        <v>91</v>
      </c>
      <c r="B101" s="226" t="s">
        <v>61</v>
      </c>
      <c r="C101" s="218" t="s">
        <v>141</v>
      </c>
      <c r="D101" s="219">
        <v>45442</v>
      </c>
      <c r="E101" s="218">
        <v>77.7</v>
      </c>
      <c r="F101" s="218">
        <v>77.05</v>
      </c>
      <c r="G101" s="220">
        <v>76.05</v>
      </c>
      <c r="H101" s="220">
        <v>74.400000000000006</v>
      </c>
      <c r="I101" s="220">
        <v>73.400000000000006</v>
      </c>
      <c r="J101" s="220">
        <v>78.699999999999989</v>
      </c>
      <c r="K101" s="220">
        <v>79.699999999999989</v>
      </c>
      <c r="L101" s="220">
        <v>81.34999999999998</v>
      </c>
      <c r="M101" s="221">
        <v>78.05</v>
      </c>
      <c r="N101" s="221">
        <v>75.400000000000006</v>
      </c>
      <c r="O101" s="221">
        <v>395190000</v>
      </c>
      <c r="P101" s="222">
        <v>-1.1752663305152216E-3</v>
      </c>
    </row>
    <row r="102" spans="1:16" ht="12.75" customHeight="1">
      <c r="A102" s="214">
        <v>92</v>
      </c>
      <c r="B102" s="226" t="s">
        <v>187</v>
      </c>
      <c r="C102" s="224" t="s">
        <v>142</v>
      </c>
      <c r="D102" s="219">
        <v>45442</v>
      </c>
      <c r="E102" s="218">
        <v>145.9</v>
      </c>
      <c r="F102" s="218">
        <v>145.08333333333334</v>
      </c>
      <c r="G102" s="220">
        <v>143.7166666666667</v>
      </c>
      <c r="H102" s="220">
        <v>141.53333333333336</v>
      </c>
      <c r="I102" s="220">
        <v>140.16666666666671</v>
      </c>
      <c r="J102" s="220">
        <v>147.26666666666668</v>
      </c>
      <c r="K102" s="220">
        <v>148.6333333333333</v>
      </c>
      <c r="L102" s="220">
        <v>150.81666666666666</v>
      </c>
      <c r="M102" s="221">
        <v>146.44999999999999</v>
      </c>
      <c r="N102" s="221">
        <v>142.9</v>
      </c>
      <c r="O102" s="221">
        <v>70530000</v>
      </c>
      <c r="P102" s="222">
        <v>5.8291887266698752E-3</v>
      </c>
    </row>
    <row r="103" spans="1:16" ht="12.75" customHeight="1">
      <c r="A103" s="214">
        <v>93</v>
      </c>
      <c r="B103" s="226" t="s">
        <v>82</v>
      </c>
      <c r="C103" s="218" t="s">
        <v>143</v>
      </c>
      <c r="D103" s="219">
        <v>45442</v>
      </c>
      <c r="E103" s="218">
        <v>434.7</v>
      </c>
      <c r="F103" s="218">
        <v>438.54999999999995</v>
      </c>
      <c r="G103" s="220">
        <v>427.19999999999993</v>
      </c>
      <c r="H103" s="220">
        <v>419.7</v>
      </c>
      <c r="I103" s="220">
        <v>408.34999999999997</v>
      </c>
      <c r="J103" s="220">
        <v>446.0499999999999</v>
      </c>
      <c r="K103" s="220">
        <v>457.39999999999992</v>
      </c>
      <c r="L103" s="220">
        <v>464.89999999999986</v>
      </c>
      <c r="M103" s="221">
        <v>449.9</v>
      </c>
      <c r="N103" s="221">
        <v>431.05</v>
      </c>
      <c r="O103" s="221">
        <v>25440250</v>
      </c>
      <c r="P103" s="222">
        <v>8.0636373542552035E-3</v>
      </c>
    </row>
    <row r="104" spans="1:16" ht="12.75" customHeight="1">
      <c r="A104" s="214">
        <v>94</v>
      </c>
      <c r="B104" s="226" t="s">
        <v>115</v>
      </c>
      <c r="C104" s="225" t="s">
        <v>144</v>
      </c>
      <c r="D104" s="219">
        <v>45442</v>
      </c>
      <c r="E104" s="218">
        <v>559.15</v>
      </c>
      <c r="F104" s="218">
        <v>553.05000000000007</v>
      </c>
      <c r="G104" s="220">
        <v>544.85000000000014</v>
      </c>
      <c r="H104" s="220">
        <v>530.55000000000007</v>
      </c>
      <c r="I104" s="220">
        <v>522.35000000000014</v>
      </c>
      <c r="J104" s="220">
        <v>567.35000000000014</v>
      </c>
      <c r="K104" s="220">
        <v>575.55000000000018</v>
      </c>
      <c r="L104" s="220">
        <v>589.85000000000014</v>
      </c>
      <c r="M104" s="221">
        <v>561.25</v>
      </c>
      <c r="N104" s="221">
        <v>538.75</v>
      </c>
      <c r="O104" s="221">
        <v>21831000</v>
      </c>
      <c r="P104" s="222">
        <v>-5.9195847183643735E-3</v>
      </c>
    </row>
    <row r="105" spans="1:16" ht="12.75" customHeight="1">
      <c r="A105" s="214">
        <v>95</v>
      </c>
      <c r="B105" s="226" t="s">
        <v>47</v>
      </c>
      <c r="C105" s="218" t="s">
        <v>145</v>
      </c>
      <c r="D105" s="219">
        <v>45442</v>
      </c>
      <c r="E105" s="218">
        <v>206.7</v>
      </c>
      <c r="F105" s="218">
        <v>205.76666666666665</v>
      </c>
      <c r="G105" s="220">
        <v>202.93333333333331</v>
      </c>
      <c r="H105" s="220">
        <v>199.16666666666666</v>
      </c>
      <c r="I105" s="220">
        <v>196.33333333333331</v>
      </c>
      <c r="J105" s="220">
        <v>209.5333333333333</v>
      </c>
      <c r="K105" s="220">
        <v>212.36666666666667</v>
      </c>
      <c r="L105" s="220">
        <v>216.1333333333333</v>
      </c>
      <c r="M105" s="221">
        <v>208.6</v>
      </c>
      <c r="N105" s="221">
        <v>202</v>
      </c>
      <c r="O105" s="221">
        <v>24896500</v>
      </c>
      <c r="P105" s="222">
        <v>1.1070545283241079E-2</v>
      </c>
    </row>
    <row r="106" spans="1:16" ht="12.75" customHeight="1">
      <c r="A106" s="214">
        <v>96</v>
      </c>
      <c r="B106" s="226" t="s">
        <v>57</v>
      </c>
      <c r="C106" s="225" t="s">
        <v>146</v>
      </c>
      <c r="D106" s="219">
        <v>45442</v>
      </c>
      <c r="E106" s="218">
        <v>2659</v>
      </c>
      <c r="F106" s="218">
        <v>2661.6333333333332</v>
      </c>
      <c r="G106" s="220">
        <v>2621.6166666666663</v>
      </c>
      <c r="H106" s="220">
        <v>2584.2333333333331</v>
      </c>
      <c r="I106" s="220">
        <v>2544.2166666666662</v>
      </c>
      <c r="J106" s="220">
        <v>2699.0166666666664</v>
      </c>
      <c r="K106" s="220">
        <v>2739.0333333333328</v>
      </c>
      <c r="L106" s="220">
        <v>2776.4166666666665</v>
      </c>
      <c r="M106" s="221">
        <v>2701.65</v>
      </c>
      <c r="N106" s="221">
        <v>2624.25</v>
      </c>
      <c r="O106" s="221">
        <v>1593900</v>
      </c>
      <c r="P106" s="222">
        <v>2.9451656655686883E-2</v>
      </c>
    </row>
    <row r="107" spans="1:16" ht="12.75" customHeight="1">
      <c r="A107" s="214">
        <v>97</v>
      </c>
      <c r="B107" s="226" t="s">
        <v>115</v>
      </c>
      <c r="C107" s="223" t="s">
        <v>147</v>
      </c>
      <c r="D107" s="219">
        <v>45442</v>
      </c>
      <c r="E107" s="218">
        <v>4092.3</v>
      </c>
      <c r="F107" s="218">
        <v>4061.0499999999997</v>
      </c>
      <c r="G107" s="220">
        <v>4024.1499999999996</v>
      </c>
      <c r="H107" s="220">
        <v>3956</v>
      </c>
      <c r="I107" s="220">
        <v>3919.1</v>
      </c>
      <c r="J107" s="220">
        <v>4129.1999999999989</v>
      </c>
      <c r="K107" s="220">
        <v>4166.1000000000004</v>
      </c>
      <c r="L107" s="220">
        <v>4234.2499999999991</v>
      </c>
      <c r="M107" s="221">
        <v>4097.95</v>
      </c>
      <c r="N107" s="221">
        <v>3992.9</v>
      </c>
      <c r="O107" s="221">
        <v>4399200</v>
      </c>
      <c r="P107" s="222">
        <v>6.382540662960675E-3</v>
      </c>
    </row>
    <row r="108" spans="1:16" ht="12.75" customHeight="1">
      <c r="A108" s="214">
        <v>98</v>
      </c>
      <c r="B108" s="226" t="s">
        <v>61</v>
      </c>
      <c r="C108" s="225" t="s">
        <v>148</v>
      </c>
      <c r="D108" s="219">
        <v>45442</v>
      </c>
      <c r="E108" s="218">
        <v>1413.35</v>
      </c>
      <c r="F108" s="218">
        <v>1407.1499999999999</v>
      </c>
      <c r="G108" s="220">
        <v>1390.8999999999996</v>
      </c>
      <c r="H108" s="220">
        <v>1368.4499999999998</v>
      </c>
      <c r="I108" s="220">
        <v>1352.1999999999996</v>
      </c>
      <c r="J108" s="220">
        <v>1429.5999999999997</v>
      </c>
      <c r="K108" s="220">
        <v>1445.8500000000001</v>
      </c>
      <c r="L108" s="220">
        <v>1468.2999999999997</v>
      </c>
      <c r="M108" s="221">
        <v>1423.4</v>
      </c>
      <c r="N108" s="221">
        <v>1384.7</v>
      </c>
      <c r="O108" s="221">
        <v>27522000</v>
      </c>
      <c r="P108" s="222">
        <v>1.6265716448498051E-2</v>
      </c>
    </row>
    <row r="109" spans="1:16" ht="12.75" customHeight="1">
      <c r="A109" s="214">
        <v>99</v>
      </c>
      <c r="B109" s="226" t="s">
        <v>77</v>
      </c>
      <c r="C109" s="218" t="s">
        <v>149</v>
      </c>
      <c r="D109" s="219">
        <v>45442</v>
      </c>
      <c r="E109" s="218">
        <v>330.2</v>
      </c>
      <c r="F109" s="218">
        <v>329.25</v>
      </c>
      <c r="G109" s="220">
        <v>323.5</v>
      </c>
      <c r="H109" s="220">
        <v>316.8</v>
      </c>
      <c r="I109" s="220">
        <v>311.05</v>
      </c>
      <c r="J109" s="220">
        <v>335.95</v>
      </c>
      <c r="K109" s="220">
        <v>341.7</v>
      </c>
      <c r="L109" s="220">
        <v>348.4</v>
      </c>
      <c r="M109" s="221">
        <v>335</v>
      </c>
      <c r="N109" s="221">
        <v>322.55</v>
      </c>
      <c r="O109" s="221">
        <v>74891800</v>
      </c>
      <c r="P109" s="222">
        <v>2.3036551948353537E-2</v>
      </c>
    </row>
    <row r="110" spans="1:16" ht="12.75" customHeight="1">
      <c r="A110" s="214">
        <v>100</v>
      </c>
      <c r="B110" s="226" t="s">
        <v>85</v>
      </c>
      <c r="C110" s="218" t="s">
        <v>150</v>
      </c>
      <c r="D110" s="219">
        <v>45442</v>
      </c>
      <c r="E110" s="218">
        <v>1429.2</v>
      </c>
      <c r="F110" s="218">
        <v>1425.7</v>
      </c>
      <c r="G110" s="220">
        <v>1420.8000000000002</v>
      </c>
      <c r="H110" s="220">
        <v>1412.4</v>
      </c>
      <c r="I110" s="220">
        <v>1407.5000000000002</v>
      </c>
      <c r="J110" s="220">
        <v>1434.1000000000001</v>
      </c>
      <c r="K110" s="220">
        <v>1439.0000000000002</v>
      </c>
      <c r="L110" s="220">
        <v>1447.4</v>
      </c>
      <c r="M110" s="221">
        <v>1430.6</v>
      </c>
      <c r="N110" s="221">
        <v>1417.3</v>
      </c>
      <c r="O110" s="221">
        <v>50243600</v>
      </c>
      <c r="P110" s="222">
        <v>1.0693595107821049E-2</v>
      </c>
    </row>
    <row r="111" spans="1:16" ht="12.75" customHeight="1">
      <c r="A111" s="214">
        <v>101</v>
      </c>
      <c r="B111" s="226" t="s">
        <v>82</v>
      </c>
      <c r="C111" s="218" t="s">
        <v>152</v>
      </c>
      <c r="D111" s="219">
        <v>45442</v>
      </c>
      <c r="E111" s="218">
        <v>159.05000000000001</v>
      </c>
      <c r="F111" s="218">
        <v>158.41666666666666</v>
      </c>
      <c r="G111" s="220">
        <v>155.73333333333332</v>
      </c>
      <c r="H111" s="220">
        <v>152.41666666666666</v>
      </c>
      <c r="I111" s="220">
        <v>149.73333333333332</v>
      </c>
      <c r="J111" s="220">
        <v>161.73333333333332</v>
      </c>
      <c r="K111" s="220">
        <v>164.41666666666666</v>
      </c>
      <c r="L111" s="220">
        <v>167.73333333333332</v>
      </c>
      <c r="M111" s="221">
        <v>161.1</v>
      </c>
      <c r="N111" s="221">
        <v>155.1</v>
      </c>
      <c r="O111" s="221">
        <v>191212125</v>
      </c>
      <c r="P111" s="222">
        <v>-1.6798595026597776E-3</v>
      </c>
    </row>
    <row r="112" spans="1:16" ht="12.75" customHeight="1">
      <c r="A112" s="214">
        <v>102</v>
      </c>
      <c r="B112" s="226" t="s">
        <v>42</v>
      </c>
      <c r="C112" s="218" t="s">
        <v>153</v>
      </c>
      <c r="D112" s="219">
        <v>45442</v>
      </c>
      <c r="E112" s="218">
        <v>1302.7</v>
      </c>
      <c r="F112" s="218">
        <v>1306.7333333333333</v>
      </c>
      <c r="G112" s="220">
        <v>1292.9666666666667</v>
      </c>
      <c r="H112" s="220">
        <v>1283.2333333333333</v>
      </c>
      <c r="I112" s="220">
        <v>1269.4666666666667</v>
      </c>
      <c r="J112" s="220">
        <v>1316.4666666666667</v>
      </c>
      <c r="K112" s="220">
        <v>1330.2333333333336</v>
      </c>
      <c r="L112" s="220">
        <v>1339.9666666666667</v>
      </c>
      <c r="M112" s="221">
        <v>1320.5</v>
      </c>
      <c r="N112" s="221">
        <v>1297</v>
      </c>
      <c r="O112" s="221">
        <v>1721200</v>
      </c>
      <c r="P112" s="222">
        <v>4.2519685039370078E-2</v>
      </c>
    </row>
    <row r="113" spans="1:16" ht="12.75" customHeight="1">
      <c r="A113" s="214">
        <v>103</v>
      </c>
      <c r="B113" s="226" t="s">
        <v>115</v>
      </c>
      <c r="C113" s="218" t="s">
        <v>154</v>
      </c>
      <c r="D113" s="219">
        <v>45442</v>
      </c>
      <c r="E113" s="218">
        <v>995.9</v>
      </c>
      <c r="F113" s="218">
        <v>991.54999999999984</v>
      </c>
      <c r="G113" s="220">
        <v>979.89999999999964</v>
      </c>
      <c r="H113" s="220">
        <v>963.89999999999975</v>
      </c>
      <c r="I113" s="220">
        <v>952.24999999999955</v>
      </c>
      <c r="J113" s="220">
        <v>1007.5499999999997</v>
      </c>
      <c r="K113" s="220">
        <v>1019.2</v>
      </c>
      <c r="L113" s="220">
        <v>1035.1999999999998</v>
      </c>
      <c r="M113" s="221">
        <v>1003.2</v>
      </c>
      <c r="N113" s="221">
        <v>975.55</v>
      </c>
      <c r="O113" s="221">
        <v>16303000</v>
      </c>
      <c r="P113" s="222">
        <v>-6.5582511330311913E-3</v>
      </c>
    </row>
    <row r="114" spans="1:16" ht="12.75" customHeight="1">
      <c r="A114" s="214">
        <v>104</v>
      </c>
      <c r="B114" s="226" t="s">
        <v>57</v>
      </c>
      <c r="C114" s="225" t="s">
        <v>155</v>
      </c>
      <c r="D114" s="219">
        <v>45442</v>
      </c>
      <c r="E114" s="218">
        <v>434</v>
      </c>
      <c r="F114" s="218">
        <v>434.16666666666669</v>
      </c>
      <c r="G114" s="220">
        <v>431.33333333333337</v>
      </c>
      <c r="H114" s="220">
        <v>428.66666666666669</v>
      </c>
      <c r="I114" s="220">
        <v>425.83333333333337</v>
      </c>
      <c r="J114" s="220">
        <v>436.83333333333337</v>
      </c>
      <c r="K114" s="220">
        <v>439.66666666666674</v>
      </c>
      <c r="L114" s="220">
        <v>442.33333333333337</v>
      </c>
      <c r="M114" s="221">
        <v>437</v>
      </c>
      <c r="N114" s="221">
        <v>431.5</v>
      </c>
      <c r="O114" s="221">
        <v>125644800</v>
      </c>
      <c r="P114" s="222">
        <v>2.0042865493277912E-2</v>
      </c>
    </row>
    <row r="115" spans="1:16" ht="12.75" customHeight="1">
      <c r="A115" s="214">
        <v>105</v>
      </c>
      <c r="B115" s="226" t="s">
        <v>130</v>
      </c>
      <c r="C115" s="218" t="s">
        <v>156</v>
      </c>
      <c r="D115" s="219">
        <v>45442</v>
      </c>
      <c r="E115" s="218">
        <v>941.8</v>
      </c>
      <c r="F115" s="218">
        <v>932.33333333333337</v>
      </c>
      <c r="G115" s="220">
        <v>920.66666666666674</v>
      </c>
      <c r="H115" s="220">
        <v>899.53333333333342</v>
      </c>
      <c r="I115" s="220">
        <v>887.86666666666679</v>
      </c>
      <c r="J115" s="220">
        <v>953.4666666666667</v>
      </c>
      <c r="K115" s="220">
        <v>965.13333333333344</v>
      </c>
      <c r="L115" s="220">
        <v>986.26666666666665</v>
      </c>
      <c r="M115" s="221">
        <v>944</v>
      </c>
      <c r="N115" s="221">
        <v>911.2</v>
      </c>
      <c r="O115" s="221">
        <v>11789375</v>
      </c>
      <c r="P115" s="222">
        <v>-6.9183320996792502E-2</v>
      </c>
    </row>
    <row r="116" spans="1:16" ht="12.75" customHeight="1">
      <c r="A116" s="214">
        <v>106</v>
      </c>
      <c r="B116" s="226" t="s">
        <v>47</v>
      </c>
      <c r="C116" s="218" t="s">
        <v>157</v>
      </c>
      <c r="D116" s="219">
        <v>45442</v>
      </c>
      <c r="E116" s="218">
        <v>3956.95</v>
      </c>
      <c r="F116" s="218">
        <v>3952.6333333333332</v>
      </c>
      <c r="G116" s="220">
        <v>3819.4166666666665</v>
      </c>
      <c r="H116" s="220">
        <v>3681.8833333333332</v>
      </c>
      <c r="I116" s="220">
        <v>3548.6666666666665</v>
      </c>
      <c r="J116" s="220">
        <v>4090.1666666666665</v>
      </c>
      <c r="K116" s="220">
        <v>4223.3833333333332</v>
      </c>
      <c r="L116" s="220">
        <v>4360.9166666666661</v>
      </c>
      <c r="M116" s="221">
        <v>4085.85</v>
      </c>
      <c r="N116" s="221">
        <v>3815.1</v>
      </c>
      <c r="O116" s="221">
        <v>668875</v>
      </c>
      <c r="P116" s="222">
        <v>-0.19847213900539246</v>
      </c>
    </row>
    <row r="117" spans="1:16" ht="12.75" customHeight="1">
      <c r="A117" s="214">
        <v>107</v>
      </c>
      <c r="B117" s="226" t="s">
        <v>130</v>
      </c>
      <c r="C117" s="218" t="s">
        <v>158</v>
      </c>
      <c r="D117" s="219">
        <v>45442</v>
      </c>
      <c r="E117" s="218">
        <v>862.75</v>
      </c>
      <c r="F117" s="218">
        <v>853.48333333333323</v>
      </c>
      <c r="G117" s="220">
        <v>841.96666666666647</v>
      </c>
      <c r="H117" s="220">
        <v>821.18333333333328</v>
      </c>
      <c r="I117" s="220">
        <v>809.66666666666652</v>
      </c>
      <c r="J117" s="220">
        <v>874.26666666666642</v>
      </c>
      <c r="K117" s="220">
        <v>885.78333333333308</v>
      </c>
      <c r="L117" s="220">
        <v>906.56666666666638</v>
      </c>
      <c r="M117" s="221">
        <v>865</v>
      </c>
      <c r="N117" s="221">
        <v>832.7</v>
      </c>
      <c r="O117" s="221">
        <v>17090325</v>
      </c>
      <c r="P117" s="222">
        <v>-1.8643410852713177E-2</v>
      </c>
    </row>
    <row r="118" spans="1:16" ht="12.75" customHeight="1">
      <c r="A118" s="214">
        <v>108</v>
      </c>
      <c r="B118" s="226" t="s">
        <v>57</v>
      </c>
      <c r="C118" s="223" t="s">
        <v>159</v>
      </c>
      <c r="D118" s="219">
        <v>45442</v>
      </c>
      <c r="E118" s="218">
        <v>470.8</v>
      </c>
      <c r="F118" s="218">
        <v>467.23333333333335</v>
      </c>
      <c r="G118" s="220">
        <v>458.91666666666669</v>
      </c>
      <c r="H118" s="220">
        <v>447.03333333333336</v>
      </c>
      <c r="I118" s="220">
        <v>438.7166666666667</v>
      </c>
      <c r="J118" s="220">
        <v>479.11666666666667</v>
      </c>
      <c r="K118" s="220">
        <v>487.43333333333328</v>
      </c>
      <c r="L118" s="220">
        <v>499.31666666666666</v>
      </c>
      <c r="M118" s="221">
        <v>475.55</v>
      </c>
      <c r="N118" s="221">
        <v>455.35</v>
      </c>
      <c r="O118" s="221">
        <v>21831250</v>
      </c>
      <c r="P118" s="222">
        <v>1.5702239022971794E-2</v>
      </c>
    </row>
    <row r="119" spans="1:16" ht="12.75" customHeight="1">
      <c r="A119" s="214">
        <v>109</v>
      </c>
      <c r="B119" s="226" t="s">
        <v>61</v>
      </c>
      <c r="C119" s="218" t="s">
        <v>160</v>
      </c>
      <c r="D119" s="219">
        <v>45442</v>
      </c>
      <c r="E119" s="218">
        <v>1646.65</v>
      </c>
      <c r="F119" s="218">
        <v>1639.5666666666668</v>
      </c>
      <c r="G119" s="220">
        <v>1630.6833333333336</v>
      </c>
      <c r="H119" s="220">
        <v>1614.7166666666667</v>
      </c>
      <c r="I119" s="220">
        <v>1605.8333333333335</v>
      </c>
      <c r="J119" s="220">
        <v>1655.5333333333338</v>
      </c>
      <c r="K119" s="220">
        <v>1664.416666666667</v>
      </c>
      <c r="L119" s="220">
        <v>1680.3833333333339</v>
      </c>
      <c r="M119" s="221">
        <v>1648.45</v>
      </c>
      <c r="N119" s="221">
        <v>1623.6</v>
      </c>
      <c r="O119" s="221">
        <v>54977600</v>
      </c>
      <c r="P119" s="222">
        <v>-1.164220533139656E-2</v>
      </c>
    </row>
    <row r="120" spans="1:16" ht="12.75" customHeight="1">
      <c r="A120" s="214">
        <v>110</v>
      </c>
      <c r="B120" s="226" t="s">
        <v>66</v>
      </c>
      <c r="C120" s="218" t="s">
        <v>905</v>
      </c>
      <c r="D120" s="219">
        <v>45442</v>
      </c>
      <c r="E120" s="218">
        <v>157.85</v>
      </c>
      <c r="F120" s="218">
        <v>155.80000000000001</v>
      </c>
      <c r="G120" s="220">
        <v>153.10000000000002</v>
      </c>
      <c r="H120" s="220">
        <v>148.35000000000002</v>
      </c>
      <c r="I120" s="220">
        <v>145.65000000000003</v>
      </c>
      <c r="J120" s="220">
        <v>160.55000000000001</v>
      </c>
      <c r="K120" s="220">
        <v>163.25</v>
      </c>
      <c r="L120" s="220">
        <v>168</v>
      </c>
      <c r="M120" s="221">
        <v>158.5</v>
      </c>
      <c r="N120" s="221">
        <v>151.05000000000001</v>
      </c>
      <c r="O120" s="221">
        <v>43607126</v>
      </c>
      <c r="P120" s="222">
        <v>1.7279067346726344E-2</v>
      </c>
    </row>
    <row r="121" spans="1:16" ht="12.75" customHeight="1">
      <c r="A121" s="214">
        <v>111</v>
      </c>
      <c r="B121" s="226" t="s">
        <v>42</v>
      </c>
      <c r="C121" s="218" t="s">
        <v>161</v>
      </c>
      <c r="D121" s="219">
        <v>45442</v>
      </c>
      <c r="E121" s="218">
        <v>2510.3000000000002</v>
      </c>
      <c r="F121" s="218">
        <v>2494.7333333333336</v>
      </c>
      <c r="G121" s="220">
        <v>2435.5666666666671</v>
      </c>
      <c r="H121" s="220">
        <v>2360.8333333333335</v>
      </c>
      <c r="I121" s="220">
        <v>2301.666666666667</v>
      </c>
      <c r="J121" s="220">
        <v>2569.4666666666672</v>
      </c>
      <c r="K121" s="220">
        <v>2628.6333333333332</v>
      </c>
      <c r="L121" s="220">
        <v>2703.3666666666672</v>
      </c>
      <c r="M121" s="221">
        <v>2553.9</v>
      </c>
      <c r="N121" s="221">
        <v>2420</v>
      </c>
      <c r="O121" s="221">
        <v>1768200</v>
      </c>
      <c r="P121" s="222">
        <v>8.6451612903225811E-2</v>
      </c>
    </row>
    <row r="122" spans="1:16" ht="12.75" customHeight="1">
      <c r="A122" s="214">
        <v>112</v>
      </c>
      <c r="B122" s="226" t="s">
        <v>42</v>
      </c>
      <c r="C122" s="218" t="s">
        <v>162</v>
      </c>
      <c r="D122" s="219">
        <v>45442</v>
      </c>
      <c r="E122" s="218">
        <v>435.2</v>
      </c>
      <c r="F122" s="218">
        <v>432.89999999999992</v>
      </c>
      <c r="G122" s="220">
        <v>428.39999999999986</v>
      </c>
      <c r="H122" s="220">
        <v>421.59999999999997</v>
      </c>
      <c r="I122" s="220">
        <v>417.09999999999991</v>
      </c>
      <c r="J122" s="220">
        <v>439.69999999999982</v>
      </c>
      <c r="K122" s="220">
        <v>444.19999999999993</v>
      </c>
      <c r="L122" s="220">
        <v>450.99999999999977</v>
      </c>
      <c r="M122" s="221">
        <v>437.4</v>
      </c>
      <c r="N122" s="221">
        <v>426.1</v>
      </c>
      <c r="O122" s="221">
        <v>14014800</v>
      </c>
      <c r="P122" s="222">
        <v>3.3730407523510975E-2</v>
      </c>
    </row>
    <row r="123" spans="1:16" ht="12.75" customHeight="1">
      <c r="A123" s="214">
        <v>113</v>
      </c>
      <c r="B123" s="226" t="s">
        <v>66</v>
      </c>
      <c r="C123" s="218" t="s">
        <v>163</v>
      </c>
      <c r="D123" s="219">
        <v>45442</v>
      </c>
      <c r="E123" s="218">
        <v>627.5</v>
      </c>
      <c r="F123" s="218">
        <v>625.1</v>
      </c>
      <c r="G123" s="220">
        <v>614.55000000000007</v>
      </c>
      <c r="H123" s="220">
        <v>601.6</v>
      </c>
      <c r="I123" s="220">
        <v>591.05000000000007</v>
      </c>
      <c r="J123" s="220">
        <v>638.05000000000007</v>
      </c>
      <c r="K123" s="220">
        <v>648.6</v>
      </c>
      <c r="L123" s="220">
        <v>661.55000000000007</v>
      </c>
      <c r="M123" s="221">
        <v>635.65</v>
      </c>
      <c r="N123" s="221">
        <v>612.15</v>
      </c>
      <c r="O123" s="221">
        <v>34109000</v>
      </c>
      <c r="P123" s="222">
        <v>-3.3893352812271733E-3</v>
      </c>
    </row>
    <row r="124" spans="1:16" ht="12.75" customHeight="1">
      <c r="A124" s="214">
        <v>114</v>
      </c>
      <c r="B124" s="226" t="s">
        <v>40</v>
      </c>
      <c r="C124" s="223" t="s">
        <v>164</v>
      </c>
      <c r="D124" s="219">
        <v>45442</v>
      </c>
      <c r="E124" s="218">
        <v>3313.45</v>
      </c>
      <c r="F124" s="218">
        <v>3295.6166666666663</v>
      </c>
      <c r="G124" s="220">
        <v>3259.7833333333328</v>
      </c>
      <c r="H124" s="220">
        <v>3206.1166666666663</v>
      </c>
      <c r="I124" s="220">
        <v>3170.2833333333328</v>
      </c>
      <c r="J124" s="220">
        <v>3349.2833333333328</v>
      </c>
      <c r="K124" s="220">
        <v>3385.1166666666659</v>
      </c>
      <c r="L124" s="220">
        <v>3438.7833333333328</v>
      </c>
      <c r="M124" s="221">
        <v>3331.45</v>
      </c>
      <c r="N124" s="221">
        <v>3241.95</v>
      </c>
      <c r="O124" s="221">
        <v>18544650</v>
      </c>
      <c r="P124" s="222">
        <v>1.2107865610059597E-2</v>
      </c>
    </row>
    <row r="125" spans="1:16" ht="12.75" customHeight="1">
      <c r="A125" s="214">
        <v>115</v>
      </c>
      <c r="B125" s="226" t="s">
        <v>85</v>
      </c>
      <c r="C125" s="218" t="s">
        <v>165</v>
      </c>
      <c r="D125" s="219">
        <v>45442</v>
      </c>
      <c r="E125" s="218">
        <v>4607.8500000000004</v>
      </c>
      <c r="F125" s="218">
        <v>4614.0166666666664</v>
      </c>
      <c r="G125" s="220">
        <v>4575.833333333333</v>
      </c>
      <c r="H125" s="220">
        <v>4543.8166666666666</v>
      </c>
      <c r="I125" s="220">
        <v>4505.6333333333332</v>
      </c>
      <c r="J125" s="220">
        <v>4646.0333333333328</v>
      </c>
      <c r="K125" s="220">
        <v>4684.2166666666672</v>
      </c>
      <c r="L125" s="220">
        <v>4716.2333333333327</v>
      </c>
      <c r="M125" s="221">
        <v>4652.2</v>
      </c>
      <c r="N125" s="221">
        <v>4582</v>
      </c>
      <c r="O125" s="221">
        <v>3773550</v>
      </c>
      <c r="P125" s="222">
        <v>2.4516391773569537E-2</v>
      </c>
    </row>
    <row r="126" spans="1:16" ht="12.75" customHeight="1">
      <c r="A126" s="214">
        <v>116</v>
      </c>
      <c r="B126" s="226" t="s">
        <v>85</v>
      </c>
      <c r="C126" s="218" t="s">
        <v>166</v>
      </c>
      <c r="D126" s="219">
        <v>45442</v>
      </c>
      <c r="E126" s="218">
        <v>4406.05</v>
      </c>
      <c r="F126" s="218">
        <v>4379.3</v>
      </c>
      <c r="G126" s="220">
        <v>4340.6500000000005</v>
      </c>
      <c r="H126" s="220">
        <v>4275.25</v>
      </c>
      <c r="I126" s="220">
        <v>4236.6000000000004</v>
      </c>
      <c r="J126" s="220">
        <v>4444.7000000000007</v>
      </c>
      <c r="K126" s="220">
        <v>4483.3500000000004</v>
      </c>
      <c r="L126" s="220">
        <v>4548.7500000000009</v>
      </c>
      <c r="M126" s="221">
        <v>4417.95</v>
      </c>
      <c r="N126" s="221">
        <v>4313.8999999999996</v>
      </c>
      <c r="O126" s="221">
        <v>1738000</v>
      </c>
      <c r="P126" s="222">
        <v>2.9072177156729231E-2</v>
      </c>
    </row>
    <row r="127" spans="1:16" ht="12.75" customHeight="1">
      <c r="A127" s="214">
        <v>117</v>
      </c>
      <c r="B127" s="226" t="s">
        <v>42</v>
      </c>
      <c r="C127" s="218" t="s">
        <v>167</v>
      </c>
      <c r="D127" s="219">
        <v>45442</v>
      </c>
      <c r="E127" s="218">
        <v>1675.55</v>
      </c>
      <c r="F127" s="218">
        <v>1654.0333333333331</v>
      </c>
      <c r="G127" s="220">
        <v>1627.4666666666662</v>
      </c>
      <c r="H127" s="220">
        <v>1579.3833333333332</v>
      </c>
      <c r="I127" s="220">
        <v>1552.8166666666664</v>
      </c>
      <c r="J127" s="220">
        <v>1702.1166666666661</v>
      </c>
      <c r="K127" s="220">
        <v>1728.6833333333332</v>
      </c>
      <c r="L127" s="220">
        <v>1776.766666666666</v>
      </c>
      <c r="M127" s="221">
        <v>1680.6</v>
      </c>
      <c r="N127" s="221">
        <v>1605.95</v>
      </c>
      <c r="O127" s="221">
        <v>6703950</v>
      </c>
      <c r="P127" s="222">
        <v>-7.1752265861027191E-3</v>
      </c>
    </row>
    <row r="128" spans="1:16" ht="12.75" customHeight="1">
      <c r="A128" s="214">
        <v>118</v>
      </c>
      <c r="B128" s="226" t="s">
        <v>54</v>
      </c>
      <c r="C128" s="218" t="s">
        <v>168</v>
      </c>
      <c r="D128" s="219">
        <v>45442</v>
      </c>
      <c r="E128" s="218">
        <v>2204</v>
      </c>
      <c r="F128" s="218">
        <v>2197.8833333333332</v>
      </c>
      <c r="G128" s="220">
        <v>2174.1166666666663</v>
      </c>
      <c r="H128" s="220">
        <v>2144.2333333333331</v>
      </c>
      <c r="I128" s="220">
        <v>2120.4666666666662</v>
      </c>
      <c r="J128" s="220">
        <v>2227.7666666666664</v>
      </c>
      <c r="K128" s="220">
        <v>2251.5333333333328</v>
      </c>
      <c r="L128" s="220">
        <v>2281.4166666666665</v>
      </c>
      <c r="M128" s="221">
        <v>2221.65</v>
      </c>
      <c r="N128" s="221">
        <v>2168</v>
      </c>
      <c r="O128" s="221">
        <v>13414450</v>
      </c>
      <c r="P128" s="222">
        <v>-1.2012476477715051E-2</v>
      </c>
    </row>
    <row r="129" spans="1:16" ht="12.75" customHeight="1">
      <c r="A129" s="214">
        <v>119</v>
      </c>
      <c r="B129" s="226" t="s">
        <v>66</v>
      </c>
      <c r="C129" s="218" t="s">
        <v>169</v>
      </c>
      <c r="D129" s="219">
        <v>45442</v>
      </c>
      <c r="E129" s="218">
        <v>259.95</v>
      </c>
      <c r="F129" s="218">
        <v>257.38333333333333</v>
      </c>
      <c r="G129" s="220">
        <v>252.56666666666666</v>
      </c>
      <c r="H129" s="220">
        <v>245.18333333333334</v>
      </c>
      <c r="I129" s="220">
        <v>240.36666666666667</v>
      </c>
      <c r="J129" s="220">
        <v>264.76666666666665</v>
      </c>
      <c r="K129" s="220">
        <v>269.58333333333326</v>
      </c>
      <c r="L129" s="220">
        <v>276.96666666666664</v>
      </c>
      <c r="M129" s="221">
        <v>262.2</v>
      </c>
      <c r="N129" s="221">
        <v>250</v>
      </c>
      <c r="O129" s="221">
        <v>36988000</v>
      </c>
      <c r="P129" s="222">
        <v>7.5728684282211928E-3</v>
      </c>
    </row>
    <row r="130" spans="1:16" ht="12.75" customHeight="1">
      <c r="A130" s="214">
        <v>120</v>
      </c>
      <c r="B130" s="226" t="s">
        <v>66</v>
      </c>
      <c r="C130" s="218" t="s">
        <v>170</v>
      </c>
      <c r="D130" s="219">
        <v>45442</v>
      </c>
      <c r="E130" s="218">
        <v>174.3</v>
      </c>
      <c r="F130" s="218">
        <v>173.61666666666667</v>
      </c>
      <c r="G130" s="220">
        <v>171.28333333333336</v>
      </c>
      <c r="H130" s="220">
        <v>168.26666666666668</v>
      </c>
      <c r="I130" s="220">
        <v>165.93333333333337</v>
      </c>
      <c r="J130" s="220">
        <v>176.63333333333335</v>
      </c>
      <c r="K130" s="220">
        <v>178.96666666666667</v>
      </c>
      <c r="L130" s="220">
        <v>181.98333333333335</v>
      </c>
      <c r="M130" s="221">
        <v>175.95</v>
      </c>
      <c r="N130" s="221">
        <v>170.6</v>
      </c>
      <c r="O130" s="221">
        <v>53751000</v>
      </c>
      <c r="P130" s="222">
        <v>-5.5503135927179887E-3</v>
      </c>
    </row>
    <row r="131" spans="1:16" ht="12.75" customHeight="1">
      <c r="A131" s="214">
        <v>121</v>
      </c>
      <c r="B131" s="226" t="s">
        <v>57</v>
      </c>
      <c r="C131" s="218" t="s">
        <v>171</v>
      </c>
      <c r="D131" s="219">
        <v>45442</v>
      </c>
      <c r="E131" s="218">
        <v>596.20000000000005</v>
      </c>
      <c r="F131" s="218">
        <v>596.55000000000007</v>
      </c>
      <c r="G131" s="220">
        <v>585.60000000000014</v>
      </c>
      <c r="H131" s="220">
        <v>575.00000000000011</v>
      </c>
      <c r="I131" s="220">
        <v>564.05000000000018</v>
      </c>
      <c r="J131" s="220">
        <v>607.15000000000009</v>
      </c>
      <c r="K131" s="220">
        <v>618.10000000000014</v>
      </c>
      <c r="L131" s="220">
        <v>628.70000000000005</v>
      </c>
      <c r="M131" s="221">
        <v>607.5</v>
      </c>
      <c r="N131" s="221">
        <v>585.95000000000005</v>
      </c>
      <c r="O131" s="221">
        <v>14781600</v>
      </c>
      <c r="P131" s="222">
        <v>1.3827160493827161E-2</v>
      </c>
    </row>
    <row r="132" spans="1:16" ht="12.75" customHeight="1">
      <c r="A132" s="214">
        <v>122</v>
      </c>
      <c r="B132" s="226" t="s">
        <v>54</v>
      </c>
      <c r="C132" s="218" t="s">
        <v>172</v>
      </c>
      <c r="D132" s="219">
        <v>45442</v>
      </c>
      <c r="E132" s="218">
        <v>12699.65</v>
      </c>
      <c r="F132" s="218">
        <v>12695.199999999999</v>
      </c>
      <c r="G132" s="220">
        <v>12504.499999999998</v>
      </c>
      <c r="H132" s="220">
        <v>12309.349999999999</v>
      </c>
      <c r="I132" s="220">
        <v>12118.649999999998</v>
      </c>
      <c r="J132" s="220">
        <v>12890.349999999999</v>
      </c>
      <c r="K132" s="220">
        <v>13081.05</v>
      </c>
      <c r="L132" s="220">
        <v>13276.199999999999</v>
      </c>
      <c r="M132" s="221">
        <v>12885.9</v>
      </c>
      <c r="N132" s="221">
        <v>12500.05</v>
      </c>
      <c r="O132" s="221">
        <v>2515100</v>
      </c>
      <c r="P132" s="222">
        <v>-2.1133338522612281E-2</v>
      </c>
    </row>
    <row r="133" spans="1:16" ht="12.75" customHeight="1">
      <c r="A133" s="214">
        <v>123</v>
      </c>
      <c r="B133" s="226" t="s">
        <v>57</v>
      </c>
      <c r="C133" s="218" t="s">
        <v>173</v>
      </c>
      <c r="D133" s="219">
        <v>45442</v>
      </c>
      <c r="E133" s="218">
        <v>1197.5</v>
      </c>
      <c r="F133" s="218">
        <v>1196.5833333333333</v>
      </c>
      <c r="G133" s="220">
        <v>1183.1666666666665</v>
      </c>
      <c r="H133" s="220">
        <v>1168.8333333333333</v>
      </c>
      <c r="I133" s="220">
        <v>1155.4166666666665</v>
      </c>
      <c r="J133" s="220">
        <v>1210.9166666666665</v>
      </c>
      <c r="K133" s="220">
        <v>1224.333333333333</v>
      </c>
      <c r="L133" s="220">
        <v>1238.6666666666665</v>
      </c>
      <c r="M133" s="221">
        <v>1210</v>
      </c>
      <c r="N133" s="221">
        <v>1182.25</v>
      </c>
      <c r="O133" s="221">
        <v>10386600</v>
      </c>
      <c r="P133" s="222">
        <v>-1.7491926803013993E-3</v>
      </c>
    </row>
    <row r="134" spans="1:16" ht="12.75" customHeight="1">
      <c r="A134" s="214">
        <v>124</v>
      </c>
      <c r="B134" s="226" t="s">
        <v>85</v>
      </c>
      <c r="C134" s="218" t="s">
        <v>174</v>
      </c>
      <c r="D134" s="219">
        <v>45442</v>
      </c>
      <c r="E134" s="218">
        <v>3870</v>
      </c>
      <c r="F134" s="218">
        <v>3820.1333333333332</v>
      </c>
      <c r="G134" s="220">
        <v>3742.2666666666664</v>
      </c>
      <c r="H134" s="220">
        <v>3614.5333333333333</v>
      </c>
      <c r="I134" s="220">
        <v>3536.6666666666665</v>
      </c>
      <c r="J134" s="220">
        <v>3947.8666666666663</v>
      </c>
      <c r="K134" s="220">
        <v>4025.7333333333331</v>
      </c>
      <c r="L134" s="220">
        <v>4153.4666666666662</v>
      </c>
      <c r="M134" s="221">
        <v>3898</v>
      </c>
      <c r="N134" s="221">
        <v>3692.4</v>
      </c>
      <c r="O134" s="221">
        <v>2362800</v>
      </c>
      <c r="P134" s="222">
        <v>4.3639575971731452E-2</v>
      </c>
    </row>
    <row r="135" spans="1:16" ht="12.75" customHeight="1">
      <c r="A135" s="214">
        <v>125</v>
      </c>
      <c r="B135" s="226" t="s">
        <v>42</v>
      </c>
      <c r="C135" s="218" t="s">
        <v>175</v>
      </c>
      <c r="D135" s="219">
        <v>45442</v>
      </c>
      <c r="E135" s="218">
        <v>1833</v>
      </c>
      <c r="F135" s="218">
        <v>1791.1666666666667</v>
      </c>
      <c r="G135" s="220">
        <v>1741.2333333333336</v>
      </c>
      <c r="H135" s="220">
        <v>1649.4666666666669</v>
      </c>
      <c r="I135" s="220">
        <v>1599.5333333333338</v>
      </c>
      <c r="J135" s="220">
        <v>1882.9333333333334</v>
      </c>
      <c r="K135" s="220">
        <v>1932.8666666666663</v>
      </c>
      <c r="L135" s="220">
        <v>2024.6333333333332</v>
      </c>
      <c r="M135" s="221">
        <v>1841.1</v>
      </c>
      <c r="N135" s="221">
        <v>1699.4</v>
      </c>
      <c r="O135" s="221">
        <v>1503600</v>
      </c>
      <c r="P135" s="222">
        <v>7.7386070507308682E-2</v>
      </c>
    </row>
    <row r="136" spans="1:16" ht="12.75" customHeight="1">
      <c r="A136" s="214">
        <v>126</v>
      </c>
      <c r="B136" s="226" t="s">
        <v>66</v>
      </c>
      <c r="C136" s="225" t="s">
        <v>176</v>
      </c>
      <c r="D136" s="219">
        <v>45442</v>
      </c>
      <c r="E136" s="218">
        <v>969.65</v>
      </c>
      <c r="F136" s="218">
        <v>970.23333333333323</v>
      </c>
      <c r="G136" s="220">
        <v>957.66666666666652</v>
      </c>
      <c r="H136" s="220">
        <v>945.68333333333328</v>
      </c>
      <c r="I136" s="220">
        <v>933.11666666666656</v>
      </c>
      <c r="J136" s="220">
        <v>982.21666666666647</v>
      </c>
      <c r="K136" s="220">
        <v>994.7833333333333</v>
      </c>
      <c r="L136" s="220">
        <v>1006.7666666666664</v>
      </c>
      <c r="M136" s="221">
        <v>982.8</v>
      </c>
      <c r="N136" s="221">
        <v>958.25</v>
      </c>
      <c r="O136" s="221">
        <v>6760000</v>
      </c>
      <c r="P136" s="222">
        <v>5.7129254939300165E-3</v>
      </c>
    </row>
    <row r="137" spans="1:16" ht="12.75" customHeight="1">
      <c r="A137" s="214">
        <v>127</v>
      </c>
      <c r="B137" s="226" t="s">
        <v>82</v>
      </c>
      <c r="C137" s="225" t="s">
        <v>177</v>
      </c>
      <c r="D137" s="219">
        <v>45442</v>
      </c>
      <c r="E137" s="218">
        <v>1292.45</v>
      </c>
      <c r="F137" s="218">
        <v>1299.8000000000002</v>
      </c>
      <c r="G137" s="220">
        <v>1267.7000000000003</v>
      </c>
      <c r="H137" s="220">
        <v>1242.95</v>
      </c>
      <c r="I137" s="220">
        <v>1210.8500000000001</v>
      </c>
      <c r="J137" s="220">
        <v>1324.5500000000004</v>
      </c>
      <c r="K137" s="220">
        <v>1356.6500000000003</v>
      </c>
      <c r="L137" s="220">
        <v>1381.4000000000005</v>
      </c>
      <c r="M137" s="221">
        <v>1331.9</v>
      </c>
      <c r="N137" s="221">
        <v>1275.05</v>
      </c>
      <c r="O137" s="221">
        <v>2322400</v>
      </c>
      <c r="P137" s="222">
        <v>3.0711876442393041E-2</v>
      </c>
    </row>
    <row r="138" spans="1:16" ht="12.75" customHeight="1">
      <c r="A138" s="214">
        <v>128</v>
      </c>
      <c r="B138" s="226" t="s">
        <v>54</v>
      </c>
      <c r="C138" s="218" t="s">
        <v>178</v>
      </c>
      <c r="D138" s="219">
        <v>45442</v>
      </c>
      <c r="E138" s="218">
        <v>125.7</v>
      </c>
      <c r="F138" s="218">
        <v>125.48333333333333</v>
      </c>
      <c r="G138" s="220">
        <v>122.96666666666667</v>
      </c>
      <c r="H138" s="220">
        <v>120.23333333333333</v>
      </c>
      <c r="I138" s="220">
        <v>117.71666666666667</v>
      </c>
      <c r="J138" s="220">
        <v>128.21666666666667</v>
      </c>
      <c r="K138" s="220">
        <v>130.73333333333335</v>
      </c>
      <c r="L138" s="220">
        <v>133.46666666666667</v>
      </c>
      <c r="M138" s="221">
        <v>128</v>
      </c>
      <c r="N138" s="221">
        <v>122.75</v>
      </c>
      <c r="O138" s="221">
        <v>136256100</v>
      </c>
      <c r="P138" s="222">
        <v>-1.352968725607535E-3</v>
      </c>
    </row>
    <row r="139" spans="1:16" ht="12.75" customHeight="1">
      <c r="A139" s="214">
        <v>129</v>
      </c>
      <c r="B139" s="226" t="s">
        <v>85</v>
      </c>
      <c r="C139" s="218" t="s">
        <v>179</v>
      </c>
      <c r="D139" s="219">
        <v>45442</v>
      </c>
      <c r="E139" s="218">
        <v>2260.9</v>
      </c>
      <c r="F139" s="218">
        <v>2246.7166666666667</v>
      </c>
      <c r="G139" s="220">
        <v>2218.9333333333334</v>
      </c>
      <c r="H139" s="220">
        <v>2176.9666666666667</v>
      </c>
      <c r="I139" s="220">
        <v>2149.1833333333334</v>
      </c>
      <c r="J139" s="220">
        <v>2288.6833333333334</v>
      </c>
      <c r="K139" s="220">
        <v>2316.4666666666672</v>
      </c>
      <c r="L139" s="220">
        <v>2358.4333333333334</v>
      </c>
      <c r="M139" s="221">
        <v>2274.5</v>
      </c>
      <c r="N139" s="221">
        <v>2204.75</v>
      </c>
      <c r="O139" s="221">
        <v>3308525</v>
      </c>
      <c r="P139" s="222">
        <v>-2.2108428838494676E-2</v>
      </c>
    </row>
    <row r="140" spans="1:16" ht="12.75" customHeight="1">
      <c r="A140" s="214">
        <v>130</v>
      </c>
      <c r="B140" s="226" t="s">
        <v>54</v>
      </c>
      <c r="C140" s="223" t="s">
        <v>180</v>
      </c>
      <c r="D140" s="219">
        <v>45442</v>
      </c>
      <c r="E140" s="218">
        <v>128807.7</v>
      </c>
      <c r="F140" s="218">
        <v>127966.06666666667</v>
      </c>
      <c r="G140" s="220">
        <v>126503.63333333333</v>
      </c>
      <c r="H140" s="220">
        <v>124199.56666666667</v>
      </c>
      <c r="I140" s="220">
        <v>122737.13333333333</v>
      </c>
      <c r="J140" s="220">
        <v>130270.13333333333</v>
      </c>
      <c r="K140" s="220">
        <v>131732.56666666665</v>
      </c>
      <c r="L140" s="220">
        <v>134036.63333333333</v>
      </c>
      <c r="M140" s="221">
        <v>129428.5</v>
      </c>
      <c r="N140" s="221">
        <v>125662</v>
      </c>
      <c r="O140" s="221">
        <v>65305</v>
      </c>
      <c r="P140" s="222">
        <v>-1.8707738542449285E-2</v>
      </c>
    </row>
    <row r="141" spans="1:16" ht="12.75" customHeight="1">
      <c r="A141" s="214">
        <v>131</v>
      </c>
      <c r="B141" s="226" t="s">
        <v>66</v>
      </c>
      <c r="C141" s="218" t="s">
        <v>181</v>
      </c>
      <c r="D141" s="219">
        <v>45442</v>
      </c>
      <c r="E141" s="218">
        <v>1686</v>
      </c>
      <c r="F141" s="218">
        <v>1669.1499999999999</v>
      </c>
      <c r="G141" s="220">
        <v>1646.8499999999997</v>
      </c>
      <c r="H141" s="220">
        <v>1607.6999999999998</v>
      </c>
      <c r="I141" s="220">
        <v>1585.3999999999996</v>
      </c>
      <c r="J141" s="220">
        <v>1708.2999999999997</v>
      </c>
      <c r="K141" s="220">
        <v>1730.6</v>
      </c>
      <c r="L141" s="220">
        <v>1769.7499999999998</v>
      </c>
      <c r="M141" s="221">
        <v>1691.45</v>
      </c>
      <c r="N141" s="221">
        <v>1630</v>
      </c>
      <c r="O141" s="221">
        <v>6300250</v>
      </c>
      <c r="P141" s="222">
        <v>-2.5252525252525255E-3</v>
      </c>
    </row>
    <row r="142" spans="1:16" ht="12.75" customHeight="1">
      <c r="A142" s="214">
        <v>132</v>
      </c>
      <c r="B142" s="226" t="s">
        <v>130</v>
      </c>
      <c r="C142" s="218" t="s">
        <v>182</v>
      </c>
      <c r="D142" s="219">
        <v>45442</v>
      </c>
      <c r="E142" s="218">
        <v>177.5</v>
      </c>
      <c r="F142" s="218">
        <v>174.95000000000002</v>
      </c>
      <c r="G142" s="220">
        <v>171.90000000000003</v>
      </c>
      <c r="H142" s="220">
        <v>166.3</v>
      </c>
      <c r="I142" s="220">
        <v>163.25000000000003</v>
      </c>
      <c r="J142" s="220">
        <v>180.55000000000004</v>
      </c>
      <c r="K142" s="220">
        <v>183.60000000000005</v>
      </c>
      <c r="L142" s="220">
        <v>189.20000000000005</v>
      </c>
      <c r="M142" s="221">
        <v>178</v>
      </c>
      <c r="N142" s="221">
        <v>169.35</v>
      </c>
      <c r="O142" s="221">
        <v>93371250</v>
      </c>
      <c r="P142" s="222">
        <v>1.0453101756925181E-3</v>
      </c>
    </row>
    <row r="143" spans="1:16" ht="12.75" customHeight="1">
      <c r="A143" s="214">
        <v>133</v>
      </c>
      <c r="B143" s="226" t="s">
        <v>85</v>
      </c>
      <c r="C143" s="218" t="s">
        <v>183</v>
      </c>
      <c r="D143" s="219">
        <v>45442</v>
      </c>
      <c r="E143" s="218">
        <v>6094.3</v>
      </c>
      <c r="F143" s="218">
        <v>6058.583333333333</v>
      </c>
      <c r="G143" s="220">
        <v>5970.1666666666661</v>
      </c>
      <c r="H143" s="220">
        <v>5846.0333333333328</v>
      </c>
      <c r="I143" s="220">
        <v>5757.6166666666659</v>
      </c>
      <c r="J143" s="220">
        <v>6182.7166666666662</v>
      </c>
      <c r="K143" s="220">
        <v>6271.1333333333323</v>
      </c>
      <c r="L143" s="220">
        <v>6395.2666666666664</v>
      </c>
      <c r="M143" s="221">
        <v>6147</v>
      </c>
      <c r="N143" s="221">
        <v>5934.45</v>
      </c>
      <c r="O143" s="221">
        <v>1566150</v>
      </c>
      <c r="P143" s="222">
        <v>4.7346775002507772E-2</v>
      </c>
    </row>
    <row r="144" spans="1:16" ht="12.75" customHeight="1">
      <c r="A144" s="214">
        <v>134</v>
      </c>
      <c r="B144" s="226" t="s">
        <v>891</v>
      </c>
      <c r="C144" s="218" t="s">
        <v>184</v>
      </c>
      <c r="D144" s="219">
        <v>45442</v>
      </c>
      <c r="E144" s="218">
        <v>3256.35</v>
      </c>
      <c r="F144" s="218">
        <v>3241.7333333333336</v>
      </c>
      <c r="G144" s="220">
        <v>3200.416666666667</v>
      </c>
      <c r="H144" s="220">
        <v>3144.4833333333336</v>
      </c>
      <c r="I144" s="220">
        <v>3103.166666666667</v>
      </c>
      <c r="J144" s="220">
        <v>3297.666666666667</v>
      </c>
      <c r="K144" s="220">
        <v>3338.9833333333336</v>
      </c>
      <c r="L144" s="220">
        <v>3394.916666666667</v>
      </c>
      <c r="M144" s="221">
        <v>3283.05</v>
      </c>
      <c r="N144" s="221">
        <v>3185.8</v>
      </c>
      <c r="O144" s="221">
        <v>2137850</v>
      </c>
      <c r="P144" s="222">
        <v>-7.7164970584481136E-3</v>
      </c>
    </row>
    <row r="145" spans="1:16" ht="12.75" customHeight="1">
      <c r="A145" s="214">
        <v>135</v>
      </c>
      <c r="B145" s="226" t="s">
        <v>57</v>
      </c>
      <c r="C145" s="218" t="s">
        <v>185</v>
      </c>
      <c r="D145" s="219">
        <v>45442</v>
      </c>
      <c r="E145" s="218">
        <v>2523.35</v>
      </c>
      <c r="F145" s="218">
        <v>2530.6333333333332</v>
      </c>
      <c r="G145" s="220">
        <v>2507.8166666666666</v>
      </c>
      <c r="H145" s="220">
        <v>2492.2833333333333</v>
      </c>
      <c r="I145" s="220">
        <v>2469.4666666666667</v>
      </c>
      <c r="J145" s="220">
        <v>2546.1666666666665</v>
      </c>
      <c r="K145" s="220">
        <v>2568.9833333333331</v>
      </c>
      <c r="L145" s="220">
        <v>2584.5166666666664</v>
      </c>
      <c r="M145" s="221">
        <v>2553.4499999999998</v>
      </c>
      <c r="N145" s="221">
        <v>2515.1</v>
      </c>
      <c r="O145" s="221">
        <v>5554600</v>
      </c>
      <c r="P145" s="222">
        <v>4.1579289898040347E-3</v>
      </c>
    </row>
    <row r="146" spans="1:16" ht="12.75" customHeight="1">
      <c r="A146" s="214">
        <v>136</v>
      </c>
      <c r="B146" s="226" t="s">
        <v>130</v>
      </c>
      <c r="C146" s="218" t="s">
        <v>186</v>
      </c>
      <c r="D146" s="219">
        <v>45442</v>
      </c>
      <c r="E146" s="218">
        <v>257.3</v>
      </c>
      <c r="F146" s="218">
        <v>254.4</v>
      </c>
      <c r="G146" s="220">
        <v>250.15000000000003</v>
      </c>
      <c r="H146" s="220">
        <v>243.00000000000003</v>
      </c>
      <c r="I146" s="220">
        <v>238.75000000000006</v>
      </c>
      <c r="J146" s="220">
        <v>261.55</v>
      </c>
      <c r="K146" s="220">
        <v>265.79999999999995</v>
      </c>
      <c r="L146" s="220">
        <v>272.95</v>
      </c>
      <c r="M146" s="221">
        <v>258.64999999999998</v>
      </c>
      <c r="N146" s="221">
        <v>247.25</v>
      </c>
      <c r="O146" s="221">
        <v>76153500</v>
      </c>
      <c r="P146" s="222">
        <v>6.4826929939336263E-3</v>
      </c>
    </row>
    <row r="147" spans="1:16" ht="12.75" customHeight="1">
      <c r="A147" s="214">
        <v>137</v>
      </c>
      <c r="B147" s="226" t="s">
        <v>187</v>
      </c>
      <c r="C147" s="218" t="s">
        <v>188</v>
      </c>
      <c r="D147" s="219">
        <v>45442</v>
      </c>
      <c r="E147" s="218">
        <v>352.85</v>
      </c>
      <c r="F147" s="218">
        <v>352.31666666666661</v>
      </c>
      <c r="G147" s="220">
        <v>347.93333333333322</v>
      </c>
      <c r="H147" s="220">
        <v>343.01666666666659</v>
      </c>
      <c r="I147" s="220">
        <v>338.63333333333321</v>
      </c>
      <c r="J147" s="220">
        <v>357.23333333333323</v>
      </c>
      <c r="K147" s="220">
        <v>361.61666666666667</v>
      </c>
      <c r="L147" s="220">
        <v>366.53333333333325</v>
      </c>
      <c r="M147" s="221">
        <v>356.7</v>
      </c>
      <c r="N147" s="221">
        <v>347.4</v>
      </c>
      <c r="O147" s="221">
        <v>93175500</v>
      </c>
      <c r="P147" s="222">
        <v>-1.459460316956708E-2</v>
      </c>
    </row>
    <row r="148" spans="1:16" ht="12.75" customHeight="1">
      <c r="A148" s="214">
        <v>138</v>
      </c>
      <c r="B148" s="226" t="s">
        <v>106</v>
      </c>
      <c r="C148" s="218" t="s">
        <v>189</v>
      </c>
      <c r="D148" s="219">
        <v>45442</v>
      </c>
      <c r="E148" s="218">
        <v>1487.5</v>
      </c>
      <c r="F148" s="218">
        <v>1475.6499999999999</v>
      </c>
      <c r="G148" s="220">
        <v>1458.2999999999997</v>
      </c>
      <c r="H148" s="220">
        <v>1429.1</v>
      </c>
      <c r="I148" s="220">
        <v>1411.7499999999998</v>
      </c>
      <c r="J148" s="220">
        <v>1504.8499999999997</v>
      </c>
      <c r="K148" s="220">
        <v>1522.1999999999996</v>
      </c>
      <c r="L148" s="220">
        <v>1551.3999999999996</v>
      </c>
      <c r="M148" s="221">
        <v>1493</v>
      </c>
      <c r="N148" s="221">
        <v>1446.45</v>
      </c>
      <c r="O148" s="221">
        <v>4914700</v>
      </c>
      <c r="P148" s="222">
        <v>9.7799511002444987E-3</v>
      </c>
    </row>
    <row r="149" spans="1:16" ht="12.75" customHeight="1">
      <c r="A149" s="214">
        <v>139</v>
      </c>
      <c r="B149" s="226" t="s">
        <v>85</v>
      </c>
      <c r="C149" s="218" t="s">
        <v>190</v>
      </c>
      <c r="D149" s="219">
        <v>45442</v>
      </c>
      <c r="E149" s="218">
        <v>7795.55</v>
      </c>
      <c r="F149" s="218">
        <v>7718.7</v>
      </c>
      <c r="G149" s="220">
        <v>7627.4</v>
      </c>
      <c r="H149" s="220">
        <v>7459.25</v>
      </c>
      <c r="I149" s="220">
        <v>7367.95</v>
      </c>
      <c r="J149" s="220">
        <v>7886.8499999999995</v>
      </c>
      <c r="K149" s="220">
        <v>7978.1500000000005</v>
      </c>
      <c r="L149" s="220">
        <v>8146.2999999999993</v>
      </c>
      <c r="M149" s="221">
        <v>7810</v>
      </c>
      <c r="N149" s="221">
        <v>7550.55</v>
      </c>
      <c r="O149" s="221">
        <v>846700</v>
      </c>
      <c r="P149" s="222">
        <v>8.9370829361296467E-3</v>
      </c>
    </row>
    <row r="150" spans="1:16" ht="12.75" customHeight="1">
      <c r="A150" s="214">
        <v>140</v>
      </c>
      <c r="B150" s="226" t="s">
        <v>82</v>
      </c>
      <c r="C150" s="223" t="s">
        <v>191</v>
      </c>
      <c r="D150" s="219">
        <v>45442</v>
      </c>
      <c r="E150" s="218">
        <v>268.45</v>
      </c>
      <c r="F150" s="218">
        <v>267.75</v>
      </c>
      <c r="G150" s="220">
        <v>263.25</v>
      </c>
      <c r="H150" s="220">
        <v>258.05</v>
      </c>
      <c r="I150" s="220">
        <v>253.55</v>
      </c>
      <c r="J150" s="220">
        <v>272.95</v>
      </c>
      <c r="K150" s="220">
        <v>277.45</v>
      </c>
      <c r="L150" s="220">
        <v>282.64999999999998</v>
      </c>
      <c r="M150" s="221">
        <v>272.25</v>
      </c>
      <c r="N150" s="221">
        <v>262.55</v>
      </c>
      <c r="O150" s="221">
        <v>73246250</v>
      </c>
      <c r="P150" s="222">
        <v>-1.7582814799514599E-2</v>
      </c>
    </row>
    <row r="151" spans="1:16" ht="12.75" customHeight="1">
      <c r="A151" s="214">
        <v>141</v>
      </c>
      <c r="B151" s="226" t="s">
        <v>45</v>
      </c>
      <c r="C151" s="225" t="s">
        <v>192</v>
      </c>
      <c r="D151" s="219">
        <v>45442</v>
      </c>
      <c r="E151" s="218">
        <v>35104.199999999997</v>
      </c>
      <c r="F151" s="218">
        <v>34826.366666666669</v>
      </c>
      <c r="G151" s="220">
        <v>34453.733333333337</v>
      </c>
      <c r="H151" s="220">
        <v>33803.26666666667</v>
      </c>
      <c r="I151" s="220">
        <v>33430.633333333339</v>
      </c>
      <c r="J151" s="220">
        <v>35476.833333333336</v>
      </c>
      <c r="K151" s="220">
        <v>35849.466666666667</v>
      </c>
      <c r="L151" s="220">
        <v>36499.933333333334</v>
      </c>
      <c r="M151" s="221">
        <v>35199</v>
      </c>
      <c r="N151" s="221">
        <v>34175.9</v>
      </c>
      <c r="O151" s="221">
        <v>183195</v>
      </c>
      <c r="P151" s="222">
        <v>5.1123160340821067E-2</v>
      </c>
    </row>
    <row r="152" spans="1:16" ht="12.75" customHeight="1">
      <c r="A152" s="214">
        <v>142</v>
      </c>
      <c r="B152" s="226" t="s">
        <v>42</v>
      </c>
      <c r="C152" s="218" t="s">
        <v>193</v>
      </c>
      <c r="D152" s="219">
        <v>45442</v>
      </c>
      <c r="E152" s="218">
        <v>830.55</v>
      </c>
      <c r="F152" s="218">
        <v>831.58333333333337</v>
      </c>
      <c r="G152" s="220">
        <v>808.61666666666679</v>
      </c>
      <c r="H152" s="220">
        <v>786.68333333333339</v>
      </c>
      <c r="I152" s="220">
        <v>763.71666666666681</v>
      </c>
      <c r="J152" s="220">
        <v>853.51666666666677</v>
      </c>
      <c r="K152" s="220">
        <v>876.48333333333323</v>
      </c>
      <c r="L152" s="220">
        <v>898.41666666666674</v>
      </c>
      <c r="M152" s="221">
        <v>854.55</v>
      </c>
      <c r="N152" s="221">
        <v>809.65</v>
      </c>
      <c r="O152" s="221">
        <v>13365000</v>
      </c>
      <c r="P152" s="222">
        <v>0.17059712277474873</v>
      </c>
    </row>
    <row r="153" spans="1:16" ht="12.75" customHeight="1">
      <c r="A153" s="214">
        <v>143</v>
      </c>
      <c r="B153" s="226" t="s">
        <v>85</v>
      </c>
      <c r="C153" s="218" t="s">
        <v>194</v>
      </c>
      <c r="D153" s="219">
        <v>45442</v>
      </c>
      <c r="E153" s="218">
        <v>3407.95</v>
      </c>
      <c r="F153" s="218">
        <v>3371.0666666666671</v>
      </c>
      <c r="G153" s="220">
        <v>3323.9333333333343</v>
      </c>
      <c r="H153" s="220">
        <v>3239.9166666666674</v>
      </c>
      <c r="I153" s="220">
        <v>3192.7833333333347</v>
      </c>
      <c r="J153" s="220">
        <v>3455.0833333333339</v>
      </c>
      <c r="K153" s="220">
        <v>3502.2166666666662</v>
      </c>
      <c r="L153" s="220">
        <v>3586.2333333333336</v>
      </c>
      <c r="M153" s="221">
        <v>3418.2</v>
      </c>
      <c r="N153" s="221">
        <v>3287.05</v>
      </c>
      <c r="O153" s="221">
        <v>3436800</v>
      </c>
      <c r="P153" s="222">
        <v>2.859644003501605E-3</v>
      </c>
    </row>
    <row r="154" spans="1:16" ht="12.75" customHeight="1">
      <c r="A154" s="214">
        <v>144</v>
      </c>
      <c r="B154" s="226" t="s">
        <v>82</v>
      </c>
      <c r="C154" s="218" t="s">
        <v>195</v>
      </c>
      <c r="D154" s="219">
        <v>45442</v>
      </c>
      <c r="E154" s="218">
        <v>299.39999999999998</v>
      </c>
      <c r="F154" s="218">
        <v>297.71666666666664</v>
      </c>
      <c r="G154" s="220">
        <v>294.23333333333329</v>
      </c>
      <c r="H154" s="220">
        <v>289.06666666666666</v>
      </c>
      <c r="I154" s="220">
        <v>285.58333333333331</v>
      </c>
      <c r="J154" s="220">
        <v>302.88333333333327</v>
      </c>
      <c r="K154" s="220">
        <v>306.36666666666662</v>
      </c>
      <c r="L154" s="220">
        <v>311.53333333333325</v>
      </c>
      <c r="M154" s="221">
        <v>301.2</v>
      </c>
      <c r="N154" s="221">
        <v>292.55</v>
      </c>
      <c r="O154" s="221">
        <v>45885000</v>
      </c>
      <c r="P154" s="222">
        <v>1.7292983039574328E-2</v>
      </c>
    </row>
    <row r="155" spans="1:16" ht="12.75" customHeight="1">
      <c r="A155" s="214">
        <v>145</v>
      </c>
      <c r="B155" s="226" t="s">
        <v>66</v>
      </c>
      <c r="C155" s="223" t="s">
        <v>196</v>
      </c>
      <c r="D155" s="219">
        <v>45442</v>
      </c>
      <c r="E155" s="218">
        <v>419</v>
      </c>
      <c r="F155" s="218">
        <v>415.31666666666666</v>
      </c>
      <c r="G155" s="220">
        <v>407.68333333333334</v>
      </c>
      <c r="H155" s="220">
        <v>396.36666666666667</v>
      </c>
      <c r="I155" s="220">
        <v>388.73333333333335</v>
      </c>
      <c r="J155" s="220">
        <v>426.63333333333333</v>
      </c>
      <c r="K155" s="220">
        <v>434.26666666666665</v>
      </c>
      <c r="L155" s="220">
        <v>445.58333333333331</v>
      </c>
      <c r="M155" s="221">
        <v>422.95</v>
      </c>
      <c r="N155" s="221">
        <v>404</v>
      </c>
      <c r="O155" s="221">
        <v>81702450</v>
      </c>
      <c r="P155" s="222">
        <v>1.4406436383445308E-2</v>
      </c>
    </row>
    <row r="156" spans="1:16" ht="12.75" customHeight="1">
      <c r="A156" s="214">
        <v>146</v>
      </c>
      <c r="B156" s="226" t="s">
        <v>57</v>
      </c>
      <c r="C156" s="218" t="s">
        <v>197</v>
      </c>
      <c r="D156" s="219">
        <v>45442</v>
      </c>
      <c r="E156" s="218">
        <v>2980.85</v>
      </c>
      <c r="F156" s="218">
        <v>2958.8666666666668</v>
      </c>
      <c r="G156" s="220">
        <v>2927.3833333333337</v>
      </c>
      <c r="H156" s="220">
        <v>2873.916666666667</v>
      </c>
      <c r="I156" s="220">
        <v>2842.4333333333338</v>
      </c>
      <c r="J156" s="220">
        <v>3012.3333333333335</v>
      </c>
      <c r="K156" s="220">
        <v>3043.8166666666671</v>
      </c>
      <c r="L156" s="220">
        <v>3097.2833333333333</v>
      </c>
      <c r="M156" s="221">
        <v>2990.35</v>
      </c>
      <c r="N156" s="221">
        <v>2905.4</v>
      </c>
      <c r="O156" s="221">
        <v>2128500</v>
      </c>
      <c r="P156" s="222">
        <v>-1.206776514272453E-2</v>
      </c>
    </row>
    <row r="157" spans="1:16" ht="12.75" customHeight="1">
      <c r="A157" s="214">
        <v>147</v>
      </c>
      <c r="B157" s="226" t="s">
        <v>891</v>
      </c>
      <c r="C157" s="218" t="s">
        <v>198</v>
      </c>
      <c r="D157" s="219">
        <v>45442</v>
      </c>
      <c r="E157" s="218">
        <v>3668.5</v>
      </c>
      <c r="F157" s="218">
        <v>3639.9666666666667</v>
      </c>
      <c r="G157" s="220">
        <v>3592.2333333333336</v>
      </c>
      <c r="H157" s="220">
        <v>3515.9666666666667</v>
      </c>
      <c r="I157" s="220">
        <v>3468.2333333333336</v>
      </c>
      <c r="J157" s="220">
        <v>3716.2333333333336</v>
      </c>
      <c r="K157" s="220">
        <v>3763.9666666666662</v>
      </c>
      <c r="L157" s="220">
        <v>3840.2333333333336</v>
      </c>
      <c r="M157" s="221">
        <v>3687.7</v>
      </c>
      <c r="N157" s="221">
        <v>3563.7</v>
      </c>
      <c r="O157" s="221">
        <v>1756750</v>
      </c>
      <c r="P157" s="222">
        <v>2.7789966359514407E-2</v>
      </c>
    </row>
    <row r="158" spans="1:16" ht="12.75" customHeight="1">
      <c r="A158" s="214">
        <v>148</v>
      </c>
      <c r="B158" s="226" t="s">
        <v>61</v>
      </c>
      <c r="C158" s="218" t="s">
        <v>199</v>
      </c>
      <c r="D158" s="219">
        <v>45442</v>
      </c>
      <c r="E158" s="218">
        <v>124.25</v>
      </c>
      <c r="F158" s="218">
        <v>122.89999999999999</v>
      </c>
      <c r="G158" s="220">
        <v>120.54999999999998</v>
      </c>
      <c r="H158" s="220">
        <v>116.85</v>
      </c>
      <c r="I158" s="220">
        <v>114.49999999999999</v>
      </c>
      <c r="J158" s="220">
        <v>126.59999999999998</v>
      </c>
      <c r="K158" s="220">
        <v>128.94999999999999</v>
      </c>
      <c r="L158" s="220">
        <v>132.64999999999998</v>
      </c>
      <c r="M158" s="221">
        <v>125.25</v>
      </c>
      <c r="N158" s="221">
        <v>119.2</v>
      </c>
      <c r="O158" s="221">
        <v>303672000</v>
      </c>
      <c r="P158" s="222">
        <v>-1.8792327973944062E-2</v>
      </c>
    </row>
    <row r="159" spans="1:16" ht="12.75" customHeight="1">
      <c r="A159" s="214">
        <v>149</v>
      </c>
      <c r="B159" s="226" t="s">
        <v>40</v>
      </c>
      <c r="C159" s="218" t="s">
        <v>200</v>
      </c>
      <c r="D159" s="219">
        <v>45442</v>
      </c>
      <c r="E159" s="218">
        <v>6462.65</v>
      </c>
      <c r="F159" s="218">
        <v>6397.583333333333</v>
      </c>
      <c r="G159" s="220">
        <v>6303.3666666666659</v>
      </c>
      <c r="H159" s="220">
        <v>6144.083333333333</v>
      </c>
      <c r="I159" s="220">
        <v>6049.8666666666659</v>
      </c>
      <c r="J159" s="220">
        <v>6556.8666666666659</v>
      </c>
      <c r="K159" s="220">
        <v>6651.083333333333</v>
      </c>
      <c r="L159" s="220">
        <v>6810.3666666666659</v>
      </c>
      <c r="M159" s="221">
        <v>6491.8</v>
      </c>
      <c r="N159" s="221">
        <v>6238.3</v>
      </c>
      <c r="O159" s="221">
        <v>2303025</v>
      </c>
      <c r="P159" s="222">
        <v>1.9172899057397001E-2</v>
      </c>
    </row>
    <row r="160" spans="1:16" ht="12.75" customHeight="1">
      <c r="A160" s="214">
        <v>150</v>
      </c>
      <c r="B160" s="226" t="s">
        <v>187</v>
      </c>
      <c r="C160" s="218" t="s">
        <v>201</v>
      </c>
      <c r="D160" s="219">
        <v>45442</v>
      </c>
      <c r="E160" s="218">
        <v>307.45</v>
      </c>
      <c r="F160" s="218">
        <v>304.68333333333334</v>
      </c>
      <c r="G160" s="220">
        <v>300.86666666666667</v>
      </c>
      <c r="H160" s="220">
        <v>294.28333333333336</v>
      </c>
      <c r="I160" s="220">
        <v>290.4666666666667</v>
      </c>
      <c r="J160" s="220">
        <v>311.26666666666665</v>
      </c>
      <c r="K160" s="220">
        <v>315.08333333333337</v>
      </c>
      <c r="L160" s="220">
        <v>321.66666666666663</v>
      </c>
      <c r="M160" s="221">
        <v>308.5</v>
      </c>
      <c r="N160" s="221">
        <v>298.10000000000002</v>
      </c>
      <c r="O160" s="221">
        <v>60724800</v>
      </c>
      <c r="P160" s="222">
        <v>-7.998118089861209E-3</v>
      </c>
    </row>
    <row r="161" spans="1:16" ht="12.75" customHeight="1">
      <c r="A161" s="214">
        <v>151</v>
      </c>
      <c r="B161" s="226" t="s">
        <v>202</v>
      </c>
      <c r="C161" s="225" t="s">
        <v>203</v>
      </c>
      <c r="D161" s="219">
        <v>45442</v>
      </c>
      <c r="E161" s="218">
        <v>1323.6</v>
      </c>
      <c r="F161" s="218">
        <v>1306.6499999999999</v>
      </c>
      <c r="G161" s="220">
        <v>1287.4499999999998</v>
      </c>
      <c r="H161" s="220">
        <v>1251.3</v>
      </c>
      <c r="I161" s="220">
        <v>1232.0999999999999</v>
      </c>
      <c r="J161" s="220">
        <v>1342.7999999999997</v>
      </c>
      <c r="K161" s="220">
        <v>1362</v>
      </c>
      <c r="L161" s="220">
        <v>1398.1499999999996</v>
      </c>
      <c r="M161" s="221">
        <v>1325.85</v>
      </c>
      <c r="N161" s="221">
        <v>1270.5</v>
      </c>
      <c r="O161" s="221">
        <v>5606018</v>
      </c>
      <c r="P161" s="222">
        <v>-1.3182404355924918E-2</v>
      </c>
    </row>
    <row r="162" spans="1:16" ht="12.75" customHeight="1">
      <c r="A162" s="214">
        <v>152</v>
      </c>
      <c r="B162" s="226" t="s">
        <v>47</v>
      </c>
      <c r="C162" s="218" t="s">
        <v>205</v>
      </c>
      <c r="D162" s="219">
        <v>45442</v>
      </c>
      <c r="E162" s="218">
        <v>766.6</v>
      </c>
      <c r="F162" s="218">
        <v>762.35</v>
      </c>
      <c r="G162" s="220">
        <v>756.7</v>
      </c>
      <c r="H162" s="220">
        <v>746.80000000000007</v>
      </c>
      <c r="I162" s="220">
        <v>741.15000000000009</v>
      </c>
      <c r="J162" s="220">
        <v>772.25</v>
      </c>
      <c r="K162" s="220">
        <v>777.89999999999986</v>
      </c>
      <c r="L162" s="220">
        <v>787.8</v>
      </c>
      <c r="M162" s="221">
        <v>768</v>
      </c>
      <c r="N162" s="221">
        <v>752.45</v>
      </c>
      <c r="O162" s="221">
        <v>9318550</v>
      </c>
      <c r="P162" s="222">
        <v>5.9643971370893743E-3</v>
      </c>
    </row>
    <row r="163" spans="1:16" ht="12.75" customHeight="1">
      <c r="A163" s="214">
        <v>153</v>
      </c>
      <c r="B163" s="226" t="s">
        <v>61</v>
      </c>
      <c r="C163" s="218" t="s">
        <v>206</v>
      </c>
      <c r="D163" s="219">
        <v>45442</v>
      </c>
      <c r="E163" s="218">
        <v>246.7</v>
      </c>
      <c r="F163" s="218">
        <v>244.56666666666669</v>
      </c>
      <c r="G163" s="220">
        <v>240.63333333333338</v>
      </c>
      <c r="H163" s="220">
        <v>234.56666666666669</v>
      </c>
      <c r="I163" s="220">
        <v>230.63333333333338</v>
      </c>
      <c r="J163" s="220">
        <v>250.63333333333338</v>
      </c>
      <c r="K163" s="220">
        <v>254.56666666666672</v>
      </c>
      <c r="L163" s="220">
        <v>260.63333333333338</v>
      </c>
      <c r="M163" s="221">
        <v>248.5</v>
      </c>
      <c r="N163" s="221">
        <v>238.5</v>
      </c>
      <c r="O163" s="221">
        <v>56135000</v>
      </c>
      <c r="P163" s="222">
        <v>-4.5662100456621002E-3</v>
      </c>
    </row>
    <row r="164" spans="1:16" ht="12.75" customHeight="1">
      <c r="A164" s="214">
        <v>154</v>
      </c>
      <c r="B164" s="226" t="s">
        <v>66</v>
      </c>
      <c r="C164" s="218" t="s">
        <v>207</v>
      </c>
      <c r="D164" s="219">
        <v>45442</v>
      </c>
      <c r="E164" s="218">
        <v>520.85</v>
      </c>
      <c r="F164" s="218">
        <v>515.35</v>
      </c>
      <c r="G164" s="220">
        <v>507.05000000000007</v>
      </c>
      <c r="H164" s="220">
        <v>493.25000000000006</v>
      </c>
      <c r="I164" s="220">
        <v>484.9500000000001</v>
      </c>
      <c r="J164" s="220">
        <v>529.15000000000009</v>
      </c>
      <c r="K164" s="220">
        <v>537.45000000000005</v>
      </c>
      <c r="L164" s="220">
        <v>551.25</v>
      </c>
      <c r="M164" s="221">
        <v>523.65</v>
      </c>
      <c r="N164" s="221">
        <v>501.55</v>
      </c>
      <c r="O164" s="221">
        <v>51976000</v>
      </c>
      <c r="P164" s="222">
        <v>-3.3365292425695109E-3</v>
      </c>
    </row>
    <row r="165" spans="1:16" ht="12.75" customHeight="1">
      <c r="A165" s="214">
        <v>155</v>
      </c>
      <c r="B165" s="226" t="s">
        <v>82</v>
      </c>
      <c r="C165" s="218" t="s">
        <v>208</v>
      </c>
      <c r="D165" s="219">
        <v>45442</v>
      </c>
      <c r="E165" s="218">
        <v>2814.55</v>
      </c>
      <c r="F165" s="218">
        <v>2805.4500000000003</v>
      </c>
      <c r="G165" s="220">
        <v>2787.7000000000007</v>
      </c>
      <c r="H165" s="220">
        <v>2760.8500000000004</v>
      </c>
      <c r="I165" s="220">
        <v>2743.1000000000008</v>
      </c>
      <c r="J165" s="220">
        <v>2832.3000000000006</v>
      </c>
      <c r="K165" s="220">
        <v>2850.0499999999997</v>
      </c>
      <c r="L165" s="220">
        <v>2876.9000000000005</v>
      </c>
      <c r="M165" s="221">
        <v>2823.2</v>
      </c>
      <c r="N165" s="221">
        <v>2778.6</v>
      </c>
      <c r="O165" s="221">
        <v>42444500</v>
      </c>
      <c r="P165" s="222">
        <v>-1.2442050524380951E-2</v>
      </c>
    </row>
    <row r="166" spans="1:16" ht="12.75" customHeight="1">
      <c r="A166" s="214">
        <v>156</v>
      </c>
      <c r="B166" s="226" t="s">
        <v>130</v>
      </c>
      <c r="C166" s="218" t="s">
        <v>209</v>
      </c>
      <c r="D166" s="219">
        <v>45442</v>
      </c>
      <c r="E166" s="218">
        <v>157.85</v>
      </c>
      <c r="F166" s="218">
        <v>155.88333333333333</v>
      </c>
      <c r="G166" s="220">
        <v>153.46666666666664</v>
      </c>
      <c r="H166" s="220">
        <v>149.08333333333331</v>
      </c>
      <c r="I166" s="220">
        <v>146.66666666666663</v>
      </c>
      <c r="J166" s="220">
        <v>160.26666666666665</v>
      </c>
      <c r="K166" s="220">
        <v>162.68333333333334</v>
      </c>
      <c r="L166" s="220">
        <v>167.06666666666666</v>
      </c>
      <c r="M166" s="221">
        <v>158.30000000000001</v>
      </c>
      <c r="N166" s="221">
        <v>151.5</v>
      </c>
      <c r="O166" s="221">
        <v>183072000</v>
      </c>
      <c r="P166" s="222">
        <v>-1.223696989316931E-2</v>
      </c>
    </row>
    <row r="167" spans="1:16" ht="12.75" customHeight="1">
      <c r="A167" s="214">
        <v>157</v>
      </c>
      <c r="B167" s="226" t="s">
        <v>66</v>
      </c>
      <c r="C167" s="218" t="s">
        <v>210</v>
      </c>
      <c r="D167" s="219">
        <v>45442</v>
      </c>
      <c r="E167" s="218">
        <v>724.1</v>
      </c>
      <c r="F167" s="218">
        <v>719.55000000000007</v>
      </c>
      <c r="G167" s="220">
        <v>713.30000000000018</v>
      </c>
      <c r="H167" s="220">
        <v>702.50000000000011</v>
      </c>
      <c r="I167" s="220">
        <v>696.25000000000023</v>
      </c>
      <c r="J167" s="220">
        <v>730.35000000000014</v>
      </c>
      <c r="K167" s="220">
        <v>736.59999999999991</v>
      </c>
      <c r="L167" s="220">
        <v>747.40000000000009</v>
      </c>
      <c r="M167" s="221">
        <v>725.8</v>
      </c>
      <c r="N167" s="221">
        <v>708.75</v>
      </c>
      <c r="O167" s="221">
        <v>19349600</v>
      </c>
      <c r="P167" s="222">
        <v>-2.902448815736652E-2</v>
      </c>
    </row>
    <row r="168" spans="1:16" ht="12.75" customHeight="1">
      <c r="A168" s="214">
        <v>158</v>
      </c>
      <c r="B168" s="226" t="s">
        <v>66</v>
      </c>
      <c r="C168" s="218" t="s">
        <v>211</v>
      </c>
      <c r="D168" s="219">
        <v>45442</v>
      </c>
      <c r="E168" s="218">
        <v>1434.1</v>
      </c>
      <c r="F168" s="218">
        <v>1433.4333333333334</v>
      </c>
      <c r="G168" s="220">
        <v>1425.2166666666667</v>
      </c>
      <c r="H168" s="220">
        <v>1416.3333333333333</v>
      </c>
      <c r="I168" s="220">
        <v>1408.1166666666666</v>
      </c>
      <c r="J168" s="220">
        <v>1442.3166666666668</v>
      </c>
      <c r="K168" s="220">
        <v>1450.5333333333335</v>
      </c>
      <c r="L168" s="220">
        <v>1459.416666666667</v>
      </c>
      <c r="M168" s="221">
        <v>1441.65</v>
      </c>
      <c r="N168" s="221">
        <v>1424.55</v>
      </c>
      <c r="O168" s="221">
        <v>9630750</v>
      </c>
      <c r="P168" s="222">
        <v>-8.2638245288847705E-3</v>
      </c>
    </row>
    <row r="169" spans="1:16" ht="12.75" customHeight="1">
      <c r="A169" s="214">
        <v>159</v>
      </c>
      <c r="B169" s="226" t="s">
        <v>61</v>
      </c>
      <c r="C169" s="223" t="s">
        <v>212</v>
      </c>
      <c r="D169" s="219">
        <v>45442</v>
      </c>
      <c r="E169" s="218">
        <v>799.5</v>
      </c>
      <c r="F169" s="218">
        <v>798.58333333333337</v>
      </c>
      <c r="G169" s="220">
        <v>788.51666666666677</v>
      </c>
      <c r="H169" s="220">
        <v>777.53333333333342</v>
      </c>
      <c r="I169" s="220">
        <v>767.46666666666681</v>
      </c>
      <c r="J169" s="220">
        <v>809.56666666666672</v>
      </c>
      <c r="K169" s="220">
        <v>819.63333333333333</v>
      </c>
      <c r="L169" s="220">
        <v>830.61666666666667</v>
      </c>
      <c r="M169" s="221">
        <v>808.65</v>
      </c>
      <c r="N169" s="221">
        <v>787.6</v>
      </c>
      <c r="O169" s="221">
        <v>106687500</v>
      </c>
      <c r="P169" s="222">
        <v>-1.9445650750322258E-2</v>
      </c>
    </row>
    <row r="170" spans="1:16" ht="12.75" customHeight="1">
      <c r="A170" s="214">
        <v>160</v>
      </c>
      <c r="B170" s="226" t="s">
        <v>47</v>
      </c>
      <c r="C170" s="218" t="s">
        <v>213</v>
      </c>
      <c r="D170" s="219">
        <v>45442</v>
      </c>
      <c r="E170" s="218">
        <v>26150.400000000001</v>
      </c>
      <c r="F170" s="218">
        <v>26055.533333333336</v>
      </c>
      <c r="G170" s="220">
        <v>25811.266666666674</v>
      </c>
      <c r="H170" s="220">
        <v>25472.133333333339</v>
      </c>
      <c r="I170" s="220">
        <v>25227.866666666676</v>
      </c>
      <c r="J170" s="220">
        <v>26394.666666666672</v>
      </c>
      <c r="K170" s="220">
        <v>26638.933333333334</v>
      </c>
      <c r="L170" s="220">
        <v>26978.066666666669</v>
      </c>
      <c r="M170" s="221">
        <v>26299.8</v>
      </c>
      <c r="N170" s="221">
        <v>25716.400000000001</v>
      </c>
      <c r="O170" s="221">
        <v>435025</v>
      </c>
      <c r="P170" s="222">
        <v>6.7153195142892183E-2</v>
      </c>
    </row>
    <row r="171" spans="1:16" ht="12.75" customHeight="1">
      <c r="A171" s="214">
        <v>161</v>
      </c>
      <c r="B171" s="226" t="s">
        <v>40</v>
      </c>
      <c r="C171" s="218" t="s">
        <v>214</v>
      </c>
      <c r="D171" s="219">
        <v>45442</v>
      </c>
      <c r="E171" s="218">
        <v>6651.3</v>
      </c>
      <c r="F171" s="218">
        <v>6525.6333333333341</v>
      </c>
      <c r="G171" s="220">
        <v>6361.2666666666682</v>
      </c>
      <c r="H171" s="220">
        <v>6071.2333333333345</v>
      </c>
      <c r="I171" s="220">
        <v>5906.8666666666686</v>
      </c>
      <c r="J171" s="220">
        <v>6815.6666666666679</v>
      </c>
      <c r="K171" s="220">
        <v>6980.0333333333347</v>
      </c>
      <c r="L171" s="220">
        <v>7270.0666666666675</v>
      </c>
      <c r="M171" s="221">
        <v>6690</v>
      </c>
      <c r="N171" s="221">
        <v>6235.6</v>
      </c>
      <c r="O171" s="221">
        <v>1898250</v>
      </c>
      <c r="P171" s="222">
        <v>0.12588967971530249</v>
      </c>
    </row>
    <row r="172" spans="1:16" ht="12.75" customHeight="1">
      <c r="A172" s="214">
        <v>162</v>
      </c>
      <c r="B172" s="226" t="s">
        <v>45</v>
      </c>
      <c r="C172" s="218" t="s">
        <v>215</v>
      </c>
      <c r="D172" s="219">
        <v>45442</v>
      </c>
      <c r="E172" s="218">
        <v>2237.25</v>
      </c>
      <c r="F172" s="218">
        <v>2266.7166666666667</v>
      </c>
      <c r="G172" s="220">
        <v>2189.5833333333335</v>
      </c>
      <c r="H172" s="220">
        <v>2141.916666666667</v>
      </c>
      <c r="I172" s="220">
        <v>2064.7833333333338</v>
      </c>
      <c r="J172" s="220">
        <v>2314.3833333333332</v>
      </c>
      <c r="K172" s="220">
        <v>2391.5166666666664</v>
      </c>
      <c r="L172" s="220">
        <v>2439.1833333333329</v>
      </c>
      <c r="M172" s="221">
        <v>2343.85</v>
      </c>
      <c r="N172" s="221">
        <v>2219.0500000000002</v>
      </c>
      <c r="O172" s="221">
        <v>5240625</v>
      </c>
      <c r="P172" s="222">
        <v>3.4801925212884117E-2</v>
      </c>
    </row>
    <row r="173" spans="1:16" ht="12.75" customHeight="1">
      <c r="A173" s="214">
        <v>163</v>
      </c>
      <c r="B173" s="226" t="s">
        <v>66</v>
      </c>
      <c r="C173" s="218" t="s">
        <v>216</v>
      </c>
      <c r="D173" s="219">
        <v>45442</v>
      </c>
      <c r="E173" s="218">
        <v>2315.9</v>
      </c>
      <c r="F173" s="218">
        <v>2322.3166666666666</v>
      </c>
      <c r="G173" s="220">
        <v>2283.6333333333332</v>
      </c>
      <c r="H173" s="220">
        <v>2251.3666666666668</v>
      </c>
      <c r="I173" s="220">
        <v>2212.6833333333334</v>
      </c>
      <c r="J173" s="220">
        <v>2354.583333333333</v>
      </c>
      <c r="K173" s="220">
        <v>2393.2666666666664</v>
      </c>
      <c r="L173" s="220">
        <v>2425.5333333333328</v>
      </c>
      <c r="M173" s="221">
        <v>2361</v>
      </c>
      <c r="N173" s="221">
        <v>2290.0500000000002</v>
      </c>
      <c r="O173" s="221">
        <v>6952800</v>
      </c>
      <c r="P173" s="222">
        <v>6.5171431197720384E-2</v>
      </c>
    </row>
    <row r="174" spans="1:16" ht="12.75" customHeight="1">
      <c r="A174" s="214">
        <v>164</v>
      </c>
      <c r="B174" s="226" t="s">
        <v>42</v>
      </c>
      <c r="C174" s="218" t="s">
        <v>217</v>
      </c>
      <c r="D174" s="219">
        <v>45442</v>
      </c>
      <c r="E174" s="218">
        <v>1534</v>
      </c>
      <c r="F174" s="218">
        <v>1527.3666666666668</v>
      </c>
      <c r="G174" s="220">
        <v>1516.5333333333335</v>
      </c>
      <c r="H174" s="220">
        <v>1499.0666666666668</v>
      </c>
      <c r="I174" s="220">
        <v>1488.2333333333336</v>
      </c>
      <c r="J174" s="220">
        <v>1544.8333333333335</v>
      </c>
      <c r="K174" s="220">
        <v>1555.6666666666665</v>
      </c>
      <c r="L174" s="220">
        <v>1573.1333333333334</v>
      </c>
      <c r="M174" s="221">
        <v>1538.2</v>
      </c>
      <c r="N174" s="221">
        <v>1509.9</v>
      </c>
      <c r="O174" s="221">
        <v>14559650</v>
      </c>
      <c r="P174" s="222">
        <v>-5.1180254944634442E-3</v>
      </c>
    </row>
    <row r="175" spans="1:16" ht="12.75" customHeight="1">
      <c r="A175" s="214">
        <v>165</v>
      </c>
      <c r="B175" s="226" t="s">
        <v>202</v>
      </c>
      <c r="C175" s="218" t="s">
        <v>218</v>
      </c>
      <c r="D175" s="219">
        <v>45442</v>
      </c>
      <c r="E175" s="218">
        <v>673.3</v>
      </c>
      <c r="F175" s="218">
        <v>670.05000000000007</v>
      </c>
      <c r="G175" s="220">
        <v>662.60000000000014</v>
      </c>
      <c r="H175" s="220">
        <v>651.90000000000009</v>
      </c>
      <c r="I175" s="220">
        <v>644.45000000000016</v>
      </c>
      <c r="J175" s="220">
        <v>680.75000000000011</v>
      </c>
      <c r="K175" s="220">
        <v>688.20000000000016</v>
      </c>
      <c r="L175" s="220">
        <v>698.90000000000009</v>
      </c>
      <c r="M175" s="221">
        <v>677.5</v>
      </c>
      <c r="N175" s="221">
        <v>659.35</v>
      </c>
      <c r="O175" s="221">
        <v>8764500</v>
      </c>
      <c r="P175" s="222">
        <v>6.0261707988980718E-3</v>
      </c>
    </row>
    <row r="176" spans="1:16" ht="12.75" customHeight="1">
      <c r="A176" s="214">
        <v>166</v>
      </c>
      <c r="B176" s="226" t="s">
        <v>42</v>
      </c>
      <c r="C176" s="218" t="s">
        <v>219</v>
      </c>
      <c r="D176" s="219">
        <v>45442</v>
      </c>
      <c r="E176" s="218">
        <v>678</v>
      </c>
      <c r="F176" s="218">
        <v>673.65</v>
      </c>
      <c r="G176" s="220">
        <v>667.3</v>
      </c>
      <c r="H176" s="220">
        <v>656.6</v>
      </c>
      <c r="I176" s="220">
        <v>650.25</v>
      </c>
      <c r="J176" s="220">
        <v>684.34999999999991</v>
      </c>
      <c r="K176" s="220">
        <v>690.7</v>
      </c>
      <c r="L176" s="220">
        <v>701.39999999999986</v>
      </c>
      <c r="M176" s="221">
        <v>680</v>
      </c>
      <c r="N176" s="221">
        <v>662.95</v>
      </c>
      <c r="O176" s="221">
        <v>7384000</v>
      </c>
      <c r="P176" s="222">
        <v>-2.5857519788918207E-2</v>
      </c>
    </row>
    <row r="177" spans="1:16" ht="12.75" customHeight="1">
      <c r="A177" s="214">
        <v>167</v>
      </c>
      <c r="B177" s="226" t="s">
        <v>891</v>
      </c>
      <c r="C177" s="218" t="s">
        <v>220</v>
      </c>
      <c r="D177" s="219">
        <v>45442</v>
      </c>
      <c r="E177" s="218">
        <v>1067.8499999999999</v>
      </c>
      <c r="F177" s="218">
        <v>1057.3833333333332</v>
      </c>
      <c r="G177" s="220">
        <v>1044.9166666666665</v>
      </c>
      <c r="H177" s="220">
        <v>1021.9833333333333</v>
      </c>
      <c r="I177" s="220">
        <v>1009.5166666666667</v>
      </c>
      <c r="J177" s="220">
        <v>1080.3166666666664</v>
      </c>
      <c r="K177" s="220">
        <v>1092.7833333333331</v>
      </c>
      <c r="L177" s="220">
        <v>1115.7166666666662</v>
      </c>
      <c r="M177" s="221">
        <v>1069.8499999999999</v>
      </c>
      <c r="N177" s="221">
        <v>1034.45</v>
      </c>
      <c r="O177" s="221">
        <v>12108800</v>
      </c>
      <c r="P177" s="222">
        <v>-9.537520244736369E-3</v>
      </c>
    </row>
    <row r="178" spans="1:16" ht="12.75" customHeight="1">
      <c r="A178" s="214">
        <v>168</v>
      </c>
      <c r="B178" s="226" t="s">
        <v>77</v>
      </c>
      <c r="C178" s="225" t="s">
        <v>221</v>
      </c>
      <c r="D178" s="219">
        <v>45442</v>
      </c>
      <c r="E178" s="218">
        <v>1749.55</v>
      </c>
      <c r="F178" s="218">
        <v>1739.8333333333333</v>
      </c>
      <c r="G178" s="220">
        <v>1725.0666666666666</v>
      </c>
      <c r="H178" s="220">
        <v>1700.5833333333333</v>
      </c>
      <c r="I178" s="220">
        <v>1685.8166666666666</v>
      </c>
      <c r="J178" s="220">
        <v>1764.3166666666666</v>
      </c>
      <c r="K178" s="220">
        <v>1779.0833333333335</v>
      </c>
      <c r="L178" s="220">
        <v>1803.5666666666666</v>
      </c>
      <c r="M178" s="221">
        <v>1754.6</v>
      </c>
      <c r="N178" s="221">
        <v>1715.35</v>
      </c>
      <c r="O178" s="221">
        <v>7230500</v>
      </c>
      <c r="P178" s="222">
        <v>1.0975950782997762E-2</v>
      </c>
    </row>
    <row r="179" spans="1:16" ht="12.75" customHeight="1">
      <c r="A179" s="214">
        <v>169</v>
      </c>
      <c r="B179" s="226" t="s">
        <v>57</v>
      </c>
      <c r="C179" s="218" t="s">
        <v>222</v>
      </c>
      <c r="D179" s="219">
        <v>45442</v>
      </c>
      <c r="E179" s="218">
        <v>1095.9000000000001</v>
      </c>
      <c r="F179" s="218">
        <v>1089.9666666666667</v>
      </c>
      <c r="G179" s="220">
        <v>1082.0333333333333</v>
      </c>
      <c r="H179" s="220">
        <v>1068.1666666666665</v>
      </c>
      <c r="I179" s="220">
        <v>1060.2333333333331</v>
      </c>
      <c r="J179" s="220">
        <v>1103.8333333333335</v>
      </c>
      <c r="K179" s="220">
        <v>1111.7666666666669</v>
      </c>
      <c r="L179" s="220">
        <v>1125.6333333333337</v>
      </c>
      <c r="M179" s="221">
        <v>1097.9000000000001</v>
      </c>
      <c r="N179" s="221">
        <v>1076.0999999999999</v>
      </c>
      <c r="O179" s="221">
        <v>11773800</v>
      </c>
      <c r="P179" s="222">
        <v>6.2689896542440678E-3</v>
      </c>
    </row>
    <row r="180" spans="1:16" ht="12.75" customHeight="1">
      <c r="A180" s="214">
        <v>170</v>
      </c>
      <c r="B180" s="226" t="s">
        <v>54</v>
      </c>
      <c r="C180" s="224" t="s">
        <v>223</v>
      </c>
      <c r="D180" s="219">
        <v>45442</v>
      </c>
      <c r="E180" s="218">
        <v>961.75</v>
      </c>
      <c r="F180" s="218">
        <v>974.94999999999993</v>
      </c>
      <c r="G180" s="220">
        <v>935.44999999999982</v>
      </c>
      <c r="H180" s="220">
        <v>909.14999999999986</v>
      </c>
      <c r="I180" s="220">
        <v>869.64999999999975</v>
      </c>
      <c r="J180" s="220">
        <v>1001.2499999999999</v>
      </c>
      <c r="K180" s="220">
        <v>1040.75</v>
      </c>
      <c r="L180" s="220">
        <v>1067.05</v>
      </c>
      <c r="M180" s="221">
        <v>1014.45</v>
      </c>
      <c r="N180" s="221">
        <v>948.65</v>
      </c>
      <c r="O180" s="221">
        <v>82880000</v>
      </c>
      <c r="P180" s="222">
        <v>0.16344524662147461</v>
      </c>
    </row>
    <row r="181" spans="1:16" ht="12.75" customHeight="1">
      <c r="A181" s="214">
        <v>171</v>
      </c>
      <c r="B181" s="226" t="s">
        <v>187</v>
      </c>
      <c r="C181" s="218" t="s">
        <v>224</v>
      </c>
      <c r="D181" s="219">
        <v>45442</v>
      </c>
      <c r="E181" s="218">
        <v>414.2</v>
      </c>
      <c r="F181" s="218">
        <v>410.3</v>
      </c>
      <c r="G181" s="220">
        <v>402.55</v>
      </c>
      <c r="H181" s="220">
        <v>390.9</v>
      </c>
      <c r="I181" s="220">
        <v>383.15</v>
      </c>
      <c r="J181" s="220">
        <v>421.95000000000005</v>
      </c>
      <c r="K181" s="220">
        <v>429.70000000000005</v>
      </c>
      <c r="L181" s="220">
        <v>441.35000000000008</v>
      </c>
      <c r="M181" s="221">
        <v>418.05</v>
      </c>
      <c r="N181" s="221">
        <v>398.65</v>
      </c>
      <c r="O181" s="221">
        <v>93390300</v>
      </c>
      <c r="P181" s="222">
        <v>5.7280762968132124E-3</v>
      </c>
    </row>
    <row r="182" spans="1:16" ht="12.75" customHeight="1">
      <c r="A182" s="214">
        <v>172</v>
      </c>
      <c r="B182" s="226" t="s">
        <v>130</v>
      </c>
      <c r="C182" s="218" t="s">
        <v>225</v>
      </c>
      <c r="D182" s="219">
        <v>45442</v>
      </c>
      <c r="E182" s="218">
        <v>164.35</v>
      </c>
      <c r="F182" s="218">
        <v>162.70000000000002</v>
      </c>
      <c r="G182" s="220">
        <v>160.25000000000003</v>
      </c>
      <c r="H182" s="220">
        <v>156.15</v>
      </c>
      <c r="I182" s="220">
        <v>153.70000000000002</v>
      </c>
      <c r="J182" s="220">
        <v>166.80000000000004</v>
      </c>
      <c r="K182" s="220">
        <v>169.25000000000003</v>
      </c>
      <c r="L182" s="220">
        <v>173.35000000000005</v>
      </c>
      <c r="M182" s="221">
        <v>165.15</v>
      </c>
      <c r="N182" s="221">
        <v>158.6</v>
      </c>
      <c r="O182" s="221">
        <v>262207000</v>
      </c>
      <c r="P182" s="222">
        <v>-2.7795338214001673E-2</v>
      </c>
    </row>
    <row r="183" spans="1:16" ht="12.75" customHeight="1">
      <c r="A183" s="214">
        <v>173</v>
      </c>
      <c r="B183" s="226" t="s">
        <v>85</v>
      </c>
      <c r="C183" s="218" t="s">
        <v>226</v>
      </c>
      <c r="D183" s="219">
        <v>45442</v>
      </c>
      <c r="E183" s="218">
        <v>3931.55</v>
      </c>
      <c r="F183" s="218">
        <v>3913.5166666666664</v>
      </c>
      <c r="G183" s="220">
        <v>3880.0333333333328</v>
      </c>
      <c r="H183" s="220">
        <v>3828.5166666666664</v>
      </c>
      <c r="I183" s="220">
        <v>3795.0333333333328</v>
      </c>
      <c r="J183" s="220">
        <v>3965.0333333333328</v>
      </c>
      <c r="K183" s="220">
        <v>3998.5166666666664</v>
      </c>
      <c r="L183" s="220">
        <v>4050.0333333333328</v>
      </c>
      <c r="M183" s="221">
        <v>3947</v>
      </c>
      <c r="N183" s="221">
        <v>3862</v>
      </c>
      <c r="O183" s="221">
        <v>13579475</v>
      </c>
      <c r="P183" s="222">
        <v>-1.9323610444101812E-2</v>
      </c>
    </row>
    <row r="184" spans="1:16" ht="12.75" customHeight="1">
      <c r="A184" s="214">
        <v>174</v>
      </c>
      <c r="B184" s="226" t="s">
        <v>85</v>
      </c>
      <c r="C184" s="218" t="s">
        <v>227</v>
      </c>
      <c r="D184" s="219">
        <v>45442</v>
      </c>
      <c r="E184" s="218">
        <v>1268.55</v>
      </c>
      <c r="F184" s="218">
        <v>1264.7166666666665</v>
      </c>
      <c r="G184" s="220">
        <v>1257.7833333333328</v>
      </c>
      <c r="H184" s="220">
        <v>1247.0166666666664</v>
      </c>
      <c r="I184" s="220">
        <v>1240.0833333333328</v>
      </c>
      <c r="J184" s="220">
        <v>1275.4833333333329</v>
      </c>
      <c r="K184" s="220">
        <v>1282.4166666666667</v>
      </c>
      <c r="L184" s="220">
        <v>1293.1833333333329</v>
      </c>
      <c r="M184" s="221">
        <v>1271.6500000000001</v>
      </c>
      <c r="N184" s="221">
        <v>1253.95</v>
      </c>
      <c r="O184" s="221">
        <v>17041800</v>
      </c>
      <c r="P184" s="222">
        <v>-1.6005543045210461E-2</v>
      </c>
    </row>
    <row r="185" spans="1:16" ht="12.75" customHeight="1">
      <c r="A185" s="214">
        <v>175</v>
      </c>
      <c r="B185" s="226" t="s">
        <v>57</v>
      </c>
      <c r="C185" s="218" t="s">
        <v>228</v>
      </c>
      <c r="D185" s="219">
        <v>45442</v>
      </c>
      <c r="E185" s="218">
        <v>3272.15</v>
      </c>
      <c r="F185" s="218">
        <v>3282.2166666666672</v>
      </c>
      <c r="G185" s="220">
        <v>3234.3833333333341</v>
      </c>
      <c r="H185" s="220">
        <v>3196.6166666666668</v>
      </c>
      <c r="I185" s="220">
        <v>3148.7833333333338</v>
      </c>
      <c r="J185" s="220">
        <v>3319.9833333333345</v>
      </c>
      <c r="K185" s="220">
        <v>3367.8166666666675</v>
      </c>
      <c r="L185" s="220">
        <v>3405.5833333333348</v>
      </c>
      <c r="M185" s="221">
        <v>3330.05</v>
      </c>
      <c r="N185" s="221">
        <v>3244.45</v>
      </c>
      <c r="O185" s="221">
        <v>8405600</v>
      </c>
      <c r="P185" s="222">
        <v>1.1476825236380482E-2</v>
      </c>
    </row>
    <row r="186" spans="1:16" ht="12.75" customHeight="1">
      <c r="A186" s="214">
        <v>176</v>
      </c>
      <c r="B186" s="226" t="s">
        <v>42</v>
      </c>
      <c r="C186" s="218" t="s">
        <v>229</v>
      </c>
      <c r="D186" s="219">
        <v>45442</v>
      </c>
      <c r="E186" s="218">
        <v>2620.3000000000002</v>
      </c>
      <c r="F186" s="218">
        <v>2616.1333333333332</v>
      </c>
      <c r="G186" s="220">
        <v>2594.3166666666666</v>
      </c>
      <c r="H186" s="220">
        <v>2568.3333333333335</v>
      </c>
      <c r="I186" s="220">
        <v>2546.5166666666669</v>
      </c>
      <c r="J186" s="220">
        <v>2642.1166666666663</v>
      </c>
      <c r="K186" s="220">
        <v>2663.9333333333329</v>
      </c>
      <c r="L186" s="220">
        <v>2689.9166666666661</v>
      </c>
      <c r="M186" s="221">
        <v>2637.95</v>
      </c>
      <c r="N186" s="221">
        <v>2590.15</v>
      </c>
      <c r="O186" s="221">
        <v>1352750</v>
      </c>
      <c r="P186" s="222">
        <v>1.1023916292974589E-2</v>
      </c>
    </row>
    <row r="187" spans="1:16" ht="12.75" customHeight="1">
      <c r="A187" s="214">
        <v>177</v>
      </c>
      <c r="B187" s="226" t="s">
        <v>45</v>
      </c>
      <c r="C187" s="218" t="s">
        <v>230</v>
      </c>
      <c r="D187" s="219">
        <v>45442</v>
      </c>
      <c r="E187" s="218">
        <v>4497.05</v>
      </c>
      <c r="F187" s="218">
        <v>4466.333333333333</v>
      </c>
      <c r="G187" s="220">
        <v>4403.7166666666662</v>
      </c>
      <c r="H187" s="220">
        <v>4310.3833333333332</v>
      </c>
      <c r="I187" s="220">
        <v>4247.7666666666664</v>
      </c>
      <c r="J187" s="220">
        <v>4559.6666666666661</v>
      </c>
      <c r="K187" s="220">
        <v>4622.2833333333328</v>
      </c>
      <c r="L187" s="220">
        <v>4715.6166666666659</v>
      </c>
      <c r="M187" s="221">
        <v>4528.95</v>
      </c>
      <c r="N187" s="221">
        <v>4373</v>
      </c>
      <c r="O187" s="221">
        <v>3597600</v>
      </c>
      <c r="P187" s="222">
        <v>3.3318014705882353E-2</v>
      </c>
    </row>
    <row r="188" spans="1:16" ht="12.75" customHeight="1">
      <c r="A188" s="214">
        <v>178</v>
      </c>
      <c r="B188" s="226" t="s">
        <v>54</v>
      </c>
      <c r="C188" s="218" t="s">
        <v>231</v>
      </c>
      <c r="D188" s="219">
        <v>45442</v>
      </c>
      <c r="E188" s="218">
        <v>2074.15</v>
      </c>
      <c r="F188" s="218">
        <v>2049.65</v>
      </c>
      <c r="G188" s="220">
        <v>2007.5500000000002</v>
      </c>
      <c r="H188" s="220">
        <v>1940.95</v>
      </c>
      <c r="I188" s="220">
        <v>1898.8500000000001</v>
      </c>
      <c r="J188" s="220">
        <v>2116.25</v>
      </c>
      <c r="K188" s="220">
        <v>2158.3499999999995</v>
      </c>
      <c r="L188" s="220">
        <v>2224.9500000000003</v>
      </c>
      <c r="M188" s="221">
        <v>2091.75</v>
      </c>
      <c r="N188" s="221">
        <v>1983.05</v>
      </c>
      <c r="O188" s="221">
        <v>6470450</v>
      </c>
      <c r="P188" s="222">
        <v>-9.6957360188557953E-3</v>
      </c>
    </row>
    <row r="189" spans="1:16" ht="12.75" customHeight="1">
      <c r="A189" s="214">
        <v>179</v>
      </c>
      <c r="B189" s="226" t="s">
        <v>57</v>
      </c>
      <c r="C189" s="218" t="s">
        <v>232</v>
      </c>
      <c r="D189" s="219">
        <v>45442</v>
      </c>
      <c r="E189" s="218">
        <v>1949.95</v>
      </c>
      <c r="F189" s="218">
        <v>1930.6499999999999</v>
      </c>
      <c r="G189" s="220">
        <v>1907.2999999999997</v>
      </c>
      <c r="H189" s="220">
        <v>1864.6499999999999</v>
      </c>
      <c r="I189" s="220">
        <v>1841.2999999999997</v>
      </c>
      <c r="J189" s="220">
        <v>1973.2999999999997</v>
      </c>
      <c r="K189" s="220">
        <v>1996.6499999999996</v>
      </c>
      <c r="L189" s="220">
        <v>2039.2999999999997</v>
      </c>
      <c r="M189" s="221">
        <v>1954</v>
      </c>
      <c r="N189" s="221">
        <v>1888</v>
      </c>
      <c r="O189" s="221">
        <v>2568800</v>
      </c>
      <c r="P189" s="222">
        <v>-1.2303906490310674E-2</v>
      </c>
    </row>
    <row r="190" spans="1:16" ht="12.75" customHeight="1">
      <c r="A190" s="214">
        <v>180</v>
      </c>
      <c r="B190" s="226" t="s">
        <v>47</v>
      </c>
      <c r="C190" s="218" t="s">
        <v>233</v>
      </c>
      <c r="D190" s="219">
        <v>45442</v>
      </c>
      <c r="E190" s="218">
        <v>9606.15</v>
      </c>
      <c r="F190" s="218">
        <v>9570.7333333333318</v>
      </c>
      <c r="G190" s="220">
        <v>9509.3166666666639</v>
      </c>
      <c r="H190" s="220">
        <v>9412.4833333333318</v>
      </c>
      <c r="I190" s="220">
        <v>9351.0666666666639</v>
      </c>
      <c r="J190" s="220">
        <v>9667.5666666666639</v>
      </c>
      <c r="K190" s="220">
        <v>9728.9833333333318</v>
      </c>
      <c r="L190" s="220">
        <v>9825.8166666666639</v>
      </c>
      <c r="M190" s="221">
        <v>9632.15</v>
      </c>
      <c r="N190" s="221">
        <v>9473.9</v>
      </c>
      <c r="O190" s="221">
        <v>2185900</v>
      </c>
      <c r="P190" s="222">
        <v>-2.1881152675854661E-2</v>
      </c>
    </row>
    <row r="191" spans="1:16" ht="12.75" customHeight="1">
      <c r="A191" s="214">
        <v>181</v>
      </c>
      <c r="B191" s="226" t="s">
        <v>891</v>
      </c>
      <c r="C191" s="218" t="s">
        <v>234</v>
      </c>
      <c r="D191" s="219">
        <v>45442</v>
      </c>
      <c r="E191" s="218">
        <v>537.65</v>
      </c>
      <c r="F191" s="218">
        <v>528.88333333333333</v>
      </c>
      <c r="G191" s="220">
        <v>514.76666666666665</v>
      </c>
      <c r="H191" s="220">
        <v>491.88333333333333</v>
      </c>
      <c r="I191" s="220">
        <v>477.76666666666665</v>
      </c>
      <c r="J191" s="220">
        <v>551.76666666666665</v>
      </c>
      <c r="K191" s="220">
        <v>565.88333333333321</v>
      </c>
      <c r="L191" s="220">
        <v>588.76666666666665</v>
      </c>
      <c r="M191" s="221">
        <v>543</v>
      </c>
      <c r="N191" s="221">
        <v>506</v>
      </c>
      <c r="O191" s="221">
        <v>42049800</v>
      </c>
      <c r="P191" s="222">
        <v>-3.7034831795177137E-2</v>
      </c>
    </row>
    <row r="192" spans="1:16" ht="12.75" customHeight="1">
      <c r="A192" s="214">
        <v>182</v>
      </c>
      <c r="B192" s="226" t="s">
        <v>130</v>
      </c>
      <c r="C192" s="218" t="s">
        <v>235</v>
      </c>
      <c r="D192" s="219">
        <v>45442</v>
      </c>
      <c r="E192" s="218">
        <v>416.3</v>
      </c>
      <c r="F192" s="218">
        <v>410.86666666666673</v>
      </c>
      <c r="G192" s="220">
        <v>404.38333333333344</v>
      </c>
      <c r="H192" s="220">
        <v>392.4666666666667</v>
      </c>
      <c r="I192" s="220">
        <v>385.98333333333341</v>
      </c>
      <c r="J192" s="220">
        <v>422.78333333333347</v>
      </c>
      <c r="K192" s="220">
        <v>429.26666666666671</v>
      </c>
      <c r="L192" s="220">
        <v>441.18333333333351</v>
      </c>
      <c r="M192" s="221">
        <v>417.35</v>
      </c>
      <c r="N192" s="221">
        <v>398.95</v>
      </c>
      <c r="O192" s="221">
        <v>95100400</v>
      </c>
      <c r="P192" s="222">
        <v>3.592233009708738E-3</v>
      </c>
    </row>
    <row r="193" spans="1:16" ht="12.75" customHeight="1">
      <c r="A193" s="214">
        <v>183</v>
      </c>
      <c r="B193" s="226" t="s">
        <v>40</v>
      </c>
      <c r="C193" s="218" t="s">
        <v>236</v>
      </c>
      <c r="D193" s="219">
        <v>45442</v>
      </c>
      <c r="E193" s="218">
        <v>1306.45</v>
      </c>
      <c r="F193" s="218">
        <v>1296.2166666666665</v>
      </c>
      <c r="G193" s="220">
        <v>1274.4333333333329</v>
      </c>
      <c r="H193" s="220">
        <v>1242.4166666666665</v>
      </c>
      <c r="I193" s="220">
        <v>1220.633333333333</v>
      </c>
      <c r="J193" s="220">
        <v>1328.2333333333329</v>
      </c>
      <c r="K193" s="220">
        <v>1350.0166666666662</v>
      </c>
      <c r="L193" s="220">
        <v>1382.0333333333328</v>
      </c>
      <c r="M193" s="221">
        <v>1318</v>
      </c>
      <c r="N193" s="221">
        <v>1264.2</v>
      </c>
      <c r="O193" s="221">
        <v>7265400</v>
      </c>
      <c r="P193" s="222">
        <v>5.3689523146536723E-2</v>
      </c>
    </row>
    <row r="194" spans="1:16" ht="12.75" customHeight="1">
      <c r="A194" s="214">
        <v>184</v>
      </c>
      <c r="B194" s="226" t="s">
        <v>85</v>
      </c>
      <c r="C194" s="218" t="s">
        <v>237</v>
      </c>
      <c r="D194" s="219">
        <v>45442</v>
      </c>
      <c r="E194" s="218">
        <v>454.65</v>
      </c>
      <c r="F194" s="218">
        <v>452.25</v>
      </c>
      <c r="G194" s="220">
        <v>449</v>
      </c>
      <c r="H194" s="220">
        <v>443.35</v>
      </c>
      <c r="I194" s="220">
        <v>440.1</v>
      </c>
      <c r="J194" s="220">
        <v>457.9</v>
      </c>
      <c r="K194" s="220">
        <v>461.15</v>
      </c>
      <c r="L194" s="220">
        <v>466.79999999999995</v>
      </c>
      <c r="M194" s="221">
        <v>455.5</v>
      </c>
      <c r="N194" s="221">
        <v>446.6</v>
      </c>
      <c r="O194" s="221">
        <v>61503000</v>
      </c>
      <c r="P194" s="222">
        <v>-1.6800175306177108E-3</v>
      </c>
    </row>
    <row r="195" spans="1:16" ht="12.75" customHeight="1">
      <c r="A195" s="214">
        <v>185</v>
      </c>
      <c r="B195" s="226" t="s">
        <v>202</v>
      </c>
      <c r="C195" s="218" t="s">
        <v>238</v>
      </c>
      <c r="D195" s="219">
        <v>45442</v>
      </c>
      <c r="E195" s="218">
        <v>130.65</v>
      </c>
      <c r="F195" s="218">
        <v>131.20000000000002</v>
      </c>
      <c r="G195" s="220">
        <v>129.70000000000005</v>
      </c>
      <c r="H195" s="220">
        <v>128.75000000000003</v>
      </c>
      <c r="I195" s="220">
        <v>127.25000000000006</v>
      </c>
      <c r="J195" s="220">
        <v>132.15000000000003</v>
      </c>
      <c r="K195" s="220">
        <v>133.64999999999998</v>
      </c>
      <c r="L195" s="220">
        <v>134.60000000000002</v>
      </c>
      <c r="M195" s="221">
        <v>132.69999999999999</v>
      </c>
      <c r="N195" s="221">
        <v>130.25</v>
      </c>
      <c r="O195" s="221">
        <v>132156000</v>
      </c>
      <c r="P195" s="222">
        <v>-3.032634771194496E-3</v>
      </c>
    </row>
    <row r="196" spans="1:16" ht="12.75" customHeight="1">
      <c r="A196" s="214">
        <v>186</v>
      </c>
      <c r="B196" s="226" t="s">
        <v>42</v>
      </c>
      <c r="C196" s="218" t="s">
        <v>239</v>
      </c>
      <c r="D196" s="219">
        <v>45442</v>
      </c>
      <c r="E196" s="218">
        <v>998.65</v>
      </c>
      <c r="F196" s="218">
        <v>992.23333333333323</v>
      </c>
      <c r="G196" s="220">
        <v>981.81666666666649</v>
      </c>
      <c r="H196" s="220">
        <v>964.98333333333323</v>
      </c>
      <c r="I196" s="220">
        <v>954.56666666666649</v>
      </c>
      <c r="J196" s="220">
        <v>1009.0666666666665</v>
      </c>
      <c r="K196" s="220">
        <v>1019.4833333333332</v>
      </c>
      <c r="L196" s="220">
        <v>1036.3166666666666</v>
      </c>
      <c r="M196" s="221">
        <v>1002.65</v>
      </c>
      <c r="N196" s="221">
        <v>975.4</v>
      </c>
      <c r="O196" s="221">
        <v>7741800</v>
      </c>
      <c r="P196" s="222">
        <v>2.331667856293124E-2</v>
      </c>
    </row>
    <row r="197" spans="1:16" ht="12.75" customHeight="1">
      <c r="A197" s="214"/>
      <c r="B197" s="226"/>
      <c r="C197" s="218"/>
      <c r="D197" s="219"/>
      <c r="E197" s="218"/>
      <c r="F197" s="218"/>
      <c r="G197" s="220"/>
      <c r="H197" s="220"/>
      <c r="I197" s="220"/>
      <c r="J197" s="220"/>
      <c r="K197" s="220"/>
      <c r="L197" s="220"/>
      <c r="M197" s="221"/>
      <c r="N197" s="221"/>
      <c r="O197" s="221"/>
      <c r="P197" s="222"/>
    </row>
    <row r="198" spans="1:16" ht="12.75" customHeight="1">
      <c r="A198" s="214"/>
      <c r="B198" s="226"/>
      <c r="C198" s="218"/>
      <c r="D198" s="219"/>
      <c r="E198" s="218"/>
      <c r="F198" s="218"/>
      <c r="G198" s="220"/>
      <c r="H198" s="220"/>
      <c r="I198" s="220"/>
      <c r="J198" s="220"/>
      <c r="K198" s="220"/>
      <c r="L198" s="220"/>
      <c r="M198" s="221"/>
      <c r="N198" s="221"/>
      <c r="O198" s="221"/>
      <c r="P198" s="222"/>
    </row>
    <row r="199" spans="1:16" ht="12.75" customHeight="1">
      <c r="A199" s="208"/>
      <c r="B199" s="43"/>
      <c r="C199" s="208"/>
      <c r="D199" s="209"/>
      <c r="E199" s="210"/>
      <c r="F199" s="210"/>
      <c r="G199" s="211"/>
      <c r="H199" s="211"/>
      <c r="I199" s="211"/>
      <c r="J199" s="211"/>
      <c r="K199" s="211"/>
      <c r="L199" s="211"/>
      <c r="M199" s="208"/>
      <c r="N199" s="208"/>
      <c r="O199" s="212"/>
      <c r="P199" s="213"/>
    </row>
    <row r="200" spans="1:16" ht="12.75" customHeight="1">
      <c r="A200" s="208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6" t="s">
        <v>16</v>
      </c>
      <c r="B8" s="368"/>
      <c r="C8" s="371" t="s">
        <v>20</v>
      </c>
      <c r="D8" s="371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6"/>
      <c r="L8" s="48"/>
      <c r="M8" s="48"/>
      <c r="N8" s="1"/>
      <c r="O8" s="1"/>
    </row>
    <row r="9" spans="1:15" ht="36" customHeight="1">
      <c r="A9" s="367"/>
      <c r="B9" s="370"/>
      <c r="C9" s="370"/>
      <c r="D9" s="3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22104.05</v>
      </c>
      <c r="D10" s="34">
        <v>22018.916666666668</v>
      </c>
      <c r="E10" s="34">
        <v>21906.183333333334</v>
      </c>
      <c r="F10" s="34">
        <v>21708.316666666666</v>
      </c>
      <c r="G10" s="34">
        <v>21595.583333333332</v>
      </c>
      <c r="H10" s="34">
        <v>22216.783333333336</v>
      </c>
      <c r="I10" s="34">
        <v>22329.516666666666</v>
      </c>
      <c r="J10" s="34">
        <v>22527.383333333339</v>
      </c>
      <c r="K10" s="34">
        <v>22131.65</v>
      </c>
      <c r="L10" s="34">
        <v>21821.05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47754.1</v>
      </c>
      <c r="D11" s="34">
        <v>47526.316666666673</v>
      </c>
      <c r="E11" s="34">
        <v>47211.033333333347</v>
      </c>
      <c r="F11" s="34">
        <v>46667.966666666674</v>
      </c>
      <c r="G11" s="34">
        <v>46352.683333333349</v>
      </c>
      <c r="H11" s="34">
        <v>48069.383333333346</v>
      </c>
      <c r="I11" s="34">
        <v>48384.666666666672</v>
      </c>
      <c r="J11" s="34">
        <v>48927.733333333344</v>
      </c>
      <c r="K11" s="34">
        <v>47841.599999999999</v>
      </c>
      <c r="L11" s="34">
        <v>46983.25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6073.7</v>
      </c>
      <c r="D12" s="36">
        <v>6056.2833333333328</v>
      </c>
      <c r="E12" s="36">
        <v>5970.6166666666659</v>
      </c>
      <c r="F12" s="36">
        <v>5867.5333333333328</v>
      </c>
      <c r="G12" s="36">
        <v>5781.8666666666659</v>
      </c>
      <c r="H12" s="36">
        <v>6159.3666666666659</v>
      </c>
      <c r="I12" s="36">
        <v>6245.0333333333338</v>
      </c>
      <c r="J12" s="36">
        <v>6348.1166666666659</v>
      </c>
      <c r="K12" s="36">
        <v>6141.95</v>
      </c>
      <c r="L12" s="36">
        <v>5953.2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8304.7000000000007</v>
      </c>
      <c r="D13" s="36">
        <v>8259.9</v>
      </c>
      <c r="E13" s="36">
        <v>8196.9</v>
      </c>
      <c r="F13" s="36">
        <v>8089.1</v>
      </c>
      <c r="G13" s="36">
        <v>8026.1</v>
      </c>
      <c r="H13" s="36">
        <v>8367.6999999999989</v>
      </c>
      <c r="I13" s="36">
        <v>8430.6999999999989</v>
      </c>
      <c r="J13" s="36">
        <v>8538.4999999999982</v>
      </c>
      <c r="K13" s="36">
        <v>8322.9</v>
      </c>
      <c r="L13" s="36">
        <v>8152.1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33074.6</v>
      </c>
      <c r="D14" s="36">
        <v>32950.700000000004</v>
      </c>
      <c r="E14" s="36">
        <v>32793.150000000009</v>
      </c>
      <c r="F14" s="36">
        <v>32511.700000000004</v>
      </c>
      <c r="G14" s="36">
        <v>32354.150000000009</v>
      </c>
      <c r="H14" s="36">
        <v>33232.150000000009</v>
      </c>
      <c r="I14" s="36">
        <v>33389.700000000012</v>
      </c>
      <c r="J14" s="36">
        <v>33671.150000000009</v>
      </c>
      <c r="K14" s="36">
        <v>33108.25</v>
      </c>
      <c r="L14" s="36">
        <v>32669.25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9734.4500000000007</v>
      </c>
      <c r="D15" s="36">
        <v>9678.5</v>
      </c>
      <c r="E15" s="36">
        <v>9556</v>
      </c>
      <c r="F15" s="36">
        <v>9377.5499999999993</v>
      </c>
      <c r="G15" s="36">
        <v>9255.0499999999993</v>
      </c>
      <c r="H15" s="36">
        <v>9856.9500000000007</v>
      </c>
      <c r="I15" s="36">
        <v>9979.4500000000007</v>
      </c>
      <c r="J15" s="36">
        <v>10157.900000000001</v>
      </c>
      <c r="K15" s="36">
        <v>9801</v>
      </c>
      <c r="L15" s="36">
        <v>9500.0499999999993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14064.8</v>
      </c>
      <c r="D16" s="36">
        <v>13944.716666666667</v>
      </c>
      <c r="E16" s="36">
        <v>13803.433333333334</v>
      </c>
      <c r="F16" s="36">
        <v>13542.066666666668</v>
      </c>
      <c r="G16" s="36">
        <v>13400.783333333335</v>
      </c>
      <c r="H16" s="36">
        <v>14206.083333333334</v>
      </c>
      <c r="I16" s="36">
        <v>14347.366666666667</v>
      </c>
      <c r="J16" s="36">
        <v>14608.733333333334</v>
      </c>
      <c r="K16" s="36">
        <v>14086</v>
      </c>
      <c r="L16" s="36">
        <v>13683.35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7984.25</v>
      </c>
      <c r="D17" s="36">
        <v>7857.7333333333336</v>
      </c>
      <c r="E17" s="36">
        <v>7526.5166666666673</v>
      </c>
      <c r="F17" s="36">
        <v>7068.7833333333338</v>
      </c>
      <c r="G17" s="36">
        <v>6737.5666666666675</v>
      </c>
      <c r="H17" s="36">
        <v>8315.4666666666672</v>
      </c>
      <c r="I17" s="36">
        <v>8646.6833333333343</v>
      </c>
      <c r="J17" s="36">
        <v>9104.4166666666679</v>
      </c>
      <c r="K17" s="31">
        <v>8188.95</v>
      </c>
      <c r="L17" s="31">
        <v>7400</v>
      </c>
      <c r="M17" s="31">
        <v>32.9482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2363.75</v>
      </c>
      <c r="D18" s="36">
        <v>2357.75</v>
      </c>
      <c r="E18" s="36">
        <v>2337.5500000000002</v>
      </c>
      <c r="F18" s="36">
        <v>2311.3500000000004</v>
      </c>
      <c r="G18" s="36">
        <v>2291.1500000000005</v>
      </c>
      <c r="H18" s="36">
        <v>2383.9499999999998</v>
      </c>
      <c r="I18" s="36">
        <v>2404.1499999999996</v>
      </c>
      <c r="J18" s="36">
        <v>2430.3499999999995</v>
      </c>
      <c r="K18" s="31">
        <v>2377.9499999999998</v>
      </c>
      <c r="L18" s="31">
        <v>2331.5500000000002</v>
      </c>
      <c r="M18" s="31">
        <v>3.20038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1565</v>
      </c>
      <c r="D19" s="36">
        <v>1528.0166666666667</v>
      </c>
      <c r="E19" s="36">
        <v>1476.0333333333333</v>
      </c>
      <c r="F19" s="36">
        <v>1387.0666666666666</v>
      </c>
      <c r="G19" s="36">
        <v>1335.0833333333333</v>
      </c>
      <c r="H19" s="36">
        <v>1616.9833333333333</v>
      </c>
      <c r="I19" s="36">
        <v>1668.9666666666665</v>
      </c>
      <c r="J19" s="36">
        <v>1757.9333333333334</v>
      </c>
      <c r="K19" s="31">
        <v>1580</v>
      </c>
      <c r="L19" s="31">
        <v>1439.05</v>
      </c>
      <c r="M19" s="31">
        <v>9.3656699999999997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633.85</v>
      </c>
      <c r="D20" s="36">
        <v>629.36666666666667</v>
      </c>
      <c r="E20" s="36">
        <v>622.73333333333335</v>
      </c>
      <c r="F20" s="36">
        <v>611.61666666666667</v>
      </c>
      <c r="G20" s="36">
        <v>604.98333333333335</v>
      </c>
      <c r="H20" s="36">
        <v>640.48333333333335</v>
      </c>
      <c r="I20" s="36">
        <v>647.11666666666679</v>
      </c>
      <c r="J20" s="36">
        <v>658.23333333333335</v>
      </c>
      <c r="K20" s="31">
        <v>636</v>
      </c>
      <c r="L20" s="31">
        <v>618.25</v>
      </c>
      <c r="M20" s="31">
        <v>24.099260000000001</v>
      </c>
      <c r="N20" s="1"/>
      <c r="O20" s="1"/>
    </row>
    <row r="21" spans="1:15" ht="12.75" customHeight="1">
      <c r="A21" s="51">
        <v>12</v>
      </c>
      <c r="B21" s="53" t="s">
        <v>863</v>
      </c>
      <c r="C21" s="31">
        <v>991.05</v>
      </c>
      <c r="D21" s="36">
        <v>995.35</v>
      </c>
      <c r="E21" s="36">
        <v>970.7</v>
      </c>
      <c r="F21" s="36">
        <v>950.35</v>
      </c>
      <c r="G21" s="36">
        <v>925.7</v>
      </c>
      <c r="H21" s="36">
        <v>1015.7</v>
      </c>
      <c r="I21" s="36">
        <v>1040.3499999999999</v>
      </c>
      <c r="J21" s="36">
        <v>1060.7</v>
      </c>
      <c r="K21" s="31">
        <v>1020</v>
      </c>
      <c r="L21" s="31">
        <v>975</v>
      </c>
      <c r="M21" s="31">
        <v>7.1055900000000003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2879.6</v>
      </c>
      <c r="D22" s="36">
        <v>2853.3666666666668</v>
      </c>
      <c r="E22" s="36">
        <v>2816.7333333333336</v>
      </c>
      <c r="F22" s="36">
        <v>2753.8666666666668</v>
      </c>
      <c r="G22" s="36">
        <v>2717.2333333333336</v>
      </c>
      <c r="H22" s="36">
        <v>2916.2333333333336</v>
      </c>
      <c r="I22" s="36">
        <v>2952.8666666666668</v>
      </c>
      <c r="J22" s="36">
        <v>3015.7333333333336</v>
      </c>
      <c r="K22" s="31">
        <v>2890</v>
      </c>
      <c r="L22" s="31">
        <v>2790.5</v>
      </c>
      <c r="M22" s="31">
        <v>37.843730000000001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1715.15</v>
      </c>
      <c r="D23" s="36">
        <v>1703.3833333333332</v>
      </c>
      <c r="E23" s="36">
        <v>1671.7666666666664</v>
      </c>
      <c r="F23" s="36">
        <v>1628.3833333333332</v>
      </c>
      <c r="G23" s="36">
        <v>1596.7666666666664</v>
      </c>
      <c r="H23" s="36">
        <v>1746.7666666666664</v>
      </c>
      <c r="I23" s="36">
        <v>1778.3833333333332</v>
      </c>
      <c r="J23" s="36">
        <v>1821.7666666666664</v>
      </c>
      <c r="K23" s="31">
        <v>1735</v>
      </c>
      <c r="L23" s="31">
        <v>1660</v>
      </c>
      <c r="M23" s="31">
        <v>34.510840000000002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1306.4000000000001</v>
      </c>
      <c r="D24" s="36">
        <v>1293.6833333333334</v>
      </c>
      <c r="E24" s="36">
        <v>1274.3666666666668</v>
      </c>
      <c r="F24" s="36">
        <v>1242.3333333333335</v>
      </c>
      <c r="G24" s="36">
        <v>1223.0166666666669</v>
      </c>
      <c r="H24" s="36">
        <v>1325.7166666666667</v>
      </c>
      <c r="I24" s="36">
        <v>1345.0333333333333</v>
      </c>
      <c r="J24" s="36">
        <v>1377.0666666666666</v>
      </c>
      <c r="K24" s="31">
        <v>1313</v>
      </c>
      <c r="L24" s="31">
        <v>1261.6500000000001</v>
      </c>
      <c r="M24" s="31">
        <v>24.958100000000002</v>
      </c>
      <c r="N24" s="1"/>
      <c r="O24" s="1"/>
    </row>
    <row r="25" spans="1:15" ht="12.75" customHeight="1">
      <c r="A25" s="51">
        <v>16</v>
      </c>
      <c r="B25" s="53" t="s">
        <v>821</v>
      </c>
      <c r="C25" s="31">
        <v>594.9</v>
      </c>
      <c r="D25" s="36">
        <v>593.53333333333342</v>
      </c>
      <c r="E25" s="36">
        <v>582.06666666666683</v>
      </c>
      <c r="F25" s="36">
        <v>569.23333333333346</v>
      </c>
      <c r="G25" s="36">
        <v>557.76666666666688</v>
      </c>
      <c r="H25" s="36">
        <v>606.36666666666679</v>
      </c>
      <c r="I25" s="36">
        <v>617.83333333333326</v>
      </c>
      <c r="J25" s="36">
        <v>630.66666666666674</v>
      </c>
      <c r="K25" s="31">
        <v>605</v>
      </c>
      <c r="L25" s="31">
        <v>580.70000000000005</v>
      </c>
      <c r="M25" s="31">
        <v>41.1325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861.85</v>
      </c>
      <c r="D26" s="36">
        <v>866.9666666666667</v>
      </c>
      <c r="E26" s="36">
        <v>843.98333333333335</v>
      </c>
      <c r="F26" s="36">
        <v>826.11666666666667</v>
      </c>
      <c r="G26" s="36">
        <v>803.13333333333333</v>
      </c>
      <c r="H26" s="36">
        <v>884.83333333333337</v>
      </c>
      <c r="I26" s="36">
        <v>907.81666666666672</v>
      </c>
      <c r="J26" s="36">
        <v>925.68333333333339</v>
      </c>
      <c r="K26" s="31">
        <v>889.95</v>
      </c>
      <c r="L26" s="31">
        <v>849.1</v>
      </c>
      <c r="M26" s="31">
        <v>7.8449200000000001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330.9</v>
      </c>
      <c r="D27" s="36">
        <v>331.09999999999997</v>
      </c>
      <c r="E27" s="36">
        <v>327.29999999999995</v>
      </c>
      <c r="F27" s="36">
        <v>323.7</v>
      </c>
      <c r="G27" s="36">
        <v>319.89999999999998</v>
      </c>
      <c r="H27" s="36">
        <v>334.69999999999993</v>
      </c>
      <c r="I27" s="36">
        <v>338.5</v>
      </c>
      <c r="J27" s="36">
        <v>342.09999999999991</v>
      </c>
      <c r="K27" s="31">
        <v>334.9</v>
      </c>
      <c r="L27" s="31">
        <v>327.5</v>
      </c>
      <c r="M27" s="31">
        <v>8.2773699999999995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222.35</v>
      </c>
      <c r="D28" s="36">
        <v>219.5</v>
      </c>
      <c r="E28" s="36">
        <v>212.85</v>
      </c>
      <c r="F28" s="36">
        <v>203.35</v>
      </c>
      <c r="G28" s="36">
        <v>196.7</v>
      </c>
      <c r="H28" s="36">
        <v>229</v>
      </c>
      <c r="I28" s="36">
        <v>235.64999999999998</v>
      </c>
      <c r="J28" s="36">
        <v>245.15</v>
      </c>
      <c r="K28" s="31">
        <v>226.15</v>
      </c>
      <c r="L28" s="31">
        <v>210</v>
      </c>
      <c r="M28" s="31">
        <v>127.84819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254.05</v>
      </c>
      <c r="D29" s="36">
        <v>253.55000000000004</v>
      </c>
      <c r="E29" s="36">
        <v>248.25000000000006</v>
      </c>
      <c r="F29" s="36">
        <v>242.45000000000002</v>
      </c>
      <c r="G29" s="36">
        <v>237.15000000000003</v>
      </c>
      <c r="H29" s="36">
        <v>259.35000000000008</v>
      </c>
      <c r="I29" s="36">
        <v>264.65000000000009</v>
      </c>
      <c r="J29" s="36">
        <v>270.4500000000001</v>
      </c>
      <c r="K29" s="31">
        <v>258.85000000000002</v>
      </c>
      <c r="L29" s="31">
        <v>247.75</v>
      </c>
      <c r="M29" s="31">
        <v>59.389000000000003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5210.45</v>
      </c>
      <c r="D30" s="36">
        <v>5185.4833333333336</v>
      </c>
      <c r="E30" s="36">
        <v>5120.9666666666672</v>
      </c>
      <c r="F30" s="36">
        <v>5031.4833333333336</v>
      </c>
      <c r="G30" s="36">
        <v>4966.9666666666672</v>
      </c>
      <c r="H30" s="36">
        <v>5274.9666666666672</v>
      </c>
      <c r="I30" s="36">
        <v>5339.4833333333336</v>
      </c>
      <c r="J30" s="36">
        <v>5428.9666666666672</v>
      </c>
      <c r="K30" s="31">
        <v>5250</v>
      </c>
      <c r="L30" s="31">
        <v>5096</v>
      </c>
      <c r="M30" s="31">
        <v>1.05586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588.20000000000005</v>
      </c>
      <c r="D31" s="36">
        <v>583.11666666666667</v>
      </c>
      <c r="E31" s="36">
        <v>574.48333333333335</v>
      </c>
      <c r="F31" s="36">
        <v>560.76666666666665</v>
      </c>
      <c r="G31" s="36">
        <v>552.13333333333333</v>
      </c>
      <c r="H31" s="36">
        <v>596.83333333333337</v>
      </c>
      <c r="I31" s="36">
        <v>605.46666666666681</v>
      </c>
      <c r="J31" s="36">
        <v>619.18333333333339</v>
      </c>
      <c r="K31" s="31">
        <v>591.75</v>
      </c>
      <c r="L31" s="31">
        <v>569.4</v>
      </c>
      <c r="M31" s="31">
        <v>22.03837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5830.15</v>
      </c>
      <c r="D32" s="36">
        <v>5820.916666666667</v>
      </c>
      <c r="E32" s="36">
        <v>5799.4333333333343</v>
      </c>
      <c r="F32" s="36">
        <v>5768.7166666666672</v>
      </c>
      <c r="G32" s="36">
        <v>5747.2333333333345</v>
      </c>
      <c r="H32" s="36">
        <v>5851.6333333333341</v>
      </c>
      <c r="I32" s="36">
        <v>5873.1166666666659</v>
      </c>
      <c r="J32" s="36">
        <v>5903.8333333333339</v>
      </c>
      <c r="K32" s="31">
        <v>5842.4</v>
      </c>
      <c r="L32" s="31">
        <v>5790.2</v>
      </c>
      <c r="M32" s="31">
        <v>3.48407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477.85</v>
      </c>
      <c r="D33" s="36">
        <v>478.76666666666665</v>
      </c>
      <c r="E33" s="36">
        <v>471.88333333333333</v>
      </c>
      <c r="F33" s="36">
        <v>465.91666666666669</v>
      </c>
      <c r="G33" s="36">
        <v>459.03333333333336</v>
      </c>
      <c r="H33" s="36">
        <v>484.73333333333329</v>
      </c>
      <c r="I33" s="36">
        <v>491.61666666666662</v>
      </c>
      <c r="J33" s="36">
        <v>497.58333333333326</v>
      </c>
      <c r="K33" s="31">
        <v>485.65</v>
      </c>
      <c r="L33" s="31">
        <v>472.8</v>
      </c>
      <c r="M33" s="31">
        <v>9.9976900000000004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199.35</v>
      </c>
      <c r="D34" s="36">
        <v>196.44999999999996</v>
      </c>
      <c r="E34" s="36">
        <v>192.94999999999993</v>
      </c>
      <c r="F34" s="36">
        <v>186.54999999999998</v>
      </c>
      <c r="G34" s="36">
        <v>183.04999999999995</v>
      </c>
      <c r="H34" s="36">
        <v>202.84999999999991</v>
      </c>
      <c r="I34" s="36">
        <v>206.34999999999997</v>
      </c>
      <c r="J34" s="36">
        <v>212.74999999999989</v>
      </c>
      <c r="K34" s="31">
        <v>199.95</v>
      </c>
      <c r="L34" s="31">
        <v>190.05</v>
      </c>
      <c r="M34" s="31">
        <v>186.01644999999999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2879.25</v>
      </c>
      <c r="D35" s="36">
        <v>2842.7833333333333</v>
      </c>
      <c r="E35" s="36">
        <v>2790.5666666666666</v>
      </c>
      <c r="F35" s="36">
        <v>2701.8833333333332</v>
      </c>
      <c r="G35" s="36">
        <v>2649.6666666666665</v>
      </c>
      <c r="H35" s="36">
        <v>2931.4666666666667</v>
      </c>
      <c r="I35" s="36">
        <v>2983.6833333333329</v>
      </c>
      <c r="J35" s="36">
        <v>3072.3666666666668</v>
      </c>
      <c r="K35" s="31">
        <v>2895</v>
      </c>
      <c r="L35" s="31">
        <v>2754.1</v>
      </c>
      <c r="M35" s="31">
        <v>27.488230000000001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2215.5500000000002</v>
      </c>
      <c r="D36" s="36">
        <v>2187.5833333333335</v>
      </c>
      <c r="E36" s="36">
        <v>2147.166666666667</v>
      </c>
      <c r="F36" s="36">
        <v>2078.7833333333333</v>
      </c>
      <c r="G36" s="36">
        <v>2038.3666666666668</v>
      </c>
      <c r="H36" s="36">
        <v>2255.9666666666672</v>
      </c>
      <c r="I36" s="36">
        <v>2296.3833333333341</v>
      </c>
      <c r="J36" s="36">
        <v>2364.7666666666673</v>
      </c>
      <c r="K36" s="31">
        <v>2228</v>
      </c>
      <c r="L36" s="31">
        <v>2119.1999999999998</v>
      </c>
      <c r="M36" s="31">
        <v>14.475099999999999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1177.5999999999999</v>
      </c>
      <c r="D37" s="36">
        <v>1160.0333333333333</v>
      </c>
      <c r="E37" s="36">
        <v>1134.5666666666666</v>
      </c>
      <c r="F37" s="36">
        <v>1091.5333333333333</v>
      </c>
      <c r="G37" s="36">
        <v>1066.0666666666666</v>
      </c>
      <c r="H37" s="36">
        <v>1203.0666666666666</v>
      </c>
      <c r="I37" s="36">
        <v>1228.5333333333333</v>
      </c>
      <c r="J37" s="36">
        <v>1271.5666666666666</v>
      </c>
      <c r="K37" s="31">
        <v>1185.5</v>
      </c>
      <c r="L37" s="31">
        <v>1117</v>
      </c>
      <c r="M37" s="31">
        <v>35.049149999999997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4693.7</v>
      </c>
      <c r="D38" s="36">
        <v>4723.2333333333336</v>
      </c>
      <c r="E38" s="36">
        <v>4637.4666666666672</v>
      </c>
      <c r="F38" s="36">
        <v>4581.2333333333336</v>
      </c>
      <c r="G38" s="36">
        <v>4495.4666666666672</v>
      </c>
      <c r="H38" s="36">
        <v>4779.4666666666672</v>
      </c>
      <c r="I38" s="36">
        <v>4865.2333333333336</v>
      </c>
      <c r="J38" s="36">
        <v>4921.4666666666672</v>
      </c>
      <c r="K38" s="31">
        <v>4809</v>
      </c>
      <c r="L38" s="31">
        <v>4667</v>
      </c>
      <c r="M38" s="31">
        <v>1.9078200000000001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1132</v>
      </c>
      <c r="D39" s="36">
        <v>1124.1499999999999</v>
      </c>
      <c r="E39" s="36">
        <v>1112.8999999999996</v>
      </c>
      <c r="F39" s="36">
        <v>1093.7999999999997</v>
      </c>
      <c r="G39" s="36">
        <v>1082.5499999999995</v>
      </c>
      <c r="H39" s="36">
        <v>1143.2499999999998</v>
      </c>
      <c r="I39" s="36">
        <v>1154.5000000000002</v>
      </c>
      <c r="J39" s="36">
        <v>1173.5999999999999</v>
      </c>
      <c r="K39" s="31">
        <v>1135.4000000000001</v>
      </c>
      <c r="L39" s="31">
        <v>1105.05</v>
      </c>
      <c r="M39" s="31">
        <v>55.131599999999999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8992.2999999999993</v>
      </c>
      <c r="D40" s="36">
        <v>8962.6</v>
      </c>
      <c r="E40" s="36">
        <v>8900.2000000000007</v>
      </c>
      <c r="F40" s="36">
        <v>8808.1</v>
      </c>
      <c r="G40" s="36">
        <v>8745.7000000000007</v>
      </c>
      <c r="H40" s="36">
        <v>9054.7000000000007</v>
      </c>
      <c r="I40" s="36">
        <v>9117.0999999999985</v>
      </c>
      <c r="J40" s="36">
        <v>9209.2000000000007</v>
      </c>
      <c r="K40" s="31">
        <v>9025</v>
      </c>
      <c r="L40" s="31">
        <v>8870.5</v>
      </c>
      <c r="M40" s="31">
        <v>4.3560499999999998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6718.75</v>
      </c>
      <c r="D41" s="36">
        <v>6694.3499999999995</v>
      </c>
      <c r="E41" s="36">
        <v>6644.3999999999987</v>
      </c>
      <c r="F41" s="36">
        <v>6570.0499999999993</v>
      </c>
      <c r="G41" s="36">
        <v>6520.0999999999985</v>
      </c>
      <c r="H41" s="36">
        <v>6768.6999999999989</v>
      </c>
      <c r="I41" s="36">
        <v>6818.65</v>
      </c>
      <c r="J41" s="36">
        <v>6892.9999999999991</v>
      </c>
      <c r="K41" s="31">
        <v>6744.3</v>
      </c>
      <c r="L41" s="31">
        <v>6620</v>
      </c>
      <c r="M41" s="31">
        <v>5.12256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1580.55</v>
      </c>
      <c r="D42" s="36">
        <v>1574.6166666666668</v>
      </c>
      <c r="E42" s="36">
        <v>1562.2333333333336</v>
      </c>
      <c r="F42" s="36">
        <v>1543.9166666666667</v>
      </c>
      <c r="G42" s="36">
        <v>1531.5333333333335</v>
      </c>
      <c r="H42" s="36">
        <v>1592.9333333333336</v>
      </c>
      <c r="I42" s="36">
        <v>1605.3166666666668</v>
      </c>
      <c r="J42" s="36">
        <v>1623.6333333333337</v>
      </c>
      <c r="K42" s="31">
        <v>1587</v>
      </c>
      <c r="L42" s="31">
        <v>1556.3</v>
      </c>
      <c r="M42" s="31">
        <v>4.6604200000000002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8405.75</v>
      </c>
      <c r="D43" s="36">
        <v>8392.5</v>
      </c>
      <c r="E43" s="36">
        <v>8351.9</v>
      </c>
      <c r="F43" s="36">
        <v>8298.0499999999993</v>
      </c>
      <c r="G43" s="36">
        <v>8257.4499999999989</v>
      </c>
      <c r="H43" s="36">
        <v>8446.35</v>
      </c>
      <c r="I43" s="36">
        <v>8486.9499999999989</v>
      </c>
      <c r="J43" s="36">
        <v>8540.8000000000011</v>
      </c>
      <c r="K43" s="31">
        <v>8433.1</v>
      </c>
      <c r="L43" s="31">
        <v>8338.65</v>
      </c>
      <c r="M43" s="31">
        <v>0.11773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2472.8000000000002</v>
      </c>
      <c r="D44" s="36">
        <v>2463.0833333333335</v>
      </c>
      <c r="E44" s="36">
        <v>2436.7166666666672</v>
      </c>
      <c r="F44" s="36">
        <v>2400.6333333333337</v>
      </c>
      <c r="G44" s="36">
        <v>2374.2666666666673</v>
      </c>
      <c r="H44" s="36">
        <v>2499.166666666667</v>
      </c>
      <c r="I44" s="36">
        <v>2525.5333333333328</v>
      </c>
      <c r="J44" s="36">
        <v>2561.6166666666668</v>
      </c>
      <c r="K44" s="31">
        <v>2489.4499999999998</v>
      </c>
      <c r="L44" s="31">
        <v>2427</v>
      </c>
      <c r="M44" s="31">
        <v>1.60684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188.15</v>
      </c>
      <c r="D45" s="36">
        <v>187.16666666666666</v>
      </c>
      <c r="E45" s="36">
        <v>184.58333333333331</v>
      </c>
      <c r="F45" s="36">
        <v>181.01666666666665</v>
      </c>
      <c r="G45" s="36">
        <v>178.43333333333331</v>
      </c>
      <c r="H45" s="36">
        <v>190.73333333333332</v>
      </c>
      <c r="I45" s="36">
        <v>193.31666666666663</v>
      </c>
      <c r="J45" s="36">
        <v>196.88333333333333</v>
      </c>
      <c r="K45" s="31">
        <v>189.75</v>
      </c>
      <c r="L45" s="31">
        <v>183.6</v>
      </c>
      <c r="M45" s="31">
        <v>78.755560000000003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259.05</v>
      </c>
      <c r="D46" s="36">
        <v>257.4666666666667</v>
      </c>
      <c r="E46" s="36">
        <v>253.13333333333338</v>
      </c>
      <c r="F46" s="36">
        <v>247.2166666666667</v>
      </c>
      <c r="G46" s="36">
        <v>242.88333333333338</v>
      </c>
      <c r="H46" s="36">
        <v>263.38333333333338</v>
      </c>
      <c r="I46" s="36">
        <v>267.71666666666664</v>
      </c>
      <c r="J46" s="36">
        <v>273.63333333333338</v>
      </c>
      <c r="K46" s="31">
        <v>261.8</v>
      </c>
      <c r="L46" s="31">
        <v>251.55</v>
      </c>
      <c r="M46" s="31">
        <v>315.81806999999998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124.6</v>
      </c>
      <c r="D47" s="36">
        <v>125.7</v>
      </c>
      <c r="E47" s="36">
        <v>120.4</v>
      </c>
      <c r="F47" s="36">
        <v>116.2</v>
      </c>
      <c r="G47" s="36">
        <v>110.9</v>
      </c>
      <c r="H47" s="36">
        <v>129.9</v>
      </c>
      <c r="I47" s="36">
        <v>135.19999999999999</v>
      </c>
      <c r="J47" s="36">
        <v>139.4</v>
      </c>
      <c r="K47" s="31">
        <v>131</v>
      </c>
      <c r="L47" s="31">
        <v>121.5</v>
      </c>
      <c r="M47" s="31">
        <v>573.08261000000005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1317.2</v>
      </c>
      <c r="D48" s="36">
        <v>1310.5333333333335</v>
      </c>
      <c r="E48" s="36">
        <v>1300.666666666667</v>
      </c>
      <c r="F48" s="36">
        <v>1284.1333333333334</v>
      </c>
      <c r="G48" s="36">
        <v>1274.2666666666669</v>
      </c>
      <c r="H48" s="36">
        <v>1327.0666666666671</v>
      </c>
      <c r="I48" s="36">
        <v>1336.9333333333334</v>
      </c>
      <c r="J48" s="36">
        <v>1353.4666666666672</v>
      </c>
      <c r="K48" s="31">
        <v>1320.4</v>
      </c>
      <c r="L48" s="31">
        <v>1294</v>
      </c>
      <c r="M48" s="31">
        <v>2.9408599999999998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495.75</v>
      </c>
      <c r="D49" s="36">
        <v>492.93333333333334</v>
      </c>
      <c r="E49" s="36">
        <v>489.01666666666665</v>
      </c>
      <c r="F49" s="36">
        <v>482.2833333333333</v>
      </c>
      <c r="G49" s="36">
        <v>478.36666666666662</v>
      </c>
      <c r="H49" s="36">
        <v>499.66666666666669</v>
      </c>
      <c r="I49" s="36">
        <v>503.58333333333331</v>
      </c>
      <c r="J49" s="36">
        <v>510.31666666666672</v>
      </c>
      <c r="K49" s="31">
        <v>496.85</v>
      </c>
      <c r="L49" s="31">
        <v>486.2</v>
      </c>
      <c r="M49" s="31">
        <v>11.442550000000001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1830.7</v>
      </c>
      <c r="D50" s="36">
        <v>1838.4166666666667</v>
      </c>
      <c r="E50" s="36">
        <v>1797.8333333333335</v>
      </c>
      <c r="F50" s="36">
        <v>1764.9666666666667</v>
      </c>
      <c r="G50" s="36">
        <v>1724.3833333333334</v>
      </c>
      <c r="H50" s="36">
        <v>1871.2833333333335</v>
      </c>
      <c r="I50" s="36">
        <v>1911.866666666667</v>
      </c>
      <c r="J50" s="36">
        <v>1944.7333333333336</v>
      </c>
      <c r="K50" s="31">
        <v>1879</v>
      </c>
      <c r="L50" s="31">
        <v>1805.55</v>
      </c>
      <c r="M50" s="31">
        <v>4.4658199999999999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224.75</v>
      </c>
      <c r="D51" s="36">
        <v>224.81666666666669</v>
      </c>
      <c r="E51" s="36">
        <v>220.93333333333339</v>
      </c>
      <c r="F51" s="36">
        <v>217.1166666666667</v>
      </c>
      <c r="G51" s="36">
        <v>213.23333333333341</v>
      </c>
      <c r="H51" s="36">
        <v>228.63333333333338</v>
      </c>
      <c r="I51" s="36">
        <v>232.51666666666665</v>
      </c>
      <c r="J51" s="36">
        <v>236.33333333333337</v>
      </c>
      <c r="K51" s="31">
        <v>228.7</v>
      </c>
      <c r="L51" s="31">
        <v>221</v>
      </c>
      <c r="M51" s="31">
        <v>328.74369000000002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1416</v>
      </c>
      <c r="D52" s="36">
        <v>1402.6333333333332</v>
      </c>
      <c r="E52" s="36">
        <v>1382.2666666666664</v>
      </c>
      <c r="F52" s="36">
        <v>1348.5333333333333</v>
      </c>
      <c r="G52" s="36">
        <v>1328.1666666666665</v>
      </c>
      <c r="H52" s="36">
        <v>1436.3666666666663</v>
      </c>
      <c r="I52" s="36">
        <v>1456.7333333333331</v>
      </c>
      <c r="J52" s="36">
        <v>1490.4666666666662</v>
      </c>
      <c r="K52" s="31">
        <v>1423</v>
      </c>
      <c r="L52" s="31">
        <v>1368.9</v>
      </c>
      <c r="M52" s="31">
        <v>16.03773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283.3</v>
      </c>
      <c r="D53" s="36">
        <v>278.9666666666667</v>
      </c>
      <c r="E53" s="36">
        <v>271.63333333333338</v>
      </c>
      <c r="F53" s="36">
        <v>259.9666666666667</v>
      </c>
      <c r="G53" s="36">
        <v>252.63333333333338</v>
      </c>
      <c r="H53" s="36">
        <v>290.63333333333338</v>
      </c>
      <c r="I53" s="36">
        <v>297.96666666666664</v>
      </c>
      <c r="J53" s="36">
        <v>309.63333333333338</v>
      </c>
      <c r="K53" s="31">
        <v>286.3</v>
      </c>
      <c r="L53" s="31">
        <v>267.3</v>
      </c>
      <c r="M53" s="31">
        <v>315.70308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606.9</v>
      </c>
      <c r="D54" s="36">
        <v>607.88333333333333</v>
      </c>
      <c r="E54" s="36">
        <v>590.81666666666661</v>
      </c>
      <c r="F54" s="36">
        <v>574.73333333333323</v>
      </c>
      <c r="G54" s="36">
        <v>557.66666666666652</v>
      </c>
      <c r="H54" s="36">
        <v>623.9666666666667</v>
      </c>
      <c r="I54" s="36">
        <v>641.03333333333353</v>
      </c>
      <c r="J54" s="36">
        <v>657.11666666666679</v>
      </c>
      <c r="K54" s="31">
        <v>624.95000000000005</v>
      </c>
      <c r="L54" s="31">
        <v>591.79999999999995</v>
      </c>
      <c r="M54" s="31">
        <v>114.49326000000001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1285.95</v>
      </c>
      <c r="D55" s="36">
        <v>1290.0833333333335</v>
      </c>
      <c r="E55" s="36">
        <v>1277.2666666666669</v>
      </c>
      <c r="F55" s="36">
        <v>1268.5833333333335</v>
      </c>
      <c r="G55" s="36">
        <v>1255.7666666666669</v>
      </c>
      <c r="H55" s="36">
        <v>1298.7666666666669</v>
      </c>
      <c r="I55" s="36">
        <v>1311.5833333333335</v>
      </c>
      <c r="J55" s="36">
        <v>1320.2666666666669</v>
      </c>
      <c r="K55" s="31">
        <v>1302.9000000000001</v>
      </c>
      <c r="L55" s="31">
        <v>1281.4000000000001</v>
      </c>
      <c r="M55" s="31">
        <v>37.03942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301.64999999999998</v>
      </c>
      <c r="D56" s="36">
        <v>300.45</v>
      </c>
      <c r="E56" s="36">
        <v>294.64999999999998</v>
      </c>
      <c r="F56" s="36">
        <v>287.64999999999998</v>
      </c>
      <c r="G56" s="36">
        <v>281.84999999999997</v>
      </c>
      <c r="H56" s="36">
        <v>307.45</v>
      </c>
      <c r="I56" s="36">
        <v>313.25000000000006</v>
      </c>
      <c r="J56" s="36">
        <v>320.25</v>
      </c>
      <c r="K56" s="31">
        <v>306.25</v>
      </c>
      <c r="L56" s="31">
        <v>293.45</v>
      </c>
      <c r="M56" s="31">
        <v>63.334180000000003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30797.8</v>
      </c>
      <c r="D57" s="36">
        <v>30602.866666666669</v>
      </c>
      <c r="E57" s="36">
        <v>30174.733333333337</v>
      </c>
      <c r="F57" s="36">
        <v>29551.666666666668</v>
      </c>
      <c r="G57" s="36">
        <v>29123.533333333336</v>
      </c>
      <c r="H57" s="36">
        <v>31225.933333333338</v>
      </c>
      <c r="I57" s="36">
        <v>31654.066666666669</v>
      </c>
      <c r="J57" s="36">
        <v>32277.133333333339</v>
      </c>
      <c r="K57" s="31">
        <v>31031</v>
      </c>
      <c r="L57" s="31">
        <v>29979.8</v>
      </c>
      <c r="M57" s="31">
        <v>0.31139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5130.55</v>
      </c>
      <c r="D58" s="36">
        <v>5118.5166666666664</v>
      </c>
      <c r="E58" s="36">
        <v>5067.0333333333328</v>
      </c>
      <c r="F58" s="36">
        <v>5003.5166666666664</v>
      </c>
      <c r="G58" s="36">
        <v>4952.0333333333328</v>
      </c>
      <c r="H58" s="36">
        <v>5182.0333333333328</v>
      </c>
      <c r="I58" s="36">
        <v>5233.5166666666664</v>
      </c>
      <c r="J58" s="36">
        <v>5297.0333333333328</v>
      </c>
      <c r="K58" s="31">
        <v>5170</v>
      </c>
      <c r="L58" s="31">
        <v>5055</v>
      </c>
      <c r="M58" s="31">
        <v>3.2387899999999998</v>
      </c>
      <c r="N58" s="1"/>
      <c r="O58" s="1"/>
    </row>
    <row r="59" spans="1:15" ht="12.75" customHeight="1">
      <c r="A59" s="51">
        <v>50</v>
      </c>
      <c r="B59" s="53" t="s">
        <v>343</v>
      </c>
      <c r="C59" s="31">
        <v>585.75</v>
      </c>
      <c r="D59" s="36">
        <v>586.44999999999993</v>
      </c>
      <c r="E59" s="36">
        <v>571.89999999999986</v>
      </c>
      <c r="F59" s="36">
        <v>558.04999999999995</v>
      </c>
      <c r="G59" s="36">
        <v>543.49999999999989</v>
      </c>
      <c r="H59" s="36">
        <v>600.29999999999984</v>
      </c>
      <c r="I59" s="36">
        <v>614.8499999999998</v>
      </c>
      <c r="J59" s="36">
        <v>628.69999999999982</v>
      </c>
      <c r="K59" s="31">
        <v>601</v>
      </c>
      <c r="L59" s="31">
        <v>572.6</v>
      </c>
      <c r="M59" s="31">
        <v>51.888489999999997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549.35</v>
      </c>
      <c r="D60" s="36">
        <v>545.44999999999993</v>
      </c>
      <c r="E60" s="36">
        <v>535.89999999999986</v>
      </c>
      <c r="F60" s="36">
        <v>522.44999999999993</v>
      </c>
      <c r="G60" s="36">
        <v>512.89999999999986</v>
      </c>
      <c r="H60" s="36">
        <v>558.89999999999986</v>
      </c>
      <c r="I60" s="36">
        <v>568.44999999999982</v>
      </c>
      <c r="J60" s="36">
        <v>581.89999999999986</v>
      </c>
      <c r="K60" s="31">
        <v>555</v>
      </c>
      <c r="L60" s="31">
        <v>532</v>
      </c>
      <c r="M60" s="31">
        <v>104.98821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1282.5999999999999</v>
      </c>
      <c r="D61" s="36">
        <v>1275.5833333333333</v>
      </c>
      <c r="E61" s="36">
        <v>1249.1666666666665</v>
      </c>
      <c r="F61" s="36">
        <v>1215.7333333333333</v>
      </c>
      <c r="G61" s="36">
        <v>1189.3166666666666</v>
      </c>
      <c r="H61" s="36">
        <v>1309.0166666666664</v>
      </c>
      <c r="I61" s="36">
        <v>1335.4333333333329</v>
      </c>
      <c r="J61" s="36">
        <v>1368.8666666666663</v>
      </c>
      <c r="K61" s="31">
        <v>1302</v>
      </c>
      <c r="L61" s="31">
        <v>1242.1500000000001</v>
      </c>
      <c r="M61" s="31">
        <v>16.39556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1414.65</v>
      </c>
      <c r="D62" s="36">
        <v>1403.3833333333334</v>
      </c>
      <c r="E62" s="36">
        <v>1380.8166666666668</v>
      </c>
      <c r="F62" s="36">
        <v>1346.9833333333333</v>
      </c>
      <c r="G62" s="36">
        <v>1324.4166666666667</v>
      </c>
      <c r="H62" s="36">
        <v>1437.2166666666669</v>
      </c>
      <c r="I62" s="36">
        <v>1459.7833333333335</v>
      </c>
      <c r="J62" s="36">
        <v>1493.616666666667</v>
      </c>
      <c r="K62" s="31">
        <v>1425.95</v>
      </c>
      <c r="L62" s="31">
        <v>1369.55</v>
      </c>
      <c r="M62" s="31">
        <v>79.105900000000005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444</v>
      </c>
      <c r="D63" s="36">
        <v>443.5</v>
      </c>
      <c r="E63" s="36">
        <v>435.2</v>
      </c>
      <c r="F63" s="36">
        <v>426.4</v>
      </c>
      <c r="G63" s="36">
        <v>418.09999999999997</v>
      </c>
      <c r="H63" s="36">
        <v>452.3</v>
      </c>
      <c r="I63" s="36">
        <v>460.59999999999997</v>
      </c>
      <c r="J63" s="36">
        <v>469.40000000000003</v>
      </c>
      <c r="K63" s="31">
        <v>451.8</v>
      </c>
      <c r="L63" s="31">
        <v>434.7</v>
      </c>
      <c r="M63" s="31">
        <v>111.07908999999999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4534.8500000000004</v>
      </c>
      <c r="D64" s="36">
        <v>4496.7166666666672</v>
      </c>
      <c r="E64" s="36">
        <v>4440.4333333333343</v>
      </c>
      <c r="F64" s="36">
        <v>4346.0166666666673</v>
      </c>
      <c r="G64" s="36">
        <v>4289.7333333333345</v>
      </c>
      <c r="H64" s="36">
        <v>4591.1333333333341</v>
      </c>
      <c r="I64" s="36">
        <v>4647.416666666667</v>
      </c>
      <c r="J64" s="36">
        <v>4741.8333333333339</v>
      </c>
      <c r="K64" s="31">
        <v>4553</v>
      </c>
      <c r="L64" s="31">
        <v>4402.3</v>
      </c>
      <c r="M64" s="31">
        <v>7.4719899999999999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2859.35</v>
      </c>
      <c r="D65" s="36">
        <v>2835.8666666666663</v>
      </c>
      <c r="E65" s="36">
        <v>2800.5333333333328</v>
      </c>
      <c r="F65" s="36">
        <v>2741.7166666666667</v>
      </c>
      <c r="G65" s="36">
        <v>2706.3833333333332</v>
      </c>
      <c r="H65" s="36">
        <v>2894.6833333333325</v>
      </c>
      <c r="I65" s="36">
        <v>2930.0166666666655</v>
      </c>
      <c r="J65" s="36">
        <v>2988.8333333333321</v>
      </c>
      <c r="K65" s="31">
        <v>2871.2</v>
      </c>
      <c r="L65" s="31">
        <v>2777.05</v>
      </c>
      <c r="M65" s="31">
        <v>3.9388200000000002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1013.2</v>
      </c>
      <c r="D66" s="36">
        <v>1008.3333333333334</v>
      </c>
      <c r="E66" s="36">
        <v>997.9666666666667</v>
      </c>
      <c r="F66" s="36">
        <v>982.73333333333335</v>
      </c>
      <c r="G66" s="36">
        <v>972.36666666666667</v>
      </c>
      <c r="H66" s="36">
        <v>1023.5666666666667</v>
      </c>
      <c r="I66" s="36">
        <v>1033.9333333333334</v>
      </c>
      <c r="J66" s="36">
        <v>1049.1666666666667</v>
      </c>
      <c r="K66" s="31">
        <v>1018.7</v>
      </c>
      <c r="L66" s="31">
        <v>993.1</v>
      </c>
      <c r="M66" s="31">
        <v>23.5289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1203.9000000000001</v>
      </c>
      <c r="D67" s="36">
        <v>1195.8</v>
      </c>
      <c r="E67" s="36">
        <v>1182.0999999999999</v>
      </c>
      <c r="F67" s="36">
        <v>1160.3</v>
      </c>
      <c r="G67" s="36">
        <v>1146.5999999999999</v>
      </c>
      <c r="H67" s="36">
        <v>1217.5999999999999</v>
      </c>
      <c r="I67" s="36">
        <v>1231.3000000000002</v>
      </c>
      <c r="J67" s="36">
        <v>1253.0999999999999</v>
      </c>
      <c r="K67" s="31">
        <v>1209.5</v>
      </c>
      <c r="L67" s="31">
        <v>1174</v>
      </c>
      <c r="M67" s="31">
        <v>3.6614200000000001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326.64999999999998</v>
      </c>
      <c r="D68" s="36">
        <v>325.89999999999998</v>
      </c>
      <c r="E68" s="36">
        <v>320.89999999999998</v>
      </c>
      <c r="F68" s="36">
        <v>315.14999999999998</v>
      </c>
      <c r="G68" s="36">
        <v>310.14999999999998</v>
      </c>
      <c r="H68" s="36">
        <v>331.65</v>
      </c>
      <c r="I68" s="36">
        <v>336.65</v>
      </c>
      <c r="J68" s="36">
        <v>342.4</v>
      </c>
      <c r="K68" s="31">
        <v>330.9</v>
      </c>
      <c r="L68" s="31">
        <v>320.14999999999998</v>
      </c>
      <c r="M68" s="31">
        <v>20.766169999999999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3512.35</v>
      </c>
      <c r="D69" s="36">
        <v>3481.2999999999997</v>
      </c>
      <c r="E69" s="36">
        <v>3434.6999999999994</v>
      </c>
      <c r="F69" s="36">
        <v>3357.0499999999997</v>
      </c>
      <c r="G69" s="36">
        <v>3310.4499999999994</v>
      </c>
      <c r="H69" s="36">
        <v>3558.9499999999994</v>
      </c>
      <c r="I69" s="36">
        <v>3605.5499999999997</v>
      </c>
      <c r="J69" s="36">
        <v>3683.1999999999994</v>
      </c>
      <c r="K69" s="31">
        <v>3527.9</v>
      </c>
      <c r="L69" s="31">
        <v>3403.65</v>
      </c>
      <c r="M69" s="31">
        <v>14.275090000000001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838.75</v>
      </c>
      <c r="D70" s="36">
        <v>830.4666666666667</v>
      </c>
      <c r="E70" s="36">
        <v>818.88333333333344</v>
      </c>
      <c r="F70" s="36">
        <v>799.01666666666677</v>
      </c>
      <c r="G70" s="36">
        <v>787.43333333333351</v>
      </c>
      <c r="H70" s="36">
        <v>850.33333333333337</v>
      </c>
      <c r="I70" s="36">
        <v>861.91666666666663</v>
      </c>
      <c r="J70" s="36">
        <v>881.7833333333333</v>
      </c>
      <c r="K70" s="31">
        <v>842.05</v>
      </c>
      <c r="L70" s="31">
        <v>810.6</v>
      </c>
      <c r="M70" s="31">
        <v>39.835590000000003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550.25</v>
      </c>
      <c r="D71" s="36">
        <v>549.05000000000007</v>
      </c>
      <c r="E71" s="36">
        <v>544.90000000000009</v>
      </c>
      <c r="F71" s="36">
        <v>539.55000000000007</v>
      </c>
      <c r="G71" s="36">
        <v>535.40000000000009</v>
      </c>
      <c r="H71" s="36">
        <v>554.40000000000009</v>
      </c>
      <c r="I71" s="36">
        <v>558.54999999999995</v>
      </c>
      <c r="J71" s="36">
        <v>563.90000000000009</v>
      </c>
      <c r="K71" s="31">
        <v>553.20000000000005</v>
      </c>
      <c r="L71" s="31">
        <v>543.70000000000005</v>
      </c>
      <c r="M71" s="31">
        <v>30.67643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1742.7</v>
      </c>
      <c r="D72" s="36">
        <v>1729.6000000000001</v>
      </c>
      <c r="E72" s="36">
        <v>1712.0000000000002</v>
      </c>
      <c r="F72" s="36">
        <v>1681.3000000000002</v>
      </c>
      <c r="G72" s="36">
        <v>1663.7000000000003</v>
      </c>
      <c r="H72" s="36">
        <v>1760.3000000000002</v>
      </c>
      <c r="I72" s="36">
        <v>1777.9</v>
      </c>
      <c r="J72" s="36">
        <v>1808.6000000000001</v>
      </c>
      <c r="K72" s="31">
        <v>1747.2</v>
      </c>
      <c r="L72" s="31">
        <v>1698.9</v>
      </c>
      <c r="M72" s="31">
        <v>1.6620200000000001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2482.6999999999998</v>
      </c>
      <c r="D73" s="36">
        <v>2477.5666666666666</v>
      </c>
      <c r="E73" s="36">
        <v>2443.1333333333332</v>
      </c>
      <c r="F73" s="36">
        <v>2403.5666666666666</v>
      </c>
      <c r="G73" s="36">
        <v>2369.1333333333332</v>
      </c>
      <c r="H73" s="36">
        <v>2517.1333333333332</v>
      </c>
      <c r="I73" s="36">
        <v>2551.5666666666666</v>
      </c>
      <c r="J73" s="36">
        <v>2591.1333333333332</v>
      </c>
      <c r="K73" s="31">
        <v>2512</v>
      </c>
      <c r="L73" s="31">
        <v>2438</v>
      </c>
      <c r="M73" s="31">
        <v>1.6920200000000001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450.1</v>
      </c>
      <c r="D74" s="36">
        <v>449.98333333333329</v>
      </c>
      <c r="E74" s="36">
        <v>442.01666666666659</v>
      </c>
      <c r="F74" s="36">
        <v>433.93333333333328</v>
      </c>
      <c r="G74" s="36">
        <v>425.96666666666658</v>
      </c>
      <c r="H74" s="36">
        <v>458.06666666666661</v>
      </c>
      <c r="I74" s="36">
        <v>466.0333333333333</v>
      </c>
      <c r="J74" s="36">
        <v>474.11666666666662</v>
      </c>
      <c r="K74" s="31">
        <v>457.95</v>
      </c>
      <c r="L74" s="31">
        <v>441.9</v>
      </c>
      <c r="M74" s="31">
        <v>6.7791300000000003</v>
      </c>
      <c r="N74" s="1"/>
      <c r="O74" s="1"/>
    </row>
    <row r="75" spans="1:15" ht="12.75" customHeight="1">
      <c r="A75" s="51">
        <v>66</v>
      </c>
      <c r="B75" s="53" t="s">
        <v>365</v>
      </c>
      <c r="C75" s="31">
        <v>155.35</v>
      </c>
      <c r="D75" s="36">
        <v>157.91666666666666</v>
      </c>
      <c r="E75" s="36">
        <v>152.43333333333331</v>
      </c>
      <c r="F75" s="36">
        <v>149.51666666666665</v>
      </c>
      <c r="G75" s="36">
        <v>144.0333333333333</v>
      </c>
      <c r="H75" s="36">
        <v>160.83333333333331</v>
      </c>
      <c r="I75" s="36">
        <v>166.31666666666666</v>
      </c>
      <c r="J75" s="36">
        <v>169.23333333333332</v>
      </c>
      <c r="K75" s="31">
        <v>163.4</v>
      </c>
      <c r="L75" s="31">
        <v>155</v>
      </c>
      <c r="M75" s="31">
        <v>19.542120000000001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3911.5</v>
      </c>
      <c r="D76" s="36">
        <v>3856.2333333333336</v>
      </c>
      <c r="E76" s="36">
        <v>3779.2666666666673</v>
      </c>
      <c r="F76" s="36">
        <v>3647.0333333333338</v>
      </c>
      <c r="G76" s="36">
        <v>3570.0666666666675</v>
      </c>
      <c r="H76" s="36">
        <v>3988.4666666666672</v>
      </c>
      <c r="I76" s="36">
        <v>4065.4333333333334</v>
      </c>
      <c r="J76" s="36">
        <v>4197.666666666667</v>
      </c>
      <c r="K76" s="31">
        <v>3933.2</v>
      </c>
      <c r="L76" s="31">
        <v>3724</v>
      </c>
      <c r="M76" s="31">
        <v>6.0832899999999999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8262.7000000000007</v>
      </c>
      <c r="D77" s="36">
        <v>8296.2333333333318</v>
      </c>
      <c r="E77" s="36">
        <v>8142.5666666666639</v>
      </c>
      <c r="F77" s="36">
        <v>8022.4333333333325</v>
      </c>
      <c r="G77" s="36">
        <v>7868.7666666666646</v>
      </c>
      <c r="H77" s="36">
        <v>8416.3666666666631</v>
      </c>
      <c r="I77" s="36">
        <v>8570.033333333331</v>
      </c>
      <c r="J77" s="36">
        <v>8690.1666666666624</v>
      </c>
      <c r="K77" s="31">
        <v>8449.9</v>
      </c>
      <c r="L77" s="31">
        <v>8176.1</v>
      </c>
      <c r="M77" s="31">
        <v>3.4401000000000002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2494.3000000000002</v>
      </c>
      <c r="D78" s="36">
        <v>2483.7666666666669</v>
      </c>
      <c r="E78" s="36">
        <v>2427.5333333333338</v>
      </c>
      <c r="F78" s="36">
        <v>2360.7666666666669</v>
      </c>
      <c r="G78" s="36">
        <v>2304.5333333333338</v>
      </c>
      <c r="H78" s="36">
        <v>2550.5333333333338</v>
      </c>
      <c r="I78" s="36">
        <v>2606.7666666666664</v>
      </c>
      <c r="J78" s="36">
        <v>2673.5333333333338</v>
      </c>
      <c r="K78" s="31">
        <v>2540</v>
      </c>
      <c r="L78" s="31">
        <v>2417</v>
      </c>
      <c r="M78" s="31">
        <v>18.713789999999999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5908.55</v>
      </c>
      <c r="D79" s="36">
        <v>5902.6833333333334</v>
      </c>
      <c r="E79" s="36">
        <v>5856.3666666666668</v>
      </c>
      <c r="F79" s="36">
        <v>5804.1833333333334</v>
      </c>
      <c r="G79" s="36">
        <v>5757.8666666666668</v>
      </c>
      <c r="H79" s="36">
        <v>5954.8666666666668</v>
      </c>
      <c r="I79" s="36">
        <v>6001.1833333333343</v>
      </c>
      <c r="J79" s="36">
        <v>6053.3666666666668</v>
      </c>
      <c r="K79" s="31">
        <v>5949</v>
      </c>
      <c r="L79" s="31">
        <v>5850.5</v>
      </c>
      <c r="M79" s="31">
        <v>1.70564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4657.45</v>
      </c>
      <c r="D80" s="36">
        <v>4639.8499999999995</v>
      </c>
      <c r="E80" s="36">
        <v>4545.8999999999987</v>
      </c>
      <c r="F80" s="36">
        <v>4434.3499999999995</v>
      </c>
      <c r="G80" s="36">
        <v>4340.3999999999987</v>
      </c>
      <c r="H80" s="36">
        <v>4751.3999999999987</v>
      </c>
      <c r="I80" s="36">
        <v>4845.3499999999995</v>
      </c>
      <c r="J80" s="36">
        <v>4956.8999999999987</v>
      </c>
      <c r="K80" s="31">
        <v>4733.8</v>
      </c>
      <c r="L80" s="31">
        <v>4528.3</v>
      </c>
      <c r="M80" s="31">
        <v>17.387699999999999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3599.75</v>
      </c>
      <c r="D81" s="36">
        <v>3576.25</v>
      </c>
      <c r="E81" s="36">
        <v>3533.5</v>
      </c>
      <c r="F81" s="36">
        <v>3467.25</v>
      </c>
      <c r="G81" s="36">
        <v>3424.5</v>
      </c>
      <c r="H81" s="36">
        <v>3642.5</v>
      </c>
      <c r="I81" s="36">
        <v>3685.25</v>
      </c>
      <c r="J81" s="36">
        <v>3751.5</v>
      </c>
      <c r="K81" s="31">
        <v>3619</v>
      </c>
      <c r="L81" s="31">
        <v>3510</v>
      </c>
      <c r="M81" s="31">
        <v>3.4677899999999999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168.9</v>
      </c>
      <c r="D82" s="36">
        <v>168.23333333333335</v>
      </c>
      <c r="E82" s="36">
        <v>166.16666666666669</v>
      </c>
      <c r="F82" s="36">
        <v>163.43333333333334</v>
      </c>
      <c r="G82" s="36">
        <v>161.36666666666667</v>
      </c>
      <c r="H82" s="36">
        <v>170.9666666666667</v>
      </c>
      <c r="I82" s="36">
        <v>173.03333333333336</v>
      </c>
      <c r="J82" s="36">
        <v>175.76666666666671</v>
      </c>
      <c r="K82" s="31">
        <v>170.3</v>
      </c>
      <c r="L82" s="31">
        <v>165.5</v>
      </c>
      <c r="M82" s="31">
        <v>18.175540000000002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161.69999999999999</v>
      </c>
      <c r="D83" s="36">
        <v>160.83333333333334</v>
      </c>
      <c r="E83" s="36">
        <v>159.11666666666667</v>
      </c>
      <c r="F83" s="36">
        <v>156.53333333333333</v>
      </c>
      <c r="G83" s="36">
        <v>154.81666666666666</v>
      </c>
      <c r="H83" s="36">
        <v>163.41666666666669</v>
      </c>
      <c r="I83" s="36">
        <v>165.13333333333333</v>
      </c>
      <c r="J83" s="36">
        <v>167.7166666666667</v>
      </c>
      <c r="K83" s="31">
        <v>162.55000000000001</v>
      </c>
      <c r="L83" s="31">
        <v>158.25</v>
      </c>
      <c r="M83" s="31">
        <v>165.77995000000001</v>
      </c>
      <c r="N83" s="1"/>
      <c r="O83" s="1"/>
    </row>
    <row r="84" spans="1:15" ht="12.75" customHeight="1">
      <c r="A84" s="51">
        <v>75</v>
      </c>
      <c r="B84" s="53" t="s">
        <v>375</v>
      </c>
      <c r="C84" s="31">
        <v>644</v>
      </c>
      <c r="D84" s="36">
        <v>646.65</v>
      </c>
      <c r="E84" s="36">
        <v>629.4</v>
      </c>
      <c r="F84" s="36">
        <v>614.79999999999995</v>
      </c>
      <c r="G84" s="36">
        <v>597.54999999999995</v>
      </c>
      <c r="H84" s="36">
        <v>661.25</v>
      </c>
      <c r="I84" s="36">
        <v>678.5</v>
      </c>
      <c r="J84" s="36">
        <v>693.1</v>
      </c>
      <c r="K84" s="31">
        <v>663.9</v>
      </c>
      <c r="L84" s="31">
        <v>632.04999999999995</v>
      </c>
      <c r="M84" s="31">
        <v>2.0603099999999999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446.3</v>
      </c>
      <c r="D85" s="36">
        <v>443.09999999999997</v>
      </c>
      <c r="E85" s="36">
        <v>437.19999999999993</v>
      </c>
      <c r="F85" s="36">
        <v>428.09999999999997</v>
      </c>
      <c r="G85" s="36">
        <v>422.19999999999993</v>
      </c>
      <c r="H85" s="36">
        <v>452.19999999999993</v>
      </c>
      <c r="I85" s="36">
        <v>458.09999999999991</v>
      </c>
      <c r="J85" s="36">
        <v>467.19999999999993</v>
      </c>
      <c r="K85" s="31">
        <v>449</v>
      </c>
      <c r="L85" s="31">
        <v>434</v>
      </c>
      <c r="M85" s="31">
        <v>5.7243399999999998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192.95</v>
      </c>
      <c r="D86" s="36">
        <v>191.33333333333334</v>
      </c>
      <c r="E86" s="36">
        <v>188.9666666666667</v>
      </c>
      <c r="F86" s="36">
        <v>184.98333333333335</v>
      </c>
      <c r="G86" s="36">
        <v>182.6166666666667</v>
      </c>
      <c r="H86" s="36">
        <v>195.31666666666669</v>
      </c>
      <c r="I86" s="36">
        <v>197.68333333333331</v>
      </c>
      <c r="J86" s="36">
        <v>201.66666666666669</v>
      </c>
      <c r="K86" s="31">
        <v>193.7</v>
      </c>
      <c r="L86" s="31">
        <v>187.35</v>
      </c>
      <c r="M86" s="31">
        <v>124.36159000000001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1764.4</v>
      </c>
      <c r="D87" s="36">
        <v>1739.8</v>
      </c>
      <c r="E87" s="36">
        <v>1709.6</v>
      </c>
      <c r="F87" s="36">
        <v>1654.8</v>
      </c>
      <c r="G87" s="36">
        <v>1624.6</v>
      </c>
      <c r="H87" s="36">
        <v>1794.6</v>
      </c>
      <c r="I87" s="36">
        <v>1824.8000000000002</v>
      </c>
      <c r="J87" s="36">
        <v>1879.6</v>
      </c>
      <c r="K87" s="31">
        <v>1770</v>
      </c>
      <c r="L87" s="31">
        <v>1685</v>
      </c>
      <c r="M87" s="31">
        <v>3.7729599999999999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1338.3</v>
      </c>
      <c r="D88" s="36">
        <v>1333.05</v>
      </c>
      <c r="E88" s="36">
        <v>1316.6</v>
      </c>
      <c r="F88" s="36">
        <v>1294.8999999999999</v>
      </c>
      <c r="G88" s="36">
        <v>1278.4499999999998</v>
      </c>
      <c r="H88" s="36">
        <v>1354.75</v>
      </c>
      <c r="I88" s="36">
        <v>1371.2000000000003</v>
      </c>
      <c r="J88" s="36">
        <v>1392.9</v>
      </c>
      <c r="K88" s="31">
        <v>1349.5</v>
      </c>
      <c r="L88" s="31">
        <v>1311.35</v>
      </c>
      <c r="M88" s="31">
        <v>11.328900000000001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2766.6</v>
      </c>
      <c r="D89" s="36">
        <v>2723.9166666666665</v>
      </c>
      <c r="E89" s="36">
        <v>2668.833333333333</v>
      </c>
      <c r="F89" s="36">
        <v>2571.0666666666666</v>
      </c>
      <c r="G89" s="36">
        <v>2515.9833333333331</v>
      </c>
      <c r="H89" s="36">
        <v>2821.6833333333329</v>
      </c>
      <c r="I89" s="36">
        <v>2876.766666666666</v>
      </c>
      <c r="J89" s="36">
        <v>2974.5333333333328</v>
      </c>
      <c r="K89" s="31">
        <v>2779</v>
      </c>
      <c r="L89" s="31">
        <v>2626.15</v>
      </c>
      <c r="M89" s="31">
        <v>8.5481099999999994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2385.1999999999998</v>
      </c>
      <c r="D90" s="36">
        <v>2375.0833333333335</v>
      </c>
      <c r="E90" s="36">
        <v>2357.166666666667</v>
      </c>
      <c r="F90" s="36">
        <v>2329.1333333333337</v>
      </c>
      <c r="G90" s="36">
        <v>2311.2166666666672</v>
      </c>
      <c r="H90" s="36">
        <v>2403.1166666666668</v>
      </c>
      <c r="I90" s="36">
        <v>2421.0333333333338</v>
      </c>
      <c r="J90" s="36">
        <v>2449.0666666666666</v>
      </c>
      <c r="K90" s="31">
        <v>2393</v>
      </c>
      <c r="L90" s="31">
        <v>2347.0500000000002</v>
      </c>
      <c r="M90" s="31">
        <v>5.1126399999999999</v>
      </c>
      <c r="N90" s="1"/>
      <c r="O90" s="1"/>
    </row>
    <row r="91" spans="1:15" ht="12.75" customHeight="1">
      <c r="A91" s="51">
        <v>82</v>
      </c>
      <c r="B91" s="53" t="s">
        <v>393</v>
      </c>
      <c r="C91" s="31">
        <v>3222.1</v>
      </c>
      <c r="D91" s="36">
        <v>3237.2999999999997</v>
      </c>
      <c r="E91" s="36">
        <v>3184.9499999999994</v>
      </c>
      <c r="F91" s="36">
        <v>3147.7999999999997</v>
      </c>
      <c r="G91" s="36">
        <v>3095.4499999999994</v>
      </c>
      <c r="H91" s="36">
        <v>3274.4499999999994</v>
      </c>
      <c r="I91" s="36">
        <v>3326.7999999999997</v>
      </c>
      <c r="J91" s="36">
        <v>3363.9499999999994</v>
      </c>
      <c r="K91" s="31">
        <v>3289.65</v>
      </c>
      <c r="L91" s="31">
        <v>3200.15</v>
      </c>
      <c r="M91" s="31">
        <v>0.32335000000000003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536.75</v>
      </c>
      <c r="D92" s="36">
        <v>531.7833333333333</v>
      </c>
      <c r="E92" s="36">
        <v>524.31666666666661</v>
      </c>
      <c r="F92" s="36">
        <v>511.88333333333333</v>
      </c>
      <c r="G92" s="36">
        <v>504.41666666666663</v>
      </c>
      <c r="H92" s="36">
        <v>544.21666666666658</v>
      </c>
      <c r="I92" s="36">
        <v>551.68333333333328</v>
      </c>
      <c r="J92" s="36">
        <v>564.11666666666656</v>
      </c>
      <c r="K92" s="31">
        <v>539.25</v>
      </c>
      <c r="L92" s="31">
        <v>519.35</v>
      </c>
      <c r="M92" s="31">
        <v>6.2424099999999996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1312.9</v>
      </c>
      <c r="D93" s="36">
        <v>1312.15</v>
      </c>
      <c r="E93" s="36">
        <v>1302.4000000000001</v>
      </c>
      <c r="F93" s="36">
        <v>1291.9000000000001</v>
      </c>
      <c r="G93" s="36">
        <v>1282.1500000000001</v>
      </c>
      <c r="H93" s="36">
        <v>1322.65</v>
      </c>
      <c r="I93" s="36">
        <v>1332.4</v>
      </c>
      <c r="J93" s="36">
        <v>1342.9</v>
      </c>
      <c r="K93" s="31">
        <v>1321.9</v>
      </c>
      <c r="L93" s="31">
        <v>1301.6500000000001</v>
      </c>
      <c r="M93" s="31">
        <v>23.165659999999999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3673.15</v>
      </c>
      <c r="D94" s="36">
        <v>3631.2833333333333</v>
      </c>
      <c r="E94" s="36">
        <v>3569.8666666666668</v>
      </c>
      <c r="F94" s="36">
        <v>3466.5833333333335</v>
      </c>
      <c r="G94" s="36">
        <v>3405.166666666667</v>
      </c>
      <c r="H94" s="36">
        <v>3734.5666666666666</v>
      </c>
      <c r="I94" s="36">
        <v>3795.9833333333336</v>
      </c>
      <c r="J94" s="36">
        <v>3899.2666666666664</v>
      </c>
      <c r="K94" s="31">
        <v>3692.7</v>
      </c>
      <c r="L94" s="31">
        <v>3528</v>
      </c>
      <c r="M94" s="31">
        <v>4.7297000000000002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1455.25</v>
      </c>
      <c r="D95" s="36">
        <v>1448.45</v>
      </c>
      <c r="E95" s="36">
        <v>1437.1000000000001</v>
      </c>
      <c r="F95" s="36">
        <v>1418.95</v>
      </c>
      <c r="G95" s="36">
        <v>1407.6000000000001</v>
      </c>
      <c r="H95" s="36">
        <v>1466.6000000000001</v>
      </c>
      <c r="I95" s="36">
        <v>1477.95</v>
      </c>
      <c r="J95" s="36">
        <v>1496.1000000000001</v>
      </c>
      <c r="K95" s="31">
        <v>1459.8</v>
      </c>
      <c r="L95" s="31">
        <v>1430.3</v>
      </c>
      <c r="M95" s="31">
        <v>135.23600999999999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559.65</v>
      </c>
      <c r="D96" s="36">
        <v>558.41666666666663</v>
      </c>
      <c r="E96" s="36">
        <v>548.38333333333321</v>
      </c>
      <c r="F96" s="36">
        <v>537.11666666666656</v>
      </c>
      <c r="G96" s="36">
        <v>527.08333333333314</v>
      </c>
      <c r="H96" s="36">
        <v>569.68333333333328</v>
      </c>
      <c r="I96" s="36">
        <v>579.71666666666681</v>
      </c>
      <c r="J96" s="36">
        <v>590.98333333333335</v>
      </c>
      <c r="K96" s="31">
        <v>568.45000000000005</v>
      </c>
      <c r="L96" s="31">
        <v>547.15</v>
      </c>
      <c r="M96" s="31">
        <v>78.67089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1702.4</v>
      </c>
      <c r="D97" s="36">
        <v>1697.6333333333332</v>
      </c>
      <c r="E97" s="36">
        <v>1680.3666666666663</v>
      </c>
      <c r="F97" s="36">
        <v>1658.333333333333</v>
      </c>
      <c r="G97" s="36">
        <v>1641.0666666666662</v>
      </c>
      <c r="H97" s="36">
        <v>1719.6666666666665</v>
      </c>
      <c r="I97" s="36">
        <v>1736.9333333333334</v>
      </c>
      <c r="J97" s="36">
        <v>1758.9666666666667</v>
      </c>
      <c r="K97" s="31">
        <v>1714.9</v>
      </c>
      <c r="L97" s="31">
        <v>1675.6</v>
      </c>
      <c r="M97" s="31">
        <v>15.390230000000001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4885.55</v>
      </c>
      <c r="D98" s="36">
        <v>4842.0333333333338</v>
      </c>
      <c r="E98" s="36">
        <v>4774.1166666666677</v>
      </c>
      <c r="F98" s="36">
        <v>4662.6833333333343</v>
      </c>
      <c r="G98" s="36">
        <v>4594.7666666666682</v>
      </c>
      <c r="H98" s="36">
        <v>4953.4666666666672</v>
      </c>
      <c r="I98" s="36">
        <v>5021.3833333333332</v>
      </c>
      <c r="J98" s="36">
        <v>5132.8166666666666</v>
      </c>
      <c r="K98" s="31">
        <v>4909.95</v>
      </c>
      <c r="L98" s="31">
        <v>4730.6000000000004</v>
      </c>
      <c r="M98" s="31">
        <v>6.2490600000000001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633.5</v>
      </c>
      <c r="D99" s="36">
        <v>627.98333333333335</v>
      </c>
      <c r="E99" s="36">
        <v>619.81666666666672</v>
      </c>
      <c r="F99" s="36">
        <v>606.13333333333333</v>
      </c>
      <c r="G99" s="36">
        <v>597.9666666666667</v>
      </c>
      <c r="H99" s="36">
        <v>641.66666666666674</v>
      </c>
      <c r="I99" s="36">
        <v>649.83333333333326</v>
      </c>
      <c r="J99" s="36">
        <v>663.51666666666677</v>
      </c>
      <c r="K99" s="31">
        <v>636.15</v>
      </c>
      <c r="L99" s="31">
        <v>614.29999999999995</v>
      </c>
      <c r="M99" s="31">
        <v>35.823860000000003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3921.75</v>
      </c>
      <c r="D100" s="36">
        <v>3873.7833333333333</v>
      </c>
      <c r="E100" s="36">
        <v>3810.5666666666666</v>
      </c>
      <c r="F100" s="36">
        <v>3699.3833333333332</v>
      </c>
      <c r="G100" s="36">
        <v>3636.1666666666665</v>
      </c>
      <c r="H100" s="36">
        <v>3984.9666666666667</v>
      </c>
      <c r="I100" s="36">
        <v>4048.1833333333329</v>
      </c>
      <c r="J100" s="36">
        <v>4159.3666666666668</v>
      </c>
      <c r="K100" s="31">
        <v>3937</v>
      </c>
      <c r="L100" s="31">
        <v>3762.6</v>
      </c>
      <c r="M100" s="31">
        <v>16.191240000000001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500.15</v>
      </c>
      <c r="D101" s="36">
        <v>494.5</v>
      </c>
      <c r="E101" s="36">
        <v>481</v>
      </c>
      <c r="F101" s="36">
        <v>461.85</v>
      </c>
      <c r="G101" s="36">
        <v>448.35</v>
      </c>
      <c r="H101" s="36">
        <v>513.65</v>
      </c>
      <c r="I101" s="36">
        <v>527.15</v>
      </c>
      <c r="J101" s="36">
        <v>546.29999999999995</v>
      </c>
      <c r="K101" s="31">
        <v>508</v>
      </c>
      <c r="L101" s="31">
        <v>475.35</v>
      </c>
      <c r="M101" s="31">
        <v>113.44475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2360.65</v>
      </c>
      <c r="D102" s="36">
        <v>2363.4</v>
      </c>
      <c r="E102" s="36">
        <v>2345.15</v>
      </c>
      <c r="F102" s="36">
        <v>2329.65</v>
      </c>
      <c r="G102" s="36">
        <v>2311.4</v>
      </c>
      <c r="H102" s="36">
        <v>2378.9</v>
      </c>
      <c r="I102" s="36">
        <v>2397.15</v>
      </c>
      <c r="J102" s="36">
        <v>2412.65</v>
      </c>
      <c r="K102" s="31">
        <v>2381.65</v>
      </c>
      <c r="L102" s="31">
        <v>2347.9</v>
      </c>
      <c r="M102" s="31">
        <v>11.70617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1128</v>
      </c>
      <c r="D103" s="36">
        <v>1121.7833333333335</v>
      </c>
      <c r="E103" s="36">
        <v>1112.916666666667</v>
      </c>
      <c r="F103" s="36">
        <v>1097.8333333333335</v>
      </c>
      <c r="G103" s="36">
        <v>1088.9666666666669</v>
      </c>
      <c r="H103" s="36">
        <v>1136.866666666667</v>
      </c>
      <c r="I103" s="36">
        <v>1145.7333333333333</v>
      </c>
      <c r="J103" s="36">
        <v>1160.8166666666671</v>
      </c>
      <c r="K103" s="31">
        <v>1130.6500000000001</v>
      </c>
      <c r="L103" s="31">
        <v>1106.7</v>
      </c>
      <c r="M103" s="31">
        <v>97.079830000000001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1684.15</v>
      </c>
      <c r="D104" s="36">
        <v>1673.0333333333335</v>
      </c>
      <c r="E104" s="36">
        <v>1657.5166666666671</v>
      </c>
      <c r="F104" s="36">
        <v>1630.8833333333337</v>
      </c>
      <c r="G104" s="36">
        <v>1615.3666666666672</v>
      </c>
      <c r="H104" s="36">
        <v>1699.666666666667</v>
      </c>
      <c r="I104" s="36">
        <v>1715.1833333333334</v>
      </c>
      <c r="J104" s="36">
        <v>1741.8166666666668</v>
      </c>
      <c r="K104" s="31">
        <v>1688.55</v>
      </c>
      <c r="L104" s="31">
        <v>1646.4</v>
      </c>
      <c r="M104" s="31">
        <v>3.79122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597.29999999999995</v>
      </c>
      <c r="D105" s="36">
        <v>594.80000000000007</v>
      </c>
      <c r="E105" s="36">
        <v>589.90000000000009</v>
      </c>
      <c r="F105" s="36">
        <v>582.5</v>
      </c>
      <c r="G105" s="36">
        <v>577.6</v>
      </c>
      <c r="H105" s="36">
        <v>602.20000000000016</v>
      </c>
      <c r="I105" s="36">
        <v>607.1</v>
      </c>
      <c r="J105" s="36">
        <v>614.50000000000023</v>
      </c>
      <c r="K105" s="31">
        <v>599.70000000000005</v>
      </c>
      <c r="L105" s="31">
        <v>587.4</v>
      </c>
      <c r="M105" s="31">
        <v>22.20073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77.150000000000006</v>
      </c>
      <c r="D106" s="36">
        <v>76.683333333333337</v>
      </c>
      <c r="E106" s="36">
        <v>75.616666666666674</v>
      </c>
      <c r="F106" s="36">
        <v>74.083333333333343</v>
      </c>
      <c r="G106" s="36">
        <v>73.01666666666668</v>
      </c>
      <c r="H106" s="36">
        <v>78.216666666666669</v>
      </c>
      <c r="I106" s="36">
        <v>79.283333333333331</v>
      </c>
      <c r="J106" s="36">
        <v>80.816666666666663</v>
      </c>
      <c r="K106" s="31">
        <v>77.75</v>
      </c>
      <c r="L106" s="31">
        <v>75.150000000000006</v>
      </c>
      <c r="M106" s="31">
        <v>668.90950999999995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431.85</v>
      </c>
      <c r="D107" s="36">
        <v>432.26666666666665</v>
      </c>
      <c r="E107" s="36">
        <v>429.08333333333331</v>
      </c>
      <c r="F107" s="36">
        <v>426.31666666666666</v>
      </c>
      <c r="G107" s="36">
        <v>423.13333333333333</v>
      </c>
      <c r="H107" s="36">
        <v>435.0333333333333</v>
      </c>
      <c r="I107" s="36">
        <v>438.2166666666667</v>
      </c>
      <c r="J107" s="36">
        <v>440.98333333333329</v>
      </c>
      <c r="K107" s="31">
        <v>435.45</v>
      </c>
      <c r="L107" s="31">
        <v>429.5</v>
      </c>
      <c r="M107" s="31">
        <v>73.029589999999999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512.85</v>
      </c>
      <c r="D108" s="36">
        <v>510.16666666666669</v>
      </c>
      <c r="E108" s="36">
        <v>503.08333333333337</v>
      </c>
      <c r="F108" s="36">
        <v>493.31666666666666</v>
      </c>
      <c r="G108" s="36">
        <v>486.23333333333335</v>
      </c>
      <c r="H108" s="36">
        <v>519.93333333333339</v>
      </c>
      <c r="I108" s="36">
        <v>527.01666666666677</v>
      </c>
      <c r="J108" s="36">
        <v>536.78333333333342</v>
      </c>
      <c r="K108" s="31">
        <v>517.25</v>
      </c>
      <c r="L108" s="31">
        <v>500.4</v>
      </c>
      <c r="M108" s="31">
        <v>12.58958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557.4</v>
      </c>
      <c r="D109" s="36">
        <v>551.1</v>
      </c>
      <c r="E109" s="36">
        <v>542.20000000000005</v>
      </c>
      <c r="F109" s="36">
        <v>527</v>
      </c>
      <c r="G109" s="36">
        <v>518.1</v>
      </c>
      <c r="H109" s="36">
        <v>566.30000000000007</v>
      </c>
      <c r="I109" s="36">
        <v>575.19999999999993</v>
      </c>
      <c r="J109" s="36">
        <v>590.40000000000009</v>
      </c>
      <c r="K109" s="31">
        <v>560</v>
      </c>
      <c r="L109" s="31">
        <v>535.9</v>
      </c>
      <c r="M109" s="31">
        <v>60.783250000000002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158.19999999999999</v>
      </c>
      <c r="D110" s="36">
        <v>157.88333333333333</v>
      </c>
      <c r="E110" s="36">
        <v>155.06666666666666</v>
      </c>
      <c r="F110" s="36">
        <v>151.93333333333334</v>
      </c>
      <c r="G110" s="36">
        <v>149.11666666666667</v>
      </c>
      <c r="H110" s="36">
        <v>161.01666666666665</v>
      </c>
      <c r="I110" s="36">
        <v>163.83333333333331</v>
      </c>
      <c r="J110" s="36">
        <v>166.96666666666664</v>
      </c>
      <c r="K110" s="31">
        <v>160.69999999999999</v>
      </c>
      <c r="L110" s="31">
        <v>154.75</v>
      </c>
      <c r="M110" s="31">
        <v>287.2088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990.15</v>
      </c>
      <c r="D111" s="36">
        <v>987.7833333333333</v>
      </c>
      <c r="E111" s="36">
        <v>975.86666666666656</v>
      </c>
      <c r="F111" s="36">
        <v>961.58333333333326</v>
      </c>
      <c r="G111" s="36">
        <v>949.66666666666652</v>
      </c>
      <c r="H111" s="36">
        <v>1002.0666666666666</v>
      </c>
      <c r="I111" s="36">
        <v>1013.9833333333333</v>
      </c>
      <c r="J111" s="36">
        <v>1028.2666666666667</v>
      </c>
      <c r="K111" s="31">
        <v>999.7</v>
      </c>
      <c r="L111" s="31">
        <v>973.5</v>
      </c>
      <c r="M111" s="31">
        <v>14.22203</v>
      </c>
      <c r="N111" s="1"/>
      <c r="O111" s="1"/>
    </row>
    <row r="112" spans="1:15" ht="12.75" customHeight="1">
      <c r="A112" s="51">
        <v>103</v>
      </c>
      <c r="B112" s="53" t="s">
        <v>410</v>
      </c>
      <c r="C112" s="31">
        <v>145.9</v>
      </c>
      <c r="D112" s="36">
        <v>145.81666666666669</v>
      </c>
      <c r="E112" s="36">
        <v>143.18333333333339</v>
      </c>
      <c r="F112" s="36">
        <v>140.4666666666667</v>
      </c>
      <c r="G112" s="36">
        <v>137.8333333333334</v>
      </c>
      <c r="H112" s="36">
        <v>148.53333333333339</v>
      </c>
      <c r="I112" s="36">
        <v>151.16666666666666</v>
      </c>
      <c r="J112" s="36">
        <v>153.88333333333338</v>
      </c>
      <c r="K112" s="31">
        <v>148.44999999999999</v>
      </c>
      <c r="L112" s="31">
        <v>143.1</v>
      </c>
      <c r="M112" s="31">
        <v>203.43611999999999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434.7</v>
      </c>
      <c r="D113" s="36">
        <v>439.21666666666664</v>
      </c>
      <c r="E113" s="36">
        <v>427.5333333333333</v>
      </c>
      <c r="F113" s="36">
        <v>420.36666666666667</v>
      </c>
      <c r="G113" s="36">
        <v>408.68333333333334</v>
      </c>
      <c r="H113" s="36">
        <v>446.38333333333327</v>
      </c>
      <c r="I113" s="36">
        <v>458.06666666666655</v>
      </c>
      <c r="J113" s="36">
        <v>465.23333333333323</v>
      </c>
      <c r="K113" s="31">
        <v>450.9</v>
      </c>
      <c r="L113" s="31">
        <v>432.05</v>
      </c>
      <c r="M113" s="31">
        <v>19.713979999999999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328.3</v>
      </c>
      <c r="D114" s="36">
        <v>327.26666666666665</v>
      </c>
      <c r="E114" s="36">
        <v>322.2833333333333</v>
      </c>
      <c r="F114" s="36">
        <v>316.26666666666665</v>
      </c>
      <c r="G114" s="36">
        <v>311.2833333333333</v>
      </c>
      <c r="H114" s="36">
        <v>333.2833333333333</v>
      </c>
      <c r="I114" s="36">
        <v>338.26666666666665</v>
      </c>
      <c r="J114" s="36">
        <v>344.2833333333333</v>
      </c>
      <c r="K114" s="31">
        <v>332.25</v>
      </c>
      <c r="L114" s="31">
        <v>321.25</v>
      </c>
      <c r="M114" s="31">
        <v>60.166820000000001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1404.55</v>
      </c>
      <c r="D115" s="36">
        <v>1399.8500000000001</v>
      </c>
      <c r="E115" s="36">
        <v>1381.9500000000003</v>
      </c>
      <c r="F115" s="36">
        <v>1359.3500000000001</v>
      </c>
      <c r="G115" s="36">
        <v>1341.4500000000003</v>
      </c>
      <c r="H115" s="36">
        <v>1422.4500000000003</v>
      </c>
      <c r="I115" s="36">
        <v>1440.3500000000004</v>
      </c>
      <c r="J115" s="36">
        <v>1462.9500000000003</v>
      </c>
      <c r="K115" s="31">
        <v>1417.75</v>
      </c>
      <c r="L115" s="31">
        <v>1377.25</v>
      </c>
      <c r="M115" s="31">
        <v>36.248620000000003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6057</v>
      </c>
      <c r="D116" s="36">
        <v>6022.8166666666666</v>
      </c>
      <c r="E116" s="36">
        <v>5939.1833333333334</v>
      </c>
      <c r="F116" s="36">
        <v>5821.3666666666668</v>
      </c>
      <c r="G116" s="36">
        <v>5737.7333333333336</v>
      </c>
      <c r="H116" s="36">
        <v>6140.6333333333332</v>
      </c>
      <c r="I116" s="36">
        <v>6224.2666666666664</v>
      </c>
      <c r="J116" s="36">
        <v>6342.083333333333</v>
      </c>
      <c r="K116" s="31">
        <v>6106.45</v>
      </c>
      <c r="L116" s="31">
        <v>5905</v>
      </c>
      <c r="M116" s="31">
        <v>2.1800199999999998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1423.45</v>
      </c>
      <c r="D117" s="36">
        <v>1419.8833333333332</v>
      </c>
      <c r="E117" s="36">
        <v>1414.7666666666664</v>
      </c>
      <c r="F117" s="36">
        <v>1406.0833333333333</v>
      </c>
      <c r="G117" s="36">
        <v>1400.9666666666665</v>
      </c>
      <c r="H117" s="36">
        <v>1428.5666666666664</v>
      </c>
      <c r="I117" s="36">
        <v>1433.6833333333332</v>
      </c>
      <c r="J117" s="36">
        <v>1442.3666666666663</v>
      </c>
      <c r="K117" s="31">
        <v>1425</v>
      </c>
      <c r="L117" s="31">
        <v>1411.2</v>
      </c>
      <c r="M117" s="31">
        <v>37.359540000000003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4082</v>
      </c>
      <c r="D118" s="36">
        <v>4050.6833333333329</v>
      </c>
      <c r="E118" s="36">
        <v>4011.3666666666659</v>
      </c>
      <c r="F118" s="36">
        <v>3940.7333333333331</v>
      </c>
      <c r="G118" s="36">
        <v>3901.4166666666661</v>
      </c>
      <c r="H118" s="36">
        <v>4121.3166666666657</v>
      </c>
      <c r="I118" s="36">
        <v>4160.6333333333323</v>
      </c>
      <c r="J118" s="36">
        <v>4231.2666666666655</v>
      </c>
      <c r="K118" s="31">
        <v>4090</v>
      </c>
      <c r="L118" s="31">
        <v>3980.05</v>
      </c>
      <c r="M118" s="31">
        <v>3.2188099999999999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1298.3</v>
      </c>
      <c r="D119" s="36">
        <v>1301.3500000000001</v>
      </c>
      <c r="E119" s="36">
        <v>1288.4000000000003</v>
      </c>
      <c r="F119" s="36">
        <v>1278.5000000000002</v>
      </c>
      <c r="G119" s="36">
        <v>1265.5500000000004</v>
      </c>
      <c r="H119" s="36">
        <v>1311.2500000000002</v>
      </c>
      <c r="I119" s="36">
        <v>1324.2</v>
      </c>
      <c r="J119" s="36">
        <v>1334.1000000000001</v>
      </c>
      <c r="K119" s="31">
        <v>1314.3</v>
      </c>
      <c r="L119" s="31">
        <v>1291.45</v>
      </c>
      <c r="M119" s="31">
        <v>4.1764400000000004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574.4</v>
      </c>
      <c r="D120" s="36">
        <v>567.63333333333333</v>
      </c>
      <c r="E120" s="36">
        <v>558.76666666666665</v>
      </c>
      <c r="F120" s="36">
        <v>543.13333333333333</v>
      </c>
      <c r="G120" s="36">
        <v>534.26666666666665</v>
      </c>
      <c r="H120" s="36">
        <v>583.26666666666665</v>
      </c>
      <c r="I120" s="36">
        <v>592.13333333333321</v>
      </c>
      <c r="J120" s="36">
        <v>607.76666666666665</v>
      </c>
      <c r="K120" s="31">
        <v>576.5</v>
      </c>
      <c r="L120" s="31">
        <v>552</v>
      </c>
      <c r="M120" s="31">
        <v>39.34451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860.6</v>
      </c>
      <c r="D121" s="36">
        <v>851.0333333333333</v>
      </c>
      <c r="E121" s="36">
        <v>839.56666666666661</v>
      </c>
      <c r="F121" s="36">
        <v>818.5333333333333</v>
      </c>
      <c r="G121" s="36">
        <v>807.06666666666661</v>
      </c>
      <c r="H121" s="36">
        <v>872.06666666666661</v>
      </c>
      <c r="I121" s="36">
        <v>883.5333333333333</v>
      </c>
      <c r="J121" s="36">
        <v>904.56666666666661</v>
      </c>
      <c r="K121" s="31">
        <v>862.5</v>
      </c>
      <c r="L121" s="31">
        <v>830</v>
      </c>
      <c r="M121" s="31">
        <v>17.350809999999999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939.45</v>
      </c>
      <c r="D122" s="36">
        <v>930.08333333333337</v>
      </c>
      <c r="E122" s="36">
        <v>917.9666666666667</v>
      </c>
      <c r="F122" s="36">
        <v>896.48333333333335</v>
      </c>
      <c r="G122" s="36">
        <v>884.36666666666667</v>
      </c>
      <c r="H122" s="36">
        <v>951.56666666666672</v>
      </c>
      <c r="I122" s="36">
        <v>963.68333333333328</v>
      </c>
      <c r="J122" s="36">
        <v>985.16666666666674</v>
      </c>
      <c r="K122" s="31">
        <v>942.2</v>
      </c>
      <c r="L122" s="31">
        <v>908.6</v>
      </c>
      <c r="M122" s="31">
        <v>19.659330000000001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472.4</v>
      </c>
      <c r="D123" s="36">
        <v>467.4666666666667</v>
      </c>
      <c r="E123" s="36">
        <v>459.93333333333339</v>
      </c>
      <c r="F123" s="36">
        <v>447.4666666666667</v>
      </c>
      <c r="G123" s="36">
        <v>439.93333333333339</v>
      </c>
      <c r="H123" s="36">
        <v>479.93333333333339</v>
      </c>
      <c r="I123" s="36">
        <v>487.4666666666667</v>
      </c>
      <c r="J123" s="36">
        <v>499.93333333333339</v>
      </c>
      <c r="K123" s="31">
        <v>475</v>
      </c>
      <c r="L123" s="31">
        <v>455</v>
      </c>
      <c r="M123" s="31">
        <v>23.05433</v>
      </c>
      <c r="N123" s="1"/>
      <c r="O123" s="1"/>
    </row>
    <row r="124" spans="1:15" ht="12.75" customHeight="1">
      <c r="A124" s="51">
        <v>115</v>
      </c>
      <c r="B124" s="53" t="s">
        <v>427</v>
      </c>
      <c r="C124" s="31">
        <v>1442.4</v>
      </c>
      <c r="D124" s="36">
        <v>1445.3333333333333</v>
      </c>
      <c r="E124" s="36">
        <v>1420.7666666666664</v>
      </c>
      <c r="F124" s="36">
        <v>1399.1333333333332</v>
      </c>
      <c r="G124" s="36">
        <v>1374.5666666666664</v>
      </c>
      <c r="H124" s="36">
        <v>1466.9666666666665</v>
      </c>
      <c r="I124" s="36">
        <v>1491.5333333333335</v>
      </c>
      <c r="J124" s="36">
        <v>1513.1666666666665</v>
      </c>
      <c r="K124" s="31">
        <v>1469.9</v>
      </c>
      <c r="L124" s="31">
        <v>1423.7</v>
      </c>
      <c r="M124" s="31">
        <v>3.9041399999999999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1641.2</v>
      </c>
      <c r="D125" s="36">
        <v>1633.6166666666668</v>
      </c>
      <c r="E125" s="36">
        <v>1623.5833333333335</v>
      </c>
      <c r="F125" s="36">
        <v>1605.9666666666667</v>
      </c>
      <c r="G125" s="36">
        <v>1595.9333333333334</v>
      </c>
      <c r="H125" s="36">
        <v>1651.2333333333336</v>
      </c>
      <c r="I125" s="36">
        <v>1661.2666666666669</v>
      </c>
      <c r="J125" s="36">
        <v>1678.8833333333337</v>
      </c>
      <c r="K125" s="31">
        <v>1643.65</v>
      </c>
      <c r="L125" s="31">
        <v>1616</v>
      </c>
      <c r="M125" s="31">
        <v>58.392479999999999</v>
      </c>
      <c r="N125" s="1"/>
      <c r="O125" s="1"/>
    </row>
    <row r="126" spans="1:15" ht="12.75" customHeight="1">
      <c r="A126" s="51">
        <v>117</v>
      </c>
      <c r="B126" s="53" t="s">
        <v>905</v>
      </c>
      <c r="C126" s="31">
        <v>157.19999999999999</v>
      </c>
      <c r="D126" s="36">
        <v>155.31666666666666</v>
      </c>
      <c r="E126" s="36">
        <v>152.63333333333333</v>
      </c>
      <c r="F126" s="36">
        <v>148.06666666666666</v>
      </c>
      <c r="G126" s="36">
        <v>145.38333333333333</v>
      </c>
      <c r="H126" s="36">
        <v>159.88333333333333</v>
      </c>
      <c r="I126" s="36">
        <v>162.56666666666666</v>
      </c>
      <c r="J126" s="36">
        <v>167.13333333333333</v>
      </c>
      <c r="K126" s="31">
        <v>158</v>
      </c>
      <c r="L126" s="31">
        <v>150.75</v>
      </c>
      <c r="M126" s="31">
        <v>90.104119999999995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4413.8</v>
      </c>
      <c r="D127" s="36">
        <v>4388</v>
      </c>
      <c r="E127" s="36">
        <v>4346</v>
      </c>
      <c r="F127" s="36">
        <v>4278.2</v>
      </c>
      <c r="G127" s="36">
        <v>4236.2</v>
      </c>
      <c r="H127" s="36">
        <v>4455.8</v>
      </c>
      <c r="I127" s="36">
        <v>4497.8</v>
      </c>
      <c r="J127" s="36">
        <v>4565.6000000000004</v>
      </c>
      <c r="K127" s="31">
        <v>4430</v>
      </c>
      <c r="L127" s="31">
        <v>4320.2</v>
      </c>
      <c r="M127" s="31">
        <v>0.99060000000000004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625.04999999999995</v>
      </c>
      <c r="D128" s="36">
        <v>622.35</v>
      </c>
      <c r="E128" s="36">
        <v>612.70000000000005</v>
      </c>
      <c r="F128" s="36">
        <v>600.35</v>
      </c>
      <c r="G128" s="36">
        <v>590.70000000000005</v>
      </c>
      <c r="H128" s="36">
        <v>634.70000000000005</v>
      </c>
      <c r="I128" s="36">
        <v>644.34999999999991</v>
      </c>
      <c r="J128" s="36">
        <v>656.7</v>
      </c>
      <c r="K128" s="31">
        <v>632</v>
      </c>
      <c r="L128" s="31">
        <v>610</v>
      </c>
      <c r="M128" s="31">
        <v>12.90217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4593.55</v>
      </c>
      <c r="D129" s="36">
        <v>4595.9833333333336</v>
      </c>
      <c r="E129" s="36">
        <v>4563.0666666666675</v>
      </c>
      <c r="F129" s="36">
        <v>4532.5833333333339</v>
      </c>
      <c r="G129" s="36">
        <v>4499.6666666666679</v>
      </c>
      <c r="H129" s="36">
        <v>4626.4666666666672</v>
      </c>
      <c r="I129" s="36">
        <v>4659.3833333333332</v>
      </c>
      <c r="J129" s="36">
        <v>4689.8666666666668</v>
      </c>
      <c r="K129" s="31">
        <v>4628.8999999999996</v>
      </c>
      <c r="L129" s="31">
        <v>4565.5</v>
      </c>
      <c r="M129" s="31">
        <v>2.4226399999999999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3293.85</v>
      </c>
      <c r="D130" s="36">
        <v>3278.0166666666664</v>
      </c>
      <c r="E130" s="36">
        <v>3241.0333333333328</v>
      </c>
      <c r="F130" s="36">
        <v>3188.2166666666662</v>
      </c>
      <c r="G130" s="36">
        <v>3151.2333333333327</v>
      </c>
      <c r="H130" s="36">
        <v>3330.833333333333</v>
      </c>
      <c r="I130" s="36">
        <v>3367.8166666666666</v>
      </c>
      <c r="J130" s="36">
        <v>3420.6333333333332</v>
      </c>
      <c r="K130" s="31">
        <v>3315</v>
      </c>
      <c r="L130" s="31">
        <v>3225.2</v>
      </c>
      <c r="M130" s="31">
        <v>35.57067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433</v>
      </c>
      <c r="D131" s="36">
        <v>431.18333333333334</v>
      </c>
      <c r="E131" s="36">
        <v>426.81666666666666</v>
      </c>
      <c r="F131" s="36">
        <v>420.63333333333333</v>
      </c>
      <c r="G131" s="36">
        <v>416.26666666666665</v>
      </c>
      <c r="H131" s="36">
        <v>437.36666666666667</v>
      </c>
      <c r="I131" s="36">
        <v>441.73333333333335</v>
      </c>
      <c r="J131" s="36">
        <v>447.91666666666669</v>
      </c>
      <c r="K131" s="31">
        <v>435.55</v>
      </c>
      <c r="L131" s="31">
        <v>425</v>
      </c>
      <c r="M131" s="31">
        <v>7.8542800000000002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891.7</v>
      </c>
      <c r="D132" s="36">
        <v>897.65</v>
      </c>
      <c r="E132" s="36">
        <v>882.65</v>
      </c>
      <c r="F132" s="36">
        <v>873.6</v>
      </c>
      <c r="G132" s="36">
        <v>858.6</v>
      </c>
      <c r="H132" s="36">
        <v>906.69999999999993</v>
      </c>
      <c r="I132" s="36">
        <v>921.69999999999993</v>
      </c>
      <c r="J132" s="36">
        <v>930.74999999999989</v>
      </c>
      <c r="K132" s="31">
        <v>912.65</v>
      </c>
      <c r="L132" s="31">
        <v>888.6</v>
      </c>
      <c r="M132" s="31">
        <v>20.657879999999999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1688.6</v>
      </c>
      <c r="D133" s="36">
        <v>1663.5333333333335</v>
      </c>
      <c r="E133" s="36">
        <v>1629.0666666666671</v>
      </c>
      <c r="F133" s="36">
        <v>1569.5333333333335</v>
      </c>
      <c r="G133" s="36">
        <v>1535.0666666666671</v>
      </c>
      <c r="H133" s="36">
        <v>1723.0666666666671</v>
      </c>
      <c r="I133" s="36">
        <v>1757.5333333333338</v>
      </c>
      <c r="J133" s="36">
        <v>1817.0666666666671</v>
      </c>
      <c r="K133" s="31">
        <v>1698</v>
      </c>
      <c r="L133" s="31">
        <v>1604</v>
      </c>
      <c r="M133" s="31">
        <v>22.4649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128881.9</v>
      </c>
      <c r="D134" s="36">
        <v>127901.61666666665</v>
      </c>
      <c r="E134" s="36">
        <v>126603.43333333331</v>
      </c>
      <c r="F134" s="36">
        <v>124324.96666666665</v>
      </c>
      <c r="G134" s="36">
        <v>123026.7833333333</v>
      </c>
      <c r="H134" s="36">
        <v>130180.08333333331</v>
      </c>
      <c r="I134" s="36">
        <v>131478.26666666666</v>
      </c>
      <c r="J134" s="36">
        <v>133756.73333333334</v>
      </c>
      <c r="K134" s="31">
        <v>129199.8</v>
      </c>
      <c r="L134" s="31">
        <v>125623.15</v>
      </c>
      <c r="M134" s="31">
        <v>9.7769999999999996E-2</v>
      </c>
      <c r="N134" s="1"/>
      <c r="O134" s="1"/>
    </row>
    <row r="135" spans="1:15" ht="12.75" customHeight="1">
      <c r="A135" s="51">
        <v>126</v>
      </c>
      <c r="B135" s="53" t="s">
        <v>442</v>
      </c>
      <c r="C135" s="31">
        <v>1142.55</v>
      </c>
      <c r="D135" s="36">
        <v>1128.2833333333333</v>
      </c>
      <c r="E135" s="36">
        <v>1102.2666666666667</v>
      </c>
      <c r="F135" s="36">
        <v>1061.9833333333333</v>
      </c>
      <c r="G135" s="36">
        <v>1035.9666666666667</v>
      </c>
      <c r="H135" s="36">
        <v>1168.5666666666666</v>
      </c>
      <c r="I135" s="36">
        <v>1194.583333333333</v>
      </c>
      <c r="J135" s="36">
        <v>1234.8666666666666</v>
      </c>
      <c r="K135" s="31">
        <v>1154.3</v>
      </c>
      <c r="L135" s="31">
        <v>1088</v>
      </c>
      <c r="M135" s="31">
        <v>13.227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263.75</v>
      </c>
      <c r="D136" s="36">
        <v>260.18333333333334</v>
      </c>
      <c r="E136" s="36">
        <v>254.86666666666667</v>
      </c>
      <c r="F136" s="36">
        <v>245.98333333333335</v>
      </c>
      <c r="G136" s="36">
        <v>240.66666666666669</v>
      </c>
      <c r="H136" s="36">
        <v>269.06666666666666</v>
      </c>
      <c r="I136" s="36">
        <v>274.38333333333338</v>
      </c>
      <c r="J136" s="36">
        <v>283.26666666666665</v>
      </c>
      <c r="K136" s="31">
        <v>265.5</v>
      </c>
      <c r="L136" s="31">
        <v>251.3</v>
      </c>
      <c r="M136" s="31">
        <v>79.890180000000001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2184.25</v>
      </c>
      <c r="D137" s="36">
        <v>2184.1</v>
      </c>
      <c r="E137" s="36">
        <v>2160.1499999999996</v>
      </c>
      <c r="F137" s="36">
        <v>2136.0499999999997</v>
      </c>
      <c r="G137" s="36">
        <v>2112.0999999999995</v>
      </c>
      <c r="H137" s="36">
        <v>2208.1999999999998</v>
      </c>
      <c r="I137" s="36">
        <v>2232.1499999999996</v>
      </c>
      <c r="J137" s="36">
        <v>2256.25</v>
      </c>
      <c r="K137" s="31">
        <v>2208.0500000000002</v>
      </c>
      <c r="L137" s="31">
        <v>2160</v>
      </c>
      <c r="M137" s="31">
        <v>25.75573</v>
      </c>
      <c r="N137" s="1"/>
      <c r="O137" s="1"/>
    </row>
    <row r="138" spans="1:15" ht="12.75" customHeight="1">
      <c r="A138" s="51">
        <v>129</v>
      </c>
      <c r="B138" s="53" t="s">
        <v>837</v>
      </c>
      <c r="C138" s="31">
        <v>2179.5</v>
      </c>
      <c r="D138" s="36">
        <v>2197.8333333333335</v>
      </c>
      <c r="E138" s="36">
        <v>2151.7666666666669</v>
      </c>
      <c r="F138" s="36">
        <v>2124.0333333333333</v>
      </c>
      <c r="G138" s="36">
        <v>2077.9666666666667</v>
      </c>
      <c r="H138" s="36">
        <v>2225.5666666666671</v>
      </c>
      <c r="I138" s="36">
        <v>2271.6333333333337</v>
      </c>
      <c r="J138" s="36">
        <v>2299.3666666666672</v>
      </c>
      <c r="K138" s="31">
        <v>2243.9</v>
      </c>
      <c r="L138" s="31">
        <v>2170.1</v>
      </c>
      <c r="M138" s="31">
        <v>3.2356099999999999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594.54999999999995</v>
      </c>
      <c r="D139" s="36">
        <v>594.73333333333323</v>
      </c>
      <c r="E139" s="36">
        <v>584.21666666666647</v>
      </c>
      <c r="F139" s="36">
        <v>573.88333333333321</v>
      </c>
      <c r="G139" s="36">
        <v>563.36666666666645</v>
      </c>
      <c r="H139" s="36">
        <v>605.06666666666649</v>
      </c>
      <c r="I139" s="36">
        <v>615.58333333333314</v>
      </c>
      <c r="J139" s="36">
        <v>625.91666666666652</v>
      </c>
      <c r="K139" s="31">
        <v>605.25</v>
      </c>
      <c r="L139" s="31">
        <v>584.4</v>
      </c>
      <c r="M139" s="31">
        <v>38.067320000000002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12673.85</v>
      </c>
      <c r="D140" s="36">
        <v>12619.933333333334</v>
      </c>
      <c r="E140" s="36">
        <v>12531.466666666669</v>
      </c>
      <c r="F140" s="36">
        <v>12389.083333333334</v>
      </c>
      <c r="G140" s="36">
        <v>12300.616666666669</v>
      </c>
      <c r="H140" s="36">
        <v>12762.316666666669</v>
      </c>
      <c r="I140" s="36">
        <v>12850.783333333336</v>
      </c>
      <c r="J140" s="36">
        <v>12993.16666666667</v>
      </c>
      <c r="K140" s="31">
        <v>12708.4</v>
      </c>
      <c r="L140" s="31">
        <v>12477.55</v>
      </c>
      <c r="M140" s="31">
        <v>2.8142100000000001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966.7</v>
      </c>
      <c r="D141" s="36">
        <v>966.88333333333333</v>
      </c>
      <c r="E141" s="36">
        <v>955.91666666666663</v>
      </c>
      <c r="F141" s="36">
        <v>945.13333333333333</v>
      </c>
      <c r="G141" s="36">
        <v>934.16666666666663</v>
      </c>
      <c r="H141" s="36">
        <v>977.66666666666663</v>
      </c>
      <c r="I141" s="36">
        <v>988.63333333333333</v>
      </c>
      <c r="J141" s="36">
        <v>999.41666666666663</v>
      </c>
      <c r="K141" s="31">
        <v>977.85</v>
      </c>
      <c r="L141" s="31">
        <v>956.1</v>
      </c>
      <c r="M141" s="31">
        <v>8.5121800000000007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800.55</v>
      </c>
      <c r="D142" s="36">
        <v>798.51666666666677</v>
      </c>
      <c r="E142" s="36">
        <v>785.08333333333348</v>
      </c>
      <c r="F142" s="36">
        <v>769.61666666666667</v>
      </c>
      <c r="G142" s="36">
        <v>756.18333333333339</v>
      </c>
      <c r="H142" s="36">
        <v>813.98333333333358</v>
      </c>
      <c r="I142" s="36">
        <v>827.41666666666674</v>
      </c>
      <c r="J142" s="36">
        <v>842.88333333333367</v>
      </c>
      <c r="K142" s="31">
        <v>811.95</v>
      </c>
      <c r="L142" s="31">
        <v>783.05</v>
      </c>
      <c r="M142" s="31">
        <v>40.161720000000003</v>
      </c>
      <c r="N142" s="1"/>
      <c r="O142" s="1"/>
    </row>
    <row r="143" spans="1:15" ht="12.75" customHeight="1">
      <c r="A143" s="51">
        <v>134</v>
      </c>
      <c r="B143" s="53" t="s">
        <v>447</v>
      </c>
      <c r="C143" s="31">
        <v>2132.6</v>
      </c>
      <c r="D143" s="36">
        <v>2141.6</v>
      </c>
      <c r="E143" s="36">
        <v>2081</v>
      </c>
      <c r="F143" s="36">
        <v>2029.4</v>
      </c>
      <c r="G143" s="36">
        <v>1968.8000000000002</v>
      </c>
      <c r="H143" s="36">
        <v>2193.1999999999998</v>
      </c>
      <c r="I143" s="36">
        <v>2253.7999999999993</v>
      </c>
      <c r="J143" s="36">
        <v>2305.3999999999996</v>
      </c>
      <c r="K143" s="31">
        <v>2202.1999999999998</v>
      </c>
      <c r="L143" s="31">
        <v>2090</v>
      </c>
      <c r="M143" s="31">
        <v>10.86096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67.150000000000006</v>
      </c>
      <c r="D144" s="36">
        <v>67.083333333333343</v>
      </c>
      <c r="E144" s="36">
        <v>66.216666666666683</v>
      </c>
      <c r="F144" s="36">
        <v>65.283333333333346</v>
      </c>
      <c r="G144" s="36">
        <v>64.416666666666686</v>
      </c>
      <c r="H144" s="36">
        <v>68.01666666666668</v>
      </c>
      <c r="I144" s="36">
        <v>68.883333333333354</v>
      </c>
      <c r="J144" s="36">
        <v>69.816666666666677</v>
      </c>
      <c r="K144" s="31">
        <v>67.95</v>
      </c>
      <c r="L144" s="31">
        <v>66.150000000000006</v>
      </c>
      <c r="M144" s="31">
        <v>26.2438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2254.65</v>
      </c>
      <c r="D145" s="36">
        <v>2239.5499999999997</v>
      </c>
      <c r="E145" s="36">
        <v>2210.0999999999995</v>
      </c>
      <c r="F145" s="36">
        <v>2165.5499999999997</v>
      </c>
      <c r="G145" s="36">
        <v>2136.0999999999995</v>
      </c>
      <c r="H145" s="36">
        <v>2284.0999999999995</v>
      </c>
      <c r="I145" s="36">
        <v>2313.5499999999993</v>
      </c>
      <c r="J145" s="36">
        <v>2358.0999999999995</v>
      </c>
      <c r="K145" s="31">
        <v>2269</v>
      </c>
      <c r="L145" s="31">
        <v>2195</v>
      </c>
      <c r="M145" s="31">
        <v>3.3498100000000002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1691.7</v>
      </c>
      <c r="D146" s="36">
        <v>1677.5</v>
      </c>
      <c r="E146" s="36">
        <v>1655</v>
      </c>
      <c r="F146" s="36">
        <v>1618.3</v>
      </c>
      <c r="G146" s="36">
        <v>1595.8</v>
      </c>
      <c r="H146" s="36">
        <v>1714.2</v>
      </c>
      <c r="I146" s="36">
        <v>1736.7</v>
      </c>
      <c r="J146" s="36">
        <v>1773.4</v>
      </c>
      <c r="K146" s="31">
        <v>1700</v>
      </c>
      <c r="L146" s="31">
        <v>1640.8</v>
      </c>
      <c r="M146" s="31">
        <v>2.6782900000000001</v>
      </c>
      <c r="N146" s="1"/>
      <c r="O146" s="1"/>
    </row>
    <row r="147" spans="1:15" ht="12.75" customHeight="1">
      <c r="A147" s="51">
        <v>138</v>
      </c>
      <c r="B147" s="53" t="s">
        <v>454</v>
      </c>
      <c r="C147" s="31">
        <v>93.75</v>
      </c>
      <c r="D147" s="36">
        <v>93.350000000000009</v>
      </c>
      <c r="E147" s="36">
        <v>91.800000000000011</v>
      </c>
      <c r="F147" s="36">
        <v>89.850000000000009</v>
      </c>
      <c r="G147" s="36">
        <v>88.300000000000011</v>
      </c>
      <c r="H147" s="36">
        <v>95.300000000000011</v>
      </c>
      <c r="I147" s="36">
        <v>96.85</v>
      </c>
      <c r="J147" s="36">
        <v>98.800000000000011</v>
      </c>
      <c r="K147" s="31">
        <v>94.9</v>
      </c>
      <c r="L147" s="31">
        <v>91.4</v>
      </c>
      <c r="M147" s="31">
        <v>627.98125000000005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255.75</v>
      </c>
      <c r="D148" s="36">
        <v>253.01666666666665</v>
      </c>
      <c r="E148" s="36">
        <v>248.93333333333328</v>
      </c>
      <c r="F148" s="36">
        <v>242.11666666666662</v>
      </c>
      <c r="G148" s="36">
        <v>238.03333333333325</v>
      </c>
      <c r="H148" s="36">
        <v>259.83333333333331</v>
      </c>
      <c r="I148" s="36">
        <v>263.91666666666669</v>
      </c>
      <c r="J148" s="36">
        <v>270.73333333333335</v>
      </c>
      <c r="K148" s="31">
        <v>257.10000000000002</v>
      </c>
      <c r="L148" s="31">
        <v>246.2</v>
      </c>
      <c r="M148" s="31">
        <v>86.316199999999995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350.9</v>
      </c>
      <c r="D149" s="36">
        <v>351.13333333333338</v>
      </c>
      <c r="E149" s="36">
        <v>346.26666666666677</v>
      </c>
      <c r="F149" s="36">
        <v>341.63333333333338</v>
      </c>
      <c r="G149" s="36">
        <v>336.76666666666677</v>
      </c>
      <c r="H149" s="36">
        <v>355.76666666666677</v>
      </c>
      <c r="I149" s="36">
        <v>360.63333333333344</v>
      </c>
      <c r="J149" s="36">
        <v>365.26666666666677</v>
      </c>
      <c r="K149" s="31">
        <v>356</v>
      </c>
      <c r="L149" s="31">
        <v>346.5</v>
      </c>
      <c r="M149" s="31">
        <v>106.91781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3236.65</v>
      </c>
      <c r="D150" s="36">
        <v>3224.6</v>
      </c>
      <c r="E150" s="36">
        <v>3182.2</v>
      </c>
      <c r="F150" s="36">
        <v>3127.75</v>
      </c>
      <c r="G150" s="36">
        <v>3085.35</v>
      </c>
      <c r="H150" s="36">
        <v>3279.0499999999997</v>
      </c>
      <c r="I150" s="36">
        <v>3321.4500000000003</v>
      </c>
      <c r="J150" s="36">
        <v>3375.8999999999996</v>
      </c>
      <c r="K150" s="31">
        <v>3267</v>
      </c>
      <c r="L150" s="31">
        <v>3170.15</v>
      </c>
      <c r="M150" s="31">
        <v>1.9035200000000001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2516.25</v>
      </c>
      <c r="D151" s="36">
        <v>2521.4</v>
      </c>
      <c r="E151" s="36">
        <v>2500.9</v>
      </c>
      <c r="F151" s="36">
        <v>2485.5500000000002</v>
      </c>
      <c r="G151" s="36">
        <v>2465.0500000000002</v>
      </c>
      <c r="H151" s="36">
        <v>2536.75</v>
      </c>
      <c r="I151" s="36">
        <v>2557.25</v>
      </c>
      <c r="J151" s="36">
        <v>2572.6</v>
      </c>
      <c r="K151" s="31">
        <v>2541.9</v>
      </c>
      <c r="L151" s="31">
        <v>2506.0500000000002</v>
      </c>
      <c r="M151" s="31">
        <v>3.40381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1482.75</v>
      </c>
      <c r="D152" s="36">
        <v>1472.0333333333335</v>
      </c>
      <c r="E152" s="36">
        <v>1456.616666666667</v>
      </c>
      <c r="F152" s="36">
        <v>1430.4833333333336</v>
      </c>
      <c r="G152" s="36">
        <v>1415.0666666666671</v>
      </c>
      <c r="H152" s="36">
        <v>1498.166666666667</v>
      </c>
      <c r="I152" s="36">
        <v>1513.5833333333335</v>
      </c>
      <c r="J152" s="36">
        <v>1539.7166666666669</v>
      </c>
      <c r="K152" s="31">
        <v>1487.45</v>
      </c>
      <c r="L152" s="31">
        <v>1445.9</v>
      </c>
      <c r="M152" s="31">
        <v>1.61524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266.89999999999998</v>
      </c>
      <c r="D153" s="36">
        <v>266.95</v>
      </c>
      <c r="E153" s="36">
        <v>262</v>
      </c>
      <c r="F153" s="36">
        <v>257.10000000000002</v>
      </c>
      <c r="G153" s="36">
        <v>252.15000000000003</v>
      </c>
      <c r="H153" s="36">
        <v>271.84999999999997</v>
      </c>
      <c r="I153" s="36">
        <v>276.7999999999999</v>
      </c>
      <c r="J153" s="36">
        <v>281.69999999999993</v>
      </c>
      <c r="K153" s="31">
        <v>271.89999999999998</v>
      </c>
      <c r="L153" s="31">
        <v>262.05</v>
      </c>
      <c r="M153" s="31">
        <v>71.632390000000001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604.29999999999995</v>
      </c>
      <c r="D154" s="36">
        <v>603.93333333333328</v>
      </c>
      <c r="E154" s="36">
        <v>589.41666666666652</v>
      </c>
      <c r="F154" s="36">
        <v>574.53333333333319</v>
      </c>
      <c r="G154" s="36">
        <v>560.01666666666642</v>
      </c>
      <c r="H154" s="36">
        <v>618.81666666666661</v>
      </c>
      <c r="I154" s="36">
        <v>633.33333333333326</v>
      </c>
      <c r="J154" s="36">
        <v>648.2166666666667</v>
      </c>
      <c r="K154" s="31">
        <v>618.45000000000005</v>
      </c>
      <c r="L154" s="31">
        <v>589.04999999999995</v>
      </c>
      <c r="M154" s="31">
        <v>29.24783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343.5</v>
      </c>
      <c r="D155" s="36">
        <v>346.05</v>
      </c>
      <c r="E155" s="36">
        <v>332.5</v>
      </c>
      <c r="F155" s="36">
        <v>321.5</v>
      </c>
      <c r="G155" s="36">
        <v>307.95</v>
      </c>
      <c r="H155" s="36">
        <v>357.05</v>
      </c>
      <c r="I155" s="36">
        <v>370.60000000000008</v>
      </c>
      <c r="J155" s="36">
        <v>381.6</v>
      </c>
      <c r="K155" s="31">
        <v>359.6</v>
      </c>
      <c r="L155" s="31">
        <v>335.05</v>
      </c>
      <c r="M155" s="31">
        <v>26.663419999999999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1246.5</v>
      </c>
      <c r="D156" s="36">
        <v>1231.1000000000001</v>
      </c>
      <c r="E156" s="36">
        <v>1208.0500000000002</v>
      </c>
      <c r="F156" s="36">
        <v>1169.6000000000001</v>
      </c>
      <c r="G156" s="36">
        <v>1146.5500000000002</v>
      </c>
      <c r="H156" s="36">
        <v>1269.5500000000002</v>
      </c>
      <c r="I156" s="36">
        <v>1292.5999999999999</v>
      </c>
      <c r="J156" s="36">
        <v>1331.0500000000002</v>
      </c>
      <c r="K156" s="31">
        <v>1254.1500000000001</v>
      </c>
      <c r="L156" s="31">
        <v>1192.6500000000001</v>
      </c>
      <c r="M156" s="31">
        <v>13.09581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3658.75</v>
      </c>
      <c r="D157" s="36">
        <v>3627.1666666666665</v>
      </c>
      <c r="E157" s="36">
        <v>3579.1833333333329</v>
      </c>
      <c r="F157" s="36">
        <v>3499.6166666666663</v>
      </c>
      <c r="G157" s="36">
        <v>3451.6333333333328</v>
      </c>
      <c r="H157" s="36">
        <v>3706.7333333333331</v>
      </c>
      <c r="I157" s="36">
        <v>3754.7166666666667</v>
      </c>
      <c r="J157" s="36">
        <v>3834.2833333333333</v>
      </c>
      <c r="K157" s="31">
        <v>3675.15</v>
      </c>
      <c r="L157" s="31">
        <v>3547.6</v>
      </c>
      <c r="M157" s="31">
        <v>2.9252699999999998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35147.4</v>
      </c>
      <c r="D158" s="36">
        <v>34811.76666666667</v>
      </c>
      <c r="E158" s="36">
        <v>34396.633333333339</v>
      </c>
      <c r="F158" s="36">
        <v>33645.866666666669</v>
      </c>
      <c r="G158" s="36">
        <v>33230.733333333337</v>
      </c>
      <c r="H158" s="36">
        <v>35562.53333333334</v>
      </c>
      <c r="I158" s="36">
        <v>35977.666666666672</v>
      </c>
      <c r="J158" s="36">
        <v>36728.433333333342</v>
      </c>
      <c r="K158" s="31">
        <v>35226.9</v>
      </c>
      <c r="L158" s="31">
        <v>34061</v>
      </c>
      <c r="M158" s="31">
        <v>0.25176999999999999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1330.85</v>
      </c>
      <c r="D159" s="36">
        <v>1337.8</v>
      </c>
      <c r="E159" s="36">
        <v>1309.6499999999999</v>
      </c>
      <c r="F159" s="36">
        <v>1288.4499999999998</v>
      </c>
      <c r="G159" s="36">
        <v>1260.2999999999997</v>
      </c>
      <c r="H159" s="36">
        <v>1359</v>
      </c>
      <c r="I159" s="36">
        <v>1387.15</v>
      </c>
      <c r="J159" s="36">
        <v>1408.3500000000001</v>
      </c>
      <c r="K159" s="31">
        <v>1365.95</v>
      </c>
      <c r="L159" s="31">
        <v>1316.6</v>
      </c>
      <c r="M159" s="31">
        <v>1.9525699999999999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3396.9</v>
      </c>
      <c r="D160" s="36">
        <v>3359.1</v>
      </c>
      <c r="E160" s="36">
        <v>3309.2</v>
      </c>
      <c r="F160" s="36">
        <v>3221.5</v>
      </c>
      <c r="G160" s="36">
        <v>3171.6</v>
      </c>
      <c r="H160" s="36">
        <v>3446.7999999999997</v>
      </c>
      <c r="I160" s="36">
        <v>3496.7000000000003</v>
      </c>
      <c r="J160" s="36">
        <v>3584.3999999999996</v>
      </c>
      <c r="K160" s="31">
        <v>3409</v>
      </c>
      <c r="L160" s="31">
        <v>3271.4</v>
      </c>
      <c r="M160" s="31">
        <v>4.90848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297.60000000000002</v>
      </c>
      <c r="D161" s="36">
        <v>296.18333333333334</v>
      </c>
      <c r="E161" s="36">
        <v>292.81666666666666</v>
      </c>
      <c r="F161" s="36">
        <v>288.0333333333333</v>
      </c>
      <c r="G161" s="36">
        <v>284.66666666666663</v>
      </c>
      <c r="H161" s="36">
        <v>300.9666666666667</v>
      </c>
      <c r="I161" s="36">
        <v>304.33333333333337</v>
      </c>
      <c r="J161" s="36">
        <v>309.11666666666673</v>
      </c>
      <c r="K161" s="31">
        <v>299.55</v>
      </c>
      <c r="L161" s="31">
        <v>291.39999999999998</v>
      </c>
      <c r="M161" s="31">
        <v>34.731259999999999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2965.85</v>
      </c>
      <c r="D162" s="36">
        <v>2948.9666666666672</v>
      </c>
      <c r="E162" s="36">
        <v>2919.9333333333343</v>
      </c>
      <c r="F162" s="36">
        <v>2874.0166666666673</v>
      </c>
      <c r="G162" s="36">
        <v>2844.9833333333345</v>
      </c>
      <c r="H162" s="36">
        <v>2994.8833333333341</v>
      </c>
      <c r="I162" s="36">
        <v>3023.916666666667</v>
      </c>
      <c r="J162" s="36">
        <v>3069.8333333333339</v>
      </c>
      <c r="K162" s="31">
        <v>2978</v>
      </c>
      <c r="L162" s="31">
        <v>2903.05</v>
      </c>
      <c r="M162" s="31">
        <v>3.8623799999999999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826.8</v>
      </c>
      <c r="D163" s="36">
        <v>828.4666666666667</v>
      </c>
      <c r="E163" s="36">
        <v>804.98333333333335</v>
      </c>
      <c r="F163" s="36">
        <v>783.16666666666663</v>
      </c>
      <c r="G163" s="36">
        <v>759.68333333333328</v>
      </c>
      <c r="H163" s="36">
        <v>850.28333333333342</v>
      </c>
      <c r="I163" s="36">
        <v>873.76666666666677</v>
      </c>
      <c r="J163" s="36">
        <v>895.58333333333348</v>
      </c>
      <c r="K163" s="31">
        <v>851.95</v>
      </c>
      <c r="L163" s="31">
        <v>806.65</v>
      </c>
      <c r="M163" s="31">
        <v>23.54683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6430.9</v>
      </c>
      <c r="D164" s="36">
        <v>6374.0166666666664</v>
      </c>
      <c r="E164" s="36">
        <v>6279.1333333333332</v>
      </c>
      <c r="F164" s="36">
        <v>6127.3666666666668</v>
      </c>
      <c r="G164" s="36">
        <v>6032.4833333333336</v>
      </c>
      <c r="H164" s="36">
        <v>6525.7833333333328</v>
      </c>
      <c r="I164" s="36">
        <v>6620.6666666666661</v>
      </c>
      <c r="J164" s="36">
        <v>6772.4333333333325</v>
      </c>
      <c r="K164" s="31">
        <v>6468.9</v>
      </c>
      <c r="L164" s="31">
        <v>6222.25</v>
      </c>
      <c r="M164" s="31">
        <v>17.883620000000001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456.7</v>
      </c>
      <c r="D165" s="36">
        <v>456.3</v>
      </c>
      <c r="E165" s="36">
        <v>451.6</v>
      </c>
      <c r="F165" s="36">
        <v>446.5</v>
      </c>
      <c r="G165" s="36">
        <v>441.8</v>
      </c>
      <c r="H165" s="36">
        <v>461.40000000000003</v>
      </c>
      <c r="I165" s="36">
        <v>466.09999999999997</v>
      </c>
      <c r="J165" s="36">
        <v>471.20000000000005</v>
      </c>
      <c r="K165" s="31">
        <v>461</v>
      </c>
      <c r="L165" s="31">
        <v>451.2</v>
      </c>
      <c r="M165" s="31">
        <v>8.9466199999999994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416.5</v>
      </c>
      <c r="D166" s="36">
        <v>413.58333333333331</v>
      </c>
      <c r="E166" s="36">
        <v>405.86666666666662</v>
      </c>
      <c r="F166" s="36">
        <v>395.23333333333329</v>
      </c>
      <c r="G166" s="36">
        <v>387.51666666666659</v>
      </c>
      <c r="H166" s="36">
        <v>424.21666666666664</v>
      </c>
      <c r="I166" s="36">
        <v>431.93333333333334</v>
      </c>
      <c r="J166" s="36">
        <v>442.56666666666666</v>
      </c>
      <c r="K166" s="31">
        <v>421.3</v>
      </c>
      <c r="L166" s="31">
        <v>402.95</v>
      </c>
      <c r="M166" s="31">
        <v>136.17829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306.55</v>
      </c>
      <c r="D167" s="36">
        <v>303.93333333333334</v>
      </c>
      <c r="E167" s="36">
        <v>300.2166666666667</v>
      </c>
      <c r="F167" s="36">
        <v>293.88333333333338</v>
      </c>
      <c r="G167" s="36">
        <v>290.16666666666674</v>
      </c>
      <c r="H167" s="36">
        <v>310.26666666666665</v>
      </c>
      <c r="I167" s="36">
        <v>313.98333333333323</v>
      </c>
      <c r="J167" s="36">
        <v>320.31666666666661</v>
      </c>
      <c r="K167" s="31">
        <v>307.64999999999998</v>
      </c>
      <c r="L167" s="31">
        <v>297.60000000000002</v>
      </c>
      <c r="M167" s="31">
        <v>117.10605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1482.6</v>
      </c>
      <c r="D168" s="36">
        <v>1469.7666666666667</v>
      </c>
      <c r="E168" s="36">
        <v>1439.7833333333333</v>
      </c>
      <c r="F168" s="36">
        <v>1396.9666666666667</v>
      </c>
      <c r="G168" s="36">
        <v>1366.9833333333333</v>
      </c>
      <c r="H168" s="36">
        <v>1512.5833333333333</v>
      </c>
      <c r="I168" s="36">
        <v>1542.5666666666664</v>
      </c>
      <c r="J168" s="36">
        <v>1585.3833333333332</v>
      </c>
      <c r="K168" s="31">
        <v>1499.75</v>
      </c>
      <c r="L168" s="31">
        <v>1426.95</v>
      </c>
      <c r="M168" s="31">
        <v>11.852359999999999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15715.55</v>
      </c>
      <c r="D169" s="36">
        <v>15710.883333333333</v>
      </c>
      <c r="E169" s="36">
        <v>15522.766666666666</v>
      </c>
      <c r="F169" s="36">
        <v>15329.983333333334</v>
      </c>
      <c r="G169" s="36">
        <v>15141.866666666667</v>
      </c>
      <c r="H169" s="36">
        <v>15903.666666666666</v>
      </c>
      <c r="I169" s="36">
        <v>16091.783333333331</v>
      </c>
      <c r="J169" s="36">
        <v>16284.566666666666</v>
      </c>
      <c r="K169" s="31">
        <v>15899</v>
      </c>
      <c r="L169" s="31">
        <v>15518.1</v>
      </c>
      <c r="M169" s="31">
        <v>6.9570000000000007E-2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123.1</v>
      </c>
      <c r="D170" s="36">
        <v>122.03333333333335</v>
      </c>
      <c r="E170" s="36">
        <v>120.06666666666669</v>
      </c>
      <c r="F170" s="36">
        <v>117.03333333333335</v>
      </c>
      <c r="G170" s="36">
        <v>115.06666666666669</v>
      </c>
      <c r="H170" s="36">
        <v>125.06666666666669</v>
      </c>
      <c r="I170" s="36">
        <v>127.03333333333336</v>
      </c>
      <c r="J170" s="36">
        <v>130.06666666666669</v>
      </c>
      <c r="K170" s="31">
        <v>124</v>
      </c>
      <c r="L170" s="31">
        <v>119</v>
      </c>
      <c r="M170" s="31">
        <v>419.22266000000002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518.15</v>
      </c>
      <c r="D171" s="36">
        <v>513.05000000000007</v>
      </c>
      <c r="E171" s="36">
        <v>505.10000000000014</v>
      </c>
      <c r="F171" s="36">
        <v>492.05000000000007</v>
      </c>
      <c r="G171" s="36">
        <v>484.10000000000014</v>
      </c>
      <c r="H171" s="36">
        <v>526.10000000000014</v>
      </c>
      <c r="I171" s="36">
        <v>534.05000000000018</v>
      </c>
      <c r="J171" s="36">
        <v>547.10000000000014</v>
      </c>
      <c r="K171" s="31">
        <v>521</v>
      </c>
      <c r="L171" s="31">
        <v>500</v>
      </c>
      <c r="M171" s="31">
        <v>134.36096000000001</v>
      </c>
      <c r="N171" s="1"/>
      <c r="O171" s="1"/>
    </row>
    <row r="172" spans="1:15" ht="12.75" customHeight="1">
      <c r="A172" s="51">
        <v>163</v>
      </c>
      <c r="B172" s="53" t="s">
        <v>478</v>
      </c>
      <c r="C172" s="31">
        <v>255.75</v>
      </c>
      <c r="D172" s="36">
        <v>255.85000000000002</v>
      </c>
      <c r="E172" s="36">
        <v>249.75000000000006</v>
      </c>
      <c r="F172" s="36">
        <v>243.75000000000003</v>
      </c>
      <c r="G172" s="36">
        <v>237.65000000000006</v>
      </c>
      <c r="H172" s="36">
        <v>261.85000000000002</v>
      </c>
      <c r="I172" s="36">
        <v>267.94999999999993</v>
      </c>
      <c r="J172" s="36">
        <v>273.95000000000005</v>
      </c>
      <c r="K172" s="31">
        <v>261.95</v>
      </c>
      <c r="L172" s="31">
        <v>249.85</v>
      </c>
      <c r="M172" s="31">
        <v>81.253280000000004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2805.4</v>
      </c>
      <c r="D173" s="36">
        <v>2795.7833333333333</v>
      </c>
      <c r="E173" s="36">
        <v>2777.6166666666668</v>
      </c>
      <c r="F173" s="36">
        <v>2749.8333333333335</v>
      </c>
      <c r="G173" s="36">
        <v>2731.666666666667</v>
      </c>
      <c r="H173" s="36">
        <v>2823.5666666666666</v>
      </c>
      <c r="I173" s="36">
        <v>2841.7333333333336</v>
      </c>
      <c r="J173" s="36">
        <v>2869.5166666666664</v>
      </c>
      <c r="K173" s="31">
        <v>2813.95</v>
      </c>
      <c r="L173" s="31">
        <v>2768</v>
      </c>
      <c r="M173" s="31">
        <v>42.283099999999997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720.75</v>
      </c>
      <c r="D174" s="36">
        <v>716.25</v>
      </c>
      <c r="E174" s="36">
        <v>710.5</v>
      </c>
      <c r="F174" s="36">
        <v>700.25</v>
      </c>
      <c r="G174" s="36">
        <v>694.5</v>
      </c>
      <c r="H174" s="36">
        <v>726.5</v>
      </c>
      <c r="I174" s="36">
        <v>732.25</v>
      </c>
      <c r="J174" s="36">
        <v>742.5</v>
      </c>
      <c r="K174" s="31">
        <v>722</v>
      </c>
      <c r="L174" s="31">
        <v>706</v>
      </c>
      <c r="M174" s="31">
        <v>8.6628100000000003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1425.1</v>
      </c>
      <c r="D175" s="36">
        <v>1428.55</v>
      </c>
      <c r="E175" s="36">
        <v>1417.1</v>
      </c>
      <c r="F175" s="36">
        <v>1409.1</v>
      </c>
      <c r="G175" s="36">
        <v>1397.6499999999999</v>
      </c>
      <c r="H175" s="36">
        <v>1436.55</v>
      </c>
      <c r="I175" s="36">
        <v>1448.0000000000002</v>
      </c>
      <c r="J175" s="36">
        <v>1456</v>
      </c>
      <c r="K175" s="31">
        <v>1440</v>
      </c>
      <c r="L175" s="31">
        <v>1420.55</v>
      </c>
      <c r="M175" s="31">
        <v>7.7128399999999999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2226.5</v>
      </c>
      <c r="D176" s="36">
        <v>2244.6666666666665</v>
      </c>
      <c r="E176" s="36">
        <v>2191.833333333333</v>
      </c>
      <c r="F176" s="36">
        <v>2157.1666666666665</v>
      </c>
      <c r="G176" s="36">
        <v>2104.333333333333</v>
      </c>
      <c r="H176" s="36">
        <v>2279.333333333333</v>
      </c>
      <c r="I176" s="36">
        <v>2332.1666666666661</v>
      </c>
      <c r="J176" s="36">
        <v>2366.833333333333</v>
      </c>
      <c r="K176" s="31">
        <v>2297.5</v>
      </c>
      <c r="L176" s="31">
        <v>2210</v>
      </c>
      <c r="M176" s="31">
        <v>8.9622899999999994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125.05</v>
      </c>
      <c r="D177" s="36">
        <v>125</v>
      </c>
      <c r="E177" s="36">
        <v>122.5</v>
      </c>
      <c r="F177" s="36">
        <v>119.95</v>
      </c>
      <c r="G177" s="36">
        <v>117.45</v>
      </c>
      <c r="H177" s="36">
        <v>127.55</v>
      </c>
      <c r="I177" s="36">
        <v>130.05000000000001</v>
      </c>
      <c r="J177" s="36">
        <v>132.6</v>
      </c>
      <c r="K177" s="31">
        <v>127.5</v>
      </c>
      <c r="L177" s="31">
        <v>122.45</v>
      </c>
      <c r="M177" s="31">
        <v>181.89992000000001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25992.5</v>
      </c>
      <c r="D178" s="36">
        <v>25902.850000000002</v>
      </c>
      <c r="E178" s="36">
        <v>25681.700000000004</v>
      </c>
      <c r="F178" s="36">
        <v>25370.9</v>
      </c>
      <c r="G178" s="36">
        <v>25149.750000000004</v>
      </c>
      <c r="H178" s="36">
        <v>26213.650000000005</v>
      </c>
      <c r="I178" s="36">
        <v>26434.800000000007</v>
      </c>
      <c r="J178" s="36">
        <v>26745.600000000006</v>
      </c>
      <c r="K178" s="31">
        <v>26124</v>
      </c>
      <c r="L178" s="31">
        <v>25592.05</v>
      </c>
      <c r="M178" s="31">
        <v>0.55301999999999996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2301.8000000000002</v>
      </c>
      <c r="D179" s="36">
        <v>2311.7333333333336</v>
      </c>
      <c r="E179" s="36">
        <v>2268.8166666666671</v>
      </c>
      <c r="F179" s="36">
        <v>2235.8333333333335</v>
      </c>
      <c r="G179" s="36">
        <v>2192.916666666667</v>
      </c>
      <c r="H179" s="36">
        <v>2344.7166666666672</v>
      </c>
      <c r="I179" s="36">
        <v>2387.6333333333332</v>
      </c>
      <c r="J179" s="36">
        <v>2420.6166666666672</v>
      </c>
      <c r="K179" s="31">
        <v>2354.65</v>
      </c>
      <c r="L179" s="31">
        <v>2278.75</v>
      </c>
      <c r="M179" s="31">
        <v>16.78069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6620.1</v>
      </c>
      <c r="D180" s="36">
        <v>6501.55</v>
      </c>
      <c r="E180" s="36">
        <v>6337.1</v>
      </c>
      <c r="F180" s="36">
        <v>6054.1</v>
      </c>
      <c r="G180" s="36">
        <v>5889.6500000000005</v>
      </c>
      <c r="H180" s="36">
        <v>6784.55</v>
      </c>
      <c r="I180" s="36">
        <v>6948.9999999999991</v>
      </c>
      <c r="J180" s="36">
        <v>7232</v>
      </c>
      <c r="K180" s="31">
        <v>6666</v>
      </c>
      <c r="L180" s="31">
        <v>6218.55</v>
      </c>
      <c r="M180" s="31">
        <v>13.41277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570.65</v>
      </c>
      <c r="D181" s="36">
        <v>575.7166666666667</v>
      </c>
      <c r="E181" s="36">
        <v>559.93333333333339</v>
      </c>
      <c r="F181" s="36">
        <v>549.2166666666667</v>
      </c>
      <c r="G181" s="36">
        <v>533.43333333333339</v>
      </c>
      <c r="H181" s="36">
        <v>586.43333333333339</v>
      </c>
      <c r="I181" s="36">
        <v>602.2166666666667</v>
      </c>
      <c r="J181" s="36">
        <v>612.93333333333339</v>
      </c>
      <c r="K181" s="31">
        <v>591.5</v>
      </c>
      <c r="L181" s="31">
        <v>565</v>
      </c>
      <c r="M181" s="31">
        <v>38.182279999999999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808.8</v>
      </c>
      <c r="D182" s="36">
        <v>809.08333333333337</v>
      </c>
      <c r="E182" s="36">
        <v>798.31666666666672</v>
      </c>
      <c r="F182" s="36">
        <v>787.83333333333337</v>
      </c>
      <c r="G182" s="36">
        <v>777.06666666666672</v>
      </c>
      <c r="H182" s="36">
        <v>819.56666666666672</v>
      </c>
      <c r="I182" s="36">
        <v>830.33333333333337</v>
      </c>
      <c r="J182" s="36">
        <v>840.81666666666672</v>
      </c>
      <c r="K182" s="31">
        <v>819.85</v>
      </c>
      <c r="L182" s="31">
        <v>798.6</v>
      </c>
      <c r="M182" s="31">
        <v>153.98505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157.05000000000001</v>
      </c>
      <c r="D183" s="36">
        <v>155.29999999999998</v>
      </c>
      <c r="E183" s="36">
        <v>152.74999999999997</v>
      </c>
      <c r="F183" s="36">
        <v>148.44999999999999</v>
      </c>
      <c r="G183" s="36">
        <v>145.89999999999998</v>
      </c>
      <c r="H183" s="36">
        <v>159.59999999999997</v>
      </c>
      <c r="I183" s="36">
        <v>162.14999999999998</v>
      </c>
      <c r="J183" s="36">
        <v>166.44999999999996</v>
      </c>
      <c r="K183" s="31">
        <v>157.85</v>
      </c>
      <c r="L183" s="31">
        <v>151</v>
      </c>
      <c r="M183" s="31">
        <v>209.53744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1525.05</v>
      </c>
      <c r="D184" s="36">
        <v>1519.0166666666667</v>
      </c>
      <c r="E184" s="36">
        <v>1508.0333333333333</v>
      </c>
      <c r="F184" s="36">
        <v>1491.0166666666667</v>
      </c>
      <c r="G184" s="36">
        <v>1480.0333333333333</v>
      </c>
      <c r="H184" s="36">
        <v>1536.0333333333333</v>
      </c>
      <c r="I184" s="36">
        <v>1547.0166666666664</v>
      </c>
      <c r="J184" s="36">
        <v>1564.0333333333333</v>
      </c>
      <c r="K184" s="31">
        <v>1530</v>
      </c>
      <c r="L184" s="31">
        <v>1502</v>
      </c>
      <c r="M184" s="31">
        <v>16.283259999999999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670.05</v>
      </c>
      <c r="D185" s="36">
        <v>667.2833333333333</v>
      </c>
      <c r="E185" s="36">
        <v>659.56666666666661</v>
      </c>
      <c r="F185" s="36">
        <v>649.08333333333326</v>
      </c>
      <c r="G185" s="36">
        <v>641.36666666666656</v>
      </c>
      <c r="H185" s="36">
        <v>677.76666666666665</v>
      </c>
      <c r="I185" s="36">
        <v>685.48333333333335</v>
      </c>
      <c r="J185" s="36">
        <v>695.9666666666667</v>
      </c>
      <c r="K185" s="31">
        <v>675</v>
      </c>
      <c r="L185" s="31">
        <v>656.8</v>
      </c>
      <c r="M185" s="31">
        <v>8.2212399999999999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674.75</v>
      </c>
      <c r="D186" s="36">
        <v>670.7833333333333</v>
      </c>
      <c r="E186" s="36">
        <v>664.06666666666661</v>
      </c>
      <c r="F186" s="36">
        <v>653.38333333333333</v>
      </c>
      <c r="G186" s="36">
        <v>646.66666666666663</v>
      </c>
      <c r="H186" s="36">
        <v>681.46666666666658</v>
      </c>
      <c r="I186" s="36">
        <v>688.18333333333328</v>
      </c>
      <c r="J186" s="36">
        <v>698.86666666666656</v>
      </c>
      <c r="K186" s="31">
        <v>677.5</v>
      </c>
      <c r="L186" s="31">
        <v>660.1</v>
      </c>
      <c r="M186" s="31">
        <v>6.1796100000000003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2068.6</v>
      </c>
      <c r="D187" s="36">
        <v>2043.1499999999999</v>
      </c>
      <c r="E187" s="36">
        <v>2000.8999999999996</v>
      </c>
      <c r="F187" s="36">
        <v>1933.1999999999998</v>
      </c>
      <c r="G187" s="36">
        <v>1890.9499999999996</v>
      </c>
      <c r="H187" s="36">
        <v>2110.8499999999995</v>
      </c>
      <c r="I187" s="36">
        <v>2153.1000000000004</v>
      </c>
      <c r="J187" s="36">
        <v>2220.7999999999997</v>
      </c>
      <c r="K187" s="31">
        <v>2085.4</v>
      </c>
      <c r="L187" s="31">
        <v>1975.45</v>
      </c>
      <c r="M187" s="31">
        <v>15.93052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1063</v>
      </c>
      <c r="D188" s="36">
        <v>1053.3999999999999</v>
      </c>
      <c r="E188" s="36">
        <v>1041.7999999999997</v>
      </c>
      <c r="F188" s="36">
        <v>1020.5999999999999</v>
      </c>
      <c r="G188" s="36">
        <v>1008.9999999999998</v>
      </c>
      <c r="H188" s="36">
        <v>1074.5999999999997</v>
      </c>
      <c r="I188" s="36">
        <v>1086.1999999999996</v>
      </c>
      <c r="J188" s="36">
        <v>1107.3999999999996</v>
      </c>
      <c r="K188" s="31">
        <v>1065</v>
      </c>
      <c r="L188" s="31">
        <v>1032.2</v>
      </c>
      <c r="M188" s="31">
        <v>5.9828900000000003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1743.2</v>
      </c>
      <c r="D189" s="36">
        <v>1734.6000000000001</v>
      </c>
      <c r="E189" s="36">
        <v>1720.6000000000004</v>
      </c>
      <c r="F189" s="36">
        <v>1698.0000000000002</v>
      </c>
      <c r="G189" s="36">
        <v>1684.0000000000005</v>
      </c>
      <c r="H189" s="36">
        <v>1757.2000000000003</v>
      </c>
      <c r="I189" s="36">
        <v>1771.1999999999998</v>
      </c>
      <c r="J189" s="36">
        <v>1793.8000000000002</v>
      </c>
      <c r="K189" s="31">
        <v>1748.6</v>
      </c>
      <c r="L189" s="31">
        <v>1712</v>
      </c>
      <c r="M189" s="31">
        <v>1.7944800000000001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3947.8</v>
      </c>
      <c r="D190" s="36">
        <v>3924.2666666666664</v>
      </c>
      <c r="E190" s="36">
        <v>3893.5333333333328</v>
      </c>
      <c r="F190" s="36">
        <v>3839.2666666666664</v>
      </c>
      <c r="G190" s="36">
        <v>3808.5333333333328</v>
      </c>
      <c r="H190" s="36">
        <v>3978.5333333333328</v>
      </c>
      <c r="I190" s="36">
        <v>4009.2666666666664</v>
      </c>
      <c r="J190" s="36">
        <v>4063.5333333333328</v>
      </c>
      <c r="K190" s="31">
        <v>3955</v>
      </c>
      <c r="L190" s="31">
        <v>3870</v>
      </c>
      <c r="M190" s="31">
        <v>9.3132599999999996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1096.95</v>
      </c>
      <c r="D191" s="36">
        <v>1091.3333333333333</v>
      </c>
      <c r="E191" s="36">
        <v>1081.6666666666665</v>
      </c>
      <c r="F191" s="36">
        <v>1066.3833333333332</v>
      </c>
      <c r="G191" s="36">
        <v>1056.7166666666665</v>
      </c>
      <c r="H191" s="36">
        <v>1106.6166666666666</v>
      </c>
      <c r="I191" s="36">
        <v>1116.2833333333331</v>
      </c>
      <c r="J191" s="36">
        <v>1131.5666666666666</v>
      </c>
      <c r="K191" s="31">
        <v>1101</v>
      </c>
      <c r="L191" s="31">
        <v>1076.05</v>
      </c>
      <c r="M191" s="31">
        <v>9.3342200000000002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7069</v>
      </c>
      <c r="D192" s="36">
        <v>7065</v>
      </c>
      <c r="E192" s="36">
        <v>7010</v>
      </c>
      <c r="F192" s="36">
        <v>6951</v>
      </c>
      <c r="G192" s="36">
        <v>6896</v>
      </c>
      <c r="H192" s="36">
        <v>7124</v>
      </c>
      <c r="I192" s="36">
        <v>7179</v>
      </c>
      <c r="J192" s="36">
        <v>7238</v>
      </c>
      <c r="K192" s="31">
        <v>7120</v>
      </c>
      <c r="L192" s="31">
        <v>7006</v>
      </c>
      <c r="M192" s="31">
        <v>0.84650999999999998</v>
      </c>
      <c r="N192" s="1"/>
      <c r="O192" s="1"/>
    </row>
    <row r="193" spans="1:15" ht="12.75" customHeight="1">
      <c r="A193" s="51">
        <v>184</v>
      </c>
      <c r="B193" s="53" t="s">
        <v>520</v>
      </c>
      <c r="C193" s="31">
        <v>645.6</v>
      </c>
      <c r="D193" s="36">
        <v>657.23333333333323</v>
      </c>
      <c r="E193" s="36">
        <v>626.46666666666647</v>
      </c>
      <c r="F193" s="36">
        <v>607.33333333333326</v>
      </c>
      <c r="G193" s="36">
        <v>576.56666666666649</v>
      </c>
      <c r="H193" s="36">
        <v>676.36666666666645</v>
      </c>
      <c r="I193" s="36">
        <v>707.1333333333331</v>
      </c>
      <c r="J193" s="36">
        <v>726.26666666666642</v>
      </c>
      <c r="K193" s="31">
        <v>688</v>
      </c>
      <c r="L193" s="31">
        <v>638.1</v>
      </c>
      <c r="M193" s="31">
        <v>47.573560000000001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959.75</v>
      </c>
      <c r="D194" s="36">
        <v>971.88333333333333</v>
      </c>
      <c r="E194" s="36">
        <v>935.06666666666661</v>
      </c>
      <c r="F194" s="36">
        <v>910.38333333333333</v>
      </c>
      <c r="G194" s="36">
        <v>873.56666666666661</v>
      </c>
      <c r="H194" s="36">
        <v>996.56666666666661</v>
      </c>
      <c r="I194" s="36">
        <v>1033.3833333333334</v>
      </c>
      <c r="J194" s="36">
        <v>1058.0666666666666</v>
      </c>
      <c r="K194" s="31">
        <v>1008.7</v>
      </c>
      <c r="L194" s="31">
        <v>947.2</v>
      </c>
      <c r="M194" s="31">
        <v>589.74761999999998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411.75</v>
      </c>
      <c r="D195" s="36">
        <v>407.88333333333338</v>
      </c>
      <c r="E195" s="36">
        <v>400.41666666666674</v>
      </c>
      <c r="F195" s="36">
        <v>389.08333333333337</v>
      </c>
      <c r="G195" s="36">
        <v>381.61666666666673</v>
      </c>
      <c r="H195" s="36">
        <v>419.21666666666675</v>
      </c>
      <c r="I195" s="36">
        <v>426.68333333333334</v>
      </c>
      <c r="J195" s="36">
        <v>438.01666666666677</v>
      </c>
      <c r="K195" s="31">
        <v>415.35</v>
      </c>
      <c r="L195" s="31">
        <v>396.55</v>
      </c>
      <c r="M195" s="31">
        <v>251.48219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163.85</v>
      </c>
      <c r="D196" s="36">
        <v>162.13333333333335</v>
      </c>
      <c r="E196" s="36">
        <v>159.76666666666671</v>
      </c>
      <c r="F196" s="36">
        <v>155.68333333333337</v>
      </c>
      <c r="G196" s="36">
        <v>153.31666666666672</v>
      </c>
      <c r="H196" s="36">
        <v>166.2166666666667</v>
      </c>
      <c r="I196" s="36">
        <v>168.58333333333331</v>
      </c>
      <c r="J196" s="36">
        <v>172.66666666666669</v>
      </c>
      <c r="K196" s="31">
        <v>164.5</v>
      </c>
      <c r="L196" s="31">
        <v>158.05000000000001</v>
      </c>
      <c r="M196" s="31">
        <v>365.61002999999999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1262.05</v>
      </c>
      <c r="D197" s="36">
        <v>1259.4833333333333</v>
      </c>
      <c r="E197" s="36">
        <v>1252.6166666666668</v>
      </c>
      <c r="F197" s="36">
        <v>1243.1833333333334</v>
      </c>
      <c r="G197" s="36">
        <v>1236.3166666666668</v>
      </c>
      <c r="H197" s="36">
        <v>1268.9166666666667</v>
      </c>
      <c r="I197" s="36">
        <v>1275.7833333333331</v>
      </c>
      <c r="J197" s="36">
        <v>1285.2166666666667</v>
      </c>
      <c r="K197" s="31">
        <v>1266.3499999999999</v>
      </c>
      <c r="L197" s="31">
        <v>1250.05</v>
      </c>
      <c r="M197" s="31">
        <v>5.9345299999999996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762.4</v>
      </c>
      <c r="D198" s="36">
        <v>758.35</v>
      </c>
      <c r="E198" s="36">
        <v>752.25</v>
      </c>
      <c r="F198" s="36">
        <v>742.1</v>
      </c>
      <c r="G198" s="36">
        <v>736</v>
      </c>
      <c r="H198" s="36">
        <v>768.5</v>
      </c>
      <c r="I198" s="36">
        <v>774.60000000000014</v>
      </c>
      <c r="J198" s="36">
        <v>784.75</v>
      </c>
      <c r="K198" s="31">
        <v>764.45</v>
      </c>
      <c r="L198" s="31">
        <v>748.2</v>
      </c>
      <c r="M198" s="31">
        <v>3.1097899999999998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3253.65</v>
      </c>
      <c r="D199" s="36">
        <v>3264.0499999999997</v>
      </c>
      <c r="E199" s="36">
        <v>3220.0999999999995</v>
      </c>
      <c r="F199" s="36">
        <v>3186.5499999999997</v>
      </c>
      <c r="G199" s="36">
        <v>3142.5999999999995</v>
      </c>
      <c r="H199" s="36">
        <v>3297.5999999999995</v>
      </c>
      <c r="I199" s="36">
        <v>3341.5499999999993</v>
      </c>
      <c r="J199" s="36">
        <v>3375.0999999999995</v>
      </c>
      <c r="K199" s="31">
        <v>3308</v>
      </c>
      <c r="L199" s="31">
        <v>3230.5</v>
      </c>
      <c r="M199" s="31">
        <v>12.94603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2604.6</v>
      </c>
      <c r="D200" s="36">
        <v>2601.5333333333333</v>
      </c>
      <c r="E200" s="36">
        <v>2578.0666666666666</v>
      </c>
      <c r="F200" s="36">
        <v>2551.5333333333333</v>
      </c>
      <c r="G200" s="36">
        <v>2528.0666666666666</v>
      </c>
      <c r="H200" s="36">
        <v>2628.0666666666666</v>
      </c>
      <c r="I200" s="36">
        <v>2651.5333333333328</v>
      </c>
      <c r="J200" s="36">
        <v>2678.0666666666666</v>
      </c>
      <c r="K200" s="31">
        <v>2625</v>
      </c>
      <c r="L200" s="31">
        <v>2575</v>
      </c>
      <c r="M200" s="31">
        <v>2.3565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1315.15</v>
      </c>
      <c r="D201" s="36">
        <v>1315.8</v>
      </c>
      <c r="E201" s="36">
        <v>1295.3499999999999</v>
      </c>
      <c r="F201" s="36">
        <v>1275.55</v>
      </c>
      <c r="G201" s="36">
        <v>1255.0999999999999</v>
      </c>
      <c r="H201" s="36">
        <v>1335.6</v>
      </c>
      <c r="I201" s="36">
        <v>1356.0500000000002</v>
      </c>
      <c r="J201" s="36">
        <v>1375.85</v>
      </c>
      <c r="K201" s="31">
        <v>1336.25</v>
      </c>
      <c r="L201" s="31">
        <v>1296</v>
      </c>
      <c r="M201" s="31">
        <v>3.9962300000000002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4465.7</v>
      </c>
      <c r="D202" s="36">
        <v>4448.45</v>
      </c>
      <c r="E202" s="36">
        <v>4375.25</v>
      </c>
      <c r="F202" s="36">
        <v>4284.8</v>
      </c>
      <c r="G202" s="36">
        <v>4211.6000000000004</v>
      </c>
      <c r="H202" s="36">
        <v>4538.8999999999996</v>
      </c>
      <c r="I202" s="36">
        <v>4612.0999999999985</v>
      </c>
      <c r="J202" s="36">
        <v>4702.5499999999993</v>
      </c>
      <c r="K202" s="31">
        <v>4521.6499999999996</v>
      </c>
      <c r="L202" s="31">
        <v>4358</v>
      </c>
      <c r="M202" s="31">
        <v>6.3729199999999997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3935.1</v>
      </c>
      <c r="D203" s="36">
        <v>3975.0333333333333</v>
      </c>
      <c r="E203" s="36">
        <v>3860.0666666666666</v>
      </c>
      <c r="F203" s="36">
        <v>3785.0333333333333</v>
      </c>
      <c r="G203" s="36">
        <v>3670.0666666666666</v>
      </c>
      <c r="H203" s="36">
        <v>4050.0666666666666</v>
      </c>
      <c r="I203" s="36">
        <v>4165.0333333333328</v>
      </c>
      <c r="J203" s="36">
        <v>4240.0666666666666</v>
      </c>
      <c r="K203" s="31">
        <v>4090</v>
      </c>
      <c r="L203" s="31">
        <v>3900</v>
      </c>
      <c r="M203" s="31">
        <v>2.3954300000000002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534.1</v>
      </c>
      <c r="D204" s="36">
        <v>525.51666666666665</v>
      </c>
      <c r="E204" s="36">
        <v>511.0333333333333</v>
      </c>
      <c r="F204" s="36">
        <v>487.96666666666664</v>
      </c>
      <c r="G204" s="36">
        <v>473.48333333333329</v>
      </c>
      <c r="H204" s="36">
        <v>548.58333333333326</v>
      </c>
      <c r="I204" s="36">
        <v>563.06666666666661</v>
      </c>
      <c r="J204" s="36">
        <v>586.13333333333333</v>
      </c>
      <c r="K204" s="31">
        <v>540</v>
      </c>
      <c r="L204" s="31">
        <v>502.45</v>
      </c>
      <c r="M204" s="31">
        <v>270.39443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9551.5</v>
      </c>
      <c r="D205" s="36">
        <v>9518.8666666666668</v>
      </c>
      <c r="E205" s="36">
        <v>9459.7333333333336</v>
      </c>
      <c r="F205" s="36">
        <v>9367.9666666666672</v>
      </c>
      <c r="G205" s="36">
        <v>9308.8333333333339</v>
      </c>
      <c r="H205" s="36">
        <v>9610.6333333333332</v>
      </c>
      <c r="I205" s="36">
        <v>9669.7666666666682</v>
      </c>
      <c r="J205" s="36">
        <v>9761.5333333333328</v>
      </c>
      <c r="K205" s="31">
        <v>9578</v>
      </c>
      <c r="L205" s="31">
        <v>9427.1</v>
      </c>
      <c r="M205" s="31">
        <v>2.15387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136.4</v>
      </c>
      <c r="D206" s="36">
        <v>135.38333333333333</v>
      </c>
      <c r="E206" s="36">
        <v>131.36666666666665</v>
      </c>
      <c r="F206" s="36">
        <v>126.33333333333331</v>
      </c>
      <c r="G206" s="36">
        <v>122.31666666666663</v>
      </c>
      <c r="H206" s="36">
        <v>140.41666666666666</v>
      </c>
      <c r="I206" s="36">
        <v>144.43333333333331</v>
      </c>
      <c r="J206" s="36">
        <v>149.46666666666667</v>
      </c>
      <c r="K206" s="31">
        <v>139.4</v>
      </c>
      <c r="L206" s="31">
        <v>130.35</v>
      </c>
      <c r="M206" s="31">
        <v>336.66442000000001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1946.35</v>
      </c>
      <c r="D207" s="36">
        <v>1927.7833333333335</v>
      </c>
      <c r="E207" s="36">
        <v>1904.116666666667</v>
      </c>
      <c r="F207" s="36">
        <v>1861.8833333333334</v>
      </c>
      <c r="G207" s="36">
        <v>1838.2166666666669</v>
      </c>
      <c r="H207" s="36">
        <v>1970.0166666666671</v>
      </c>
      <c r="I207" s="36">
        <v>1993.6833333333336</v>
      </c>
      <c r="J207" s="36">
        <v>2035.9166666666672</v>
      </c>
      <c r="K207" s="31">
        <v>1951.45</v>
      </c>
      <c r="L207" s="31">
        <v>1885.55</v>
      </c>
      <c r="M207" s="31">
        <v>1.4903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1189.75</v>
      </c>
      <c r="D208" s="36">
        <v>1192.7333333333333</v>
      </c>
      <c r="E208" s="36">
        <v>1174.0166666666667</v>
      </c>
      <c r="F208" s="36">
        <v>1158.2833333333333</v>
      </c>
      <c r="G208" s="36">
        <v>1139.5666666666666</v>
      </c>
      <c r="H208" s="36">
        <v>1208.4666666666667</v>
      </c>
      <c r="I208" s="36">
        <v>1227.1833333333334</v>
      </c>
      <c r="J208" s="36">
        <v>1242.9166666666667</v>
      </c>
      <c r="K208" s="31">
        <v>1211.45</v>
      </c>
      <c r="L208" s="31">
        <v>1177</v>
      </c>
      <c r="M208" s="31">
        <v>4.4701000000000004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1477.3</v>
      </c>
      <c r="D209" s="36">
        <v>1459.5333333333335</v>
      </c>
      <c r="E209" s="36">
        <v>1422.866666666667</v>
      </c>
      <c r="F209" s="36">
        <v>1368.4333333333334</v>
      </c>
      <c r="G209" s="36">
        <v>1331.7666666666669</v>
      </c>
      <c r="H209" s="36">
        <v>1513.9666666666672</v>
      </c>
      <c r="I209" s="36">
        <v>1550.6333333333337</v>
      </c>
      <c r="J209" s="36">
        <v>1605.0666666666673</v>
      </c>
      <c r="K209" s="31">
        <v>1496.2</v>
      </c>
      <c r="L209" s="31">
        <v>1405.1</v>
      </c>
      <c r="M209" s="31">
        <v>65.45232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414.05</v>
      </c>
      <c r="D210" s="36">
        <v>409.2166666666667</v>
      </c>
      <c r="E210" s="36">
        <v>402.93333333333339</v>
      </c>
      <c r="F210" s="36">
        <v>391.81666666666672</v>
      </c>
      <c r="G210" s="36">
        <v>385.53333333333342</v>
      </c>
      <c r="H210" s="36">
        <v>420.33333333333337</v>
      </c>
      <c r="I210" s="36">
        <v>426.61666666666667</v>
      </c>
      <c r="J210" s="36">
        <v>437.73333333333335</v>
      </c>
      <c r="K210" s="31">
        <v>415.5</v>
      </c>
      <c r="L210" s="31">
        <v>398.1</v>
      </c>
      <c r="M210" s="31">
        <v>108.84162000000001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12.6</v>
      </c>
      <c r="D211" s="36">
        <v>12.533333333333331</v>
      </c>
      <c r="E211" s="36">
        <v>12.366666666666664</v>
      </c>
      <c r="F211" s="36">
        <v>12.133333333333333</v>
      </c>
      <c r="G211" s="36">
        <v>11.966666666666665</v>
      </c>
      <c r="H211" s="36">
        <v>12.766666666666662</v>
      </c>
      <c r="I211" s="36">
        <v>12.93333333333333</v>
      </c>
      <c r="J211" s="36">
        <v>13.166666666666661</v>
      </c>
      <c r="K211" s="31">
        <v>12.7</v>
      </c>
      <c r="L211" s="31">
        <v>12.3</v>
      </c>
      <c r="M211" s="31">
        <v>3573.4734100000001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1301.8499999999999</v>
      </c>
      <c r="D212" s="36">
        <v>1290.4333333333334</v>
      </c>
      <c r="E212" s="36">
        <v>1268.9166666666667</v>
      </c>
      <c r="F212" s="36">
        <v>1235.9833333333333</v>
      </c>
      <c r="G212" s="36">
        <v>1214.4666666666667</v>
      </c>
      <c r="H212" s="36">
        <v>1323.3666666666668</v>
      </c>
      <c r="I212" s="36">
        <v>1344.8833333333332</v>
      </c>
      <c r="J212" s="36">
        <v>1377.8166666666668</v>
      </c>
      <c r="K212" s="31">
        <v>1311.95</v>
      </c>
      <c r="L212" s="31">
        <v>1257.5</v>
      </c>
      <c r="M212" s="31">
        <v>21.421469999999999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451.95</v>
      </c>
      <c r="D213" s="36">
        <v>450.06666666666666</v>
      </c>
      <c r="E213" s="36">
        <v>446.88333333333333</v>
      </c>
      <c r="F213" s="36">
        <v>441.81666666666666</v>
      </c>
      <c r="G213" s="36">
        <v>438.63333333333333</v>
      </c>
      <c r="H213" s="36">
        <v>455.13333333333333</v>
      </c>
      <c r="I213" s="36">
        <v>458.31666666666661</v>
      </c>
      <c r="J213" s="36">
        <v>463.38333333333333</v>
      </c>
      <c r="K213" s="31">
        <v>453.25</v>
      </c>
      <c r="L213" s="31">
        <v>445</v>
      </c>
      <c r="M213" s="31">
        <v>35.558039999999998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22.25</v>
      </c>
      <c r="D214" s="36">
        <v>22.216666666666669</v>
      </c>
      <c r="E214" s="36">
        <v>21.883333333333336</v>
      </c>
      <c r="F214" s="36">
        <v>21.516666666666669</v>
      </c>
      <c r="G214" s="36">
        <v>21.183333333333337</v>
      </c>
      <c r="H214" s="36">
        <v>22.583333333333336</v>
      </c>
      <c r="I214" s="36">
        <v>22.916666666666664</v>
      </c>
      <c r="J214" s="36">
        <v>23.283333333333335</v>
      </c>
      <c r="K214" s="31">
        <v>22.55</v>
      </c>
      <c r="L214" s="31">
        <v>21.85</v>
      </c>
      <c r="M214" s="31">
        <v>2604.9959100000001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129.80000000000001</v>
      </c>
      <c r="D215" s="36">
        <v>130.54999999999998</v>
      </c>
      <c r="E215" s="36">
        <v>128.49999999999997</v>
      </c>
      <c r="F215" s="36">
        <v>127.19999999999999</v>
      </c>
      <c r="G215" s="36">
        <v>125.14999999999998</v>
      </c>
      <c r="H215" s="36">
        <v>131.84999999999997</v>
      </c>
      <c r="I215" s="36">
        <v>133.89999999999998</v>
      </c>
      <c r="J215" s="36">
        <v>135.19999999999996</v>
      </c>
      <c r="K215" s="31">
        <v>132.6</v>
      </c>
      <c r="L215" s="31">
        <v>129.25</v>
      </c>
      <c r="M215" s="31">
        <v>71.144400000000005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194.3</v>
      </c>
      <c r="D216" s="36">
        <v>196.08333333333334</v>
      </c>
      <c r="E216" s="36">
        <v>184.9666666666667</v>
      </c>
      <c r="F216" s="36">
        <v>175.63333333333335</v>
      </c>
      <c r="G216" s="36">
        <v>164.51666666666671</v>
      </c>
      <c r="H216" s="36">
        <v>205.41666666666669</v>
      </c>
      <c r="I216" s="36">
        <v>216.5333333333333</v>
      </c>
      <c r="J216" s="36">
        <v>225.86666666666667</v>
      </c>
      <c r="K216" s="31">
        <v>207.2</v>
      </c>
      <c r="L216" s="31">
        <v>186.75</v>
      </c>
      <c r="M216" s="31">
        <v>1141.35952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992.5</v>
      </c>
      <c r="D217" s="36">
        <v>986.69999999999993</v>
      </c>
      <c r="E217" s="36">
        <v>976.39999999999986</v>
      </c>
      <c r="F217" s="36">
        <v>960.3</v>
      </c>
      <c r="G217" s="36">
        <v>949.99999999999989</v>
      </c>
      <c r="H217" s="36">
        <v>1002.7999999999998</v>
      </c>
      <c r="I217" s="36">
        <v>1013.0999999999998</v>
      </c>
      <c r="J217" s="36">
        <v>1029.1999999999998</v>
      </c>
      <c r="K217" s="31">
        <v>997</v>
      </c>
      <c r="L217" s="31">
        <v>970.6</v>
      </c>
      <c r="M217" s="31">
        <v>10.826840000000001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29"/>
  <sheetViews>
    <sheetView zoomScale="85" zoomScaleNormal="85" workbookViewId="0">
      <pane ySplit="10" topLeftCell="A11" activePane="bottomLeft" state="frozen"/>
      <selection pane="bottomLeft" activeCell="A9" sqref="A9:A10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2"/>
      <c r="B1" s="37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45426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1" t="s">
        <v>20</v>
      </c>
      <c r="D9" s="371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6"/>
      <c r="L9" s="27"/>
      <c r="M9" s="48"/>
      <c r="N9" s="1"/>
      <c r="O9" s="1"/>
    </row>
    <row r="10" spans="1:15" ht="42.75" customHeight="1">
      <c r="A10" s="367"/>
      <c r="B10" s="370"/>
      <c r="C10" s="370"/>
      <c r="D10" s="3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759.25</v>
      </c>
      <c r="D11" s="36">
        <v>752.76666666666677</v>
      </c>
      <c r="E11" s="36">
        <v>741.53333333333353</v>
      </c>
      <c r="F11" s="36">
        <v>723.81666666666672</v>
      </c>
      <c r="G11" s="36">
        <v>712.58333333333348</v>
      </c>
      <c r="H11" s="36">
        <v>770.48333333333358</v>
      </c>
      <c r="I11" s="36">
        <v>781.71666666666692</v>
      </c>
      <c r="J11" s="36">
        <v>799.43333333333362</v>
      </c>
      <c r="K11" s="31">
        <v>764</v>
      </c>
      <c r="L11" s="31">
        <v>735.05</v>
      </c>
      <c r="M11" s="31">
        <v>2.6012499999999998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28927.85</v>
      </c>
      <c r="D12" s="36">
        <v>28866.25</v>
      </c>
      <c r="E12" s="36">
        <v>28561.599999999999</v>
      </c>
      <c r="F12" s="36">
        <v>28195.35</v>
      </c>
      <c r="G12" s="36">
        <v>27890.699999999997</v>
      </c>
      <c r="H12" s="36">
        <v>29232.5</v>
      </c>
      <c r="I12" s="36">
        <v>29537.15</v>
      </c>
      <c r="J12" s="36">
        <v>29903.4</v>
      </c>
      <c r="K12" s="31">
        <v>29170.9</v>
      </c>
      <c r="L12" s="31">
        <v>28500</v>
      </c>
      <c r="M12" s="31">
        <v>4.9169999999999998E-2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7984.25</v>
      </c>
      <c r="D13" s="36">
        <v>7857.7333333333336</v>
      </c>
      <c r="E13" s="36">
        <v>7526.5166666666673</v>
      </c>
      <c r="F13" s="36">
        <v>7068.7833333333338</v>
      </c>
      <c r="G13" s="36">
        <v>6737.5666666666675</v>
      </c>
      <c r="H13" s="36">
        <v>8315.4666666666672</v>
      </c>
      <c r="I13" s="36">
        <v>8646.6833333333343</v>
      </c>
      <c r="J13" s="36">
        <v>9104.4166666666679</v>
      </c>
      <c r="K13" s="31">
        <v>8188.95</v>
      </c>
      <c r="L13" s="31">
        <v>7400</v>
      </c>
      <c r="M13" s="31">
        <v>32.9482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2363.75</v>
      </c>
      <c r="D14" s="36">
        <v>2357.75</v>
      </c>
      <c r="E14" s="36">
        <v>2337.5500000000002</v>
      </c>
      <c r="F14" s="36">
        <v>2311.3500000000004</v>
      </c>
      <c r="G14" s="36">
        <v>2291.1500000000005</v>
      </c>
      <c r="H14" s="36">
        <v>2383.9499999999998</v>
      </c>
      <c r="I14" s="36">
        <v>2404.1499999999996</v>
      </c>
      <c r="J14" s="36">
        <v>2430.3499999999995</v>
      </c>
      <c r="K14" s="31">
        <v>2377.9499999999998</v>
      </c>
      <c r="L14" s="31">
        <v>2331.5500000000002</v>
      </c>
      <c r="M14" s="31">
        <v>3.20038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3774.6</v>
      </c>
      <c r="D15" s="36">
        <v>3769.6</v>
      </c>
      <c r="E15" s="36">
        <v>3725.1499999999996</v>
      </c>
      <c r="F15" s="36">
        <v>3675.7</v>
      </c>
      <c r="G15" s="36">
        <v>3631.2499999999995</v>
      </c>
      <c r="H15" s="36">
        <v>3819.0499999999997</v>
      </c>
      <c r="I15" s="36">
        <v>3863.4999999999995</v>
      </c>
      <c r="J15" s="36">
        <v>3912.95</v>
      </c>
      <c r="K15" s="31">
        <v>3814.05</v>
      </c>
      <c r="L15" s="31">
        <v>3720.15</v>
      </c>
      <c r="M15" s="31">
        <v>0.30136000000000002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1565</v>
      </c>
      <c r="D16" s="36">
        <v>1528.0166666666667</v>
      </c>
      <c r="E16" s="36">
        <v>1476.0333333333333</v>
      </c>
      <c r="F16" s="36">
        <v>1387.0666666666666</v>
      </c>
      <c r="G16" s="36">
        <v>1335.0833333333333</v>
      </c>
      <c r="H16" s="36">
        <v>1616.9833333333333</v>
      </c>
      <c r="I16" s="36">
        <v>1668.9666666666665</v>
      </c>
      <c r="J16" s="36">
        <v>1757.9333333333334</v>
      </c>
      <c r="K16" s="31">
        <v>1580</v>
      </c>
      <c r="L16" s="31">
        <v>1439.05</v>
      </c>
      <c r="M16" s="31">
        <v>9.3656699999999997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633.85</v>
      </c>
      <c r="D17" s="36">
        <v>629.36666666666667</v>
      </c>
      <c r="E17" s="36">
        <v>622.73333333333335</v>
      </c>
      <c r="F17" s="36">
        <v>611.61666666666667</v>
      </c>
      <c r="G17" s="36">
        <v>604.98333333333335</v>
      </c>
      <c r="H17" s="36">
        <v>640.48333333333335</v>
      </c>
      <c r="I17" s="36">
        <v>647.11666666666679</v>
      </c>
      <c r="J17" s="36">
        <v>658.23333333333335</v>
      </c>
      <c r="K17" s="31">
        <v>636</v>
      </c>
      <c r="L17" s="31">
        <v>618.25</v>
      </c>
      <c r="M17" s="31">
        <v>24.099260000000001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471.75</v>
      </c>
      <c r="D18" s="36">
        <v>467.56666666666666</v>
      </c>
      <c r="E18" s="36">
        <v>460.18333333333334</v>
      </c>
      <c r="F18" s="36">
        <v>448.61666666666667</v>
      </c>
      <c r="G18" s="36">
        <v>441.23333333333335</v>
      </c>
      <c r="H18" s="36">
        <v>479.13333333333333</v>
      </c>
      <c r="I18" s="36">
        <v>486.51666666666665</v>
      </c>
      <c r="J18" s="36">
        <v>498.08333333333331</v>
      </c>
      <c r="K18" s="31">
        <v>474.95</v>
      </c>
      <c r="L18" s="31">
        <v>456</v>
      </c>
      <c r="M18" s="31">
        <v>0.76587000000000005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668.95</v>
      </c>
      <c r="D19" s="36">
        <v>665.26666666666677</v>
      </c>
      <c r="E19" s="36">
        <v>652.33333333333348</v>
      </c>
      <c r="F19" s="36">
        <v>635.7166666666667</v>
      </c>
      <c r="G19" s="36">
        <v>622.78333333333342</v>
      </c>
      <c r="H19" s="36">
        <v>681.88333333333355</v>
      </c>
      <c r="I19" s="36">
        <v>694.81666666666672</v>
      </c>
      <c r="J19" s="36">
        <v>711.43333333333362</v>
      </c>
      <c r="K19" s="31">
        <v>678.2</v>
      </c>
      <c r="L19" s="31">
        <v>648.65</v>
      </c>
      <c r="M19" s="31">
        <v>17.09168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1580.85</v>
      </c>
      <c r="D20" s="36">
        <v>1585.2666666666667</v>
      </c>
      <c r="E20" s="36">
        <v>1550.5333333333333</v>
      </c>
      <c r="F20" s="36">
        <v>1520.2166666666667</v>
      </c>
      <c r="G20" s="36">
        <v>1485.4833333333333</v>
      </c>
      <c r="H20" s="36">
        <v>1615.5833333333333</v>
      </c>
      <c r="I20" s="36">
        <v>1650.3166666666664</v>
      </c>
      <c r="J20" s="36">
        <v>1680.6333333333332</v>
      </c>
      <c r="K20" s="31">
        <v>1620</v>
      </c>
      <c r="L20" s="31">
        <v>1554.95</v>
      </c>
      <c r="M20" s="31">
        <v>1.2845599999999999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27079.7</v>
      </c>
      <c r="D21" s="36">
        <v>26750.133333333331</v>
      </c>
      <c r="E21" s="36">
        <v>26381.316666666662</v>
      </c>
      <c r="F21" s="36">
        <v>25682.933333333331</v>
      </c>
      <c r="G21" s="36">
        <v>25314.116666666661</v>
      </c>
      <c r="H21" s="36">
        <v>27448.516666666663</v>
      </c>
      <c r="I21" s="36">
        <v>27817.333333333328</v>
      </c>
      <c r="J21" s="36">
        <v>28515.716666666664</v>
      </c>
      <c r="K21" s="31">
        <v>27118.95</v>
      </c>
      <c r="L21" s="31">
        <v>26051.75</v>
      </c>
      <c r="M21" s="31">
        <v>0.17401</v>
      </c>
      <c r="N21" s="1"/>
      <c r="O21" s="1"/>
    </row>
    <row r="22" spans="1:15" ht="12" customHeight="1">
      <c r="A22" s="33">
        <v>12</v>
      </c>
      <c r="B22" s="53" t="s">
        <v>863</v>
      </c>
      <c r="C22" s="31">
        <v>991.05</v>
      </c>
      <c r="D22" s="36">
        <v>995.35</v>
      </c>
      <c r="E22" s="36">
        <v>970.7</v>
      </c>
      <c r="F22" s="36">
        <v>950.35</v>
      </c>
      <c r="G22" s="36">
        <v>925.7</v>
      </c>
      <c r="H22" s="36">
        <v>1015.7</v>
      </c>
      <c r="I22" s="36">
        <v>1040.3499999999999</v>
      </c>
      <c r="J22" s="36">
        <v>1060.7</v>
      </c>
      <c r="K22" s="31">
        <v>1020</v>
      </c>
      <c r="L22" s="31">
        <v>975</v>
      </c>
      <c r="M22" s="31">
        <v>7.1055900000000003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2879.6</v>
      </c>
      <c r="D23" s="36">
        <v>2853.3666666666668</v>
      </c>
      <c r="E23" s="36">
        <v>2816.7333333333336</v>
      </c>
      <c r="F23" s="36">
        <v>2753.8666666666668</v>
      </c>
      <c r="G23" s="36">
        <v>2717.2333333333336</v>
      </c>
      <c r="H23" s="36">
        <v>2916.2333333333336</v>
      </c>
      <c r="I23" s="36">
        <v>2952.8666666666668</v>
      </c>
      <c r="J23" s="36">
        <v>3015.7333333333336</v>
      </c>
      <c r="K23" s="31">
        <v>2890</v>
      </c>
      <c r="L23" s="31">
        <v>2790.5</v>
      </c>
      <c r="M23" s="31">
        <v>37.843730000000001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1715.15</v>
      </c>
      <c r="D24" s="36">
        <v>1703.3833333333332</v>
      </c>
      <c r="E24" s="36">
        <v>1671.7666666666664</v>
      </c>
      <c r="F24" s="36">
        <v>1628.3833333333332</v>
      </c>
      <c r="G24" s="36">
        <v>1596.7666666666664</v>
      </c>
      <c r="H24" s="36">
        <v>1746.7666666666664</v>
      </c>
      <c r="I24" s="36">
        <v>1778.3833333333332</v>
      </c>
      <c r="J24" s="36">
        <v>1821.7666666666664</v>
      </c>
      <c r="K24" s="31">
        <v>1735</v>
      </c>
      <c r="L24" s="31">
        <v>1660</v>
      </c>
      <c r="M24" s="31">
        <v>34.510840000000002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1306.4000000000001</v>
      </c>
      <c r="D25" s="36">
        <v>1293.6833333333334</v>
      </c>
      <c r="E25" s="36">
        <v>1274.3666666666668</v>
      </c>
      <c r="F25" s="36">
        <v>1242.3333333333335</v>
      </c>
      <c r="G25" s="36">
        <v>1223.0166666666669</v>
      </c>
      <c r="H25" s="36">
        <v>1325.7166666666667</v>
      </c>
      <c r="I25" s="36">
        <v>1345.0333333333333</v>
      </c>
      <c r="J25" s="36">
        <v>1377.0666666666666</v>
      </c>
      <c r="K25" s="31">
        <v>1313</v>
      </c>
      <c r="L25" s="31">
        <v>1261.6500000000001</v>
      </c>
      <c r="M25" s="31">
        <v>24.958100000000002</v>
      </c>
      <c r="N25" s="1"/>
      <c r="O25" s="1"/>
    </row>
    <row r="26" spans="1:15" ht="12.75" customHeight="1">
      <c r="A26" s="33">
        <v>16</v>
      </c>
      <c r="B26" s="53" t="s">
        <v>821</v>
      </c>
      <c r="C26" s="31">
        <v>594.9</v>
      </c>
      <c r="D26" s="36">
        <v>593.53333333333342</v>
      </c>
      <c r="E26" s="36">
        <v>582.06666666666683</v>
      </c>
      <c r="F26" s="36">
        <v>569.23333333333346</v>
      </c>
      <c r="G26" s="36">
        <v>557.76666666666688</v>
      </c>
      <c r="H26" s="36">
        <v>606.36666666666679</v>
      </c>
      <c r="I26" s="36">
        <v>617.83333333333326</v>
      </c>
      <c r="J26" s="36">
        <v>630.66666666666674</v>
      </c>
      <c r="K26" s="31">
        <v>605</v>
      </c>
      <c r="L26" s="31">
        <v>580.70000000000005</v>
      </c>
      <c r="M26" s="31">
        <v>41.1325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861.85</v>
      </c>
      <c r="D27" s="36">
        <v>866.9666666666667</v>
      </c>
      <c r="E27" s="36">
        <v>843.98333333333335</v>
      </c>
      <c r="F27" s="36">
        <v>826.11666666666667</v>
      </c>
      <c r="G27" s="36">
        <v>803.13333333333333</v>
      </c>
      <c r="H27" s="36">
        <v>884.83333333333337</v>
      </c>
      <c r="I27" s="36">
        <v>907.81666666666672</v>
      </c>
      <c r="J27" s="36">
        <v>925.68333333333339</v>
      </c>
      <c r="K27" s="31">
        <v>889.95</v>
      </c>
      <c r="L27" s="31">
        <v>849.1</v>
      </c>
      <c r="M27" s="31">
        <v>7.8449200000000001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330.9</v>
      </c>
      <c r="D28" s="36">
        <v>331.09999999999997</v>
      </c>
      <c r="E28" s="36">
        <v>327.29999999999995</v>
      </c>
      <c r="F28" s="36">
        <v>323.7</v>
      </c>
      <c r="G28" s="36">
        <v>319.89999999999998</v>
      </c>
      <c r="H28" s="36">
        <v>334.69999999999993</v>
      </c>
      <c r="I28" s="36">
        <v>338.5</v>
      </c>
      <c r="J28" s="36">
        <v>342.09999999999991</v>
      </c>
      <c r="K28" s="31">
        <v>334.9</v>
      </c>
      <c r="L28" s="31">
        <v>327.5</v>
      </c>
      <c r="M28" s="31">
        <v>8.2773699999999995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222.35</v>
      </c>
      <c r="D29" s="36">
        <v>219.5</v>
      </c>
      <c r="E29" s="36">
        <v>212.85</v>
      </c>
      <c r="F29" s="36">
        <v>203.35</v>
      </c>
      <c r="G29" s="36">
        <v>196.7</v>
      </c>
      <c r="H29" s="36">
        <v>229</v>
      </c>
      <c r="I29" s="36">
        <v>235.64999999999998</v>
      </c>
      <c r="J29" s="36">
        <v>245.15</v>
      </c>
      <c r="K29" s="31">
        <v>226.15</v>
      </c>
      <c r="L29" s="31">
        <v>210</v>
      </c>
      <c r="M29" s="31">
        <v>127.84819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254.05</v>
      </c>
      <c r="D30" s="36">
        <v>253.55000000000004</v>
      </c>
      <c r="E30" s="36">
        <v>248.25000000000006</v>
      </c>
      <c r="F30" s="36">
        <v>242.45000000000002</v>
      </c>
      <c r="G30" s="36">
        <v>237.15000000000003</v>
      </c>
      <c r="H30" s="36">
        <v>259.35000000000008</v>
      </c>
      <c r="I30" s="36">
        <v>264.65000000000009</v>
      </c>
      <c r="J30" s="36">
        <v>270.4500000000001</v>
      </c>
      <c r="K30" s="31">
        <v>258.85000000000002</v>
      </c>
      <c r="L30" s="31">
        <v>247.75</v>
      </c>
      <c r="M30" s="31">
        <v>59.389000000000003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597.1</v>
      </c>
      <c r="D31" s="36">
        <v>597.35</v>
      </c>
      <c r="E31" s="36">
        <v>587.20000000000005</v>
      </c>
      <c r="F31" s="36">
        <v>577.30000000000007</v>
      </c>
      <c r="G31" s="36">
        <v>567.15000000000009</v>
      </c>
      <c r="H31" s="36">
        <v>607.25</v>
      </c>
      <c r="I31" s="36">
        <v>617.39999999999986</v>
      </c>
      <c r="J31" s="36">
        <v>627.29999999999995</v>
      </c>
      <c r="K31" s="31">
        <v>607.5</v>
      </c>
      <c r="L31" s="31">
        <v>587.45000000000005</v>
      </c>
      <c r="M31" s="31">
        <v>4.1555799999999996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816.85</v>
      </c>
      <c r="D32" s="36">
        <v>816.44999999999993</v>
      </c>
      <c r="E32" s="36">
        <v>807.39999999999986</v>
      </c>
      <c r="F32" s="36">
        <v>797.94999999999993</v>
      </c>
      <c r="G32" s="36">
        <v>788.89999999999986</v>
      </c>
      <c r="H32" s="36">
        <v>825.89999999999986</v>
      </c>
      <c r="I32" s="36">
        <v>834.94999999999982</v>
      </c>
      <c r="J32" s="36">
        <v>844.39999999999986</v>
      </c>
      <c r="K32" s="31">
        <v>825.5</v>
      </c>
      <c r="L32" s="31">
        <v>807</v>
      </c>
      <c r="M32" s="31">
        <v>0.24292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1079.25</v>
      </c>
      <c r="D33" s="36">
        <v>1072.4000000000001</v>
      </c>
      <c r="E33" s="36">
        <v>1062.0000000000002</v>
      </c>
      <c r="F33" s="36">
        <v>1044.7500000000002</v>
      </c>
      <c r="G33" s="36">
        <v>1034.3500000000004</v>
      </c>
      <c r="H33" s="36">
        <v>1089.6500000000001</v>
      </c>
      <c r="I33" s="36">
        <v>1100.0499999999997</v>
      </c>
      <c r="J33" s="36">
        <v>1117.3</v>
      </c>
      <c r="K33" s="31">
        <v>1082.8</v>
      </c>
      <c r="L33" s="31">
        <v>1055.1500000000001</v>
      </c>
      <c r="M33" s="31">
        <v>0.95259000000000005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2380.25</v>
      </c>
      <c r="D34" s="36">
        <v>2375.2999999999997</v>
      </c>
      <c r="E34" s="36">
        <v>2355.6499999999996</v>
      </c>
      <c r="F34" s="36">
        <v>2331.0499999999997</v>
      </c>
      <c r="G34" s="36">
        <v>2311.3999999999996</v>
      </c>
      <c r="H34" s="36">
        <v>2399.8999999999996</v>
      </c>
      <c r="I34" s="36">
        <v>2419.5500000000002</v>
      </c>
      <c r="J34" s="36">
        <v>2444.1499999999996</v>
      </c>
      <c r="K34" s="31">
        <v>2394.9499999999998</v>
      </c>
      <c r="L34" s="31">
        <v>2350.6999999999998</v>
      </c>
      <c r="M34" s="31">
        <v>0.64649000000000001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953.3</v>
      </c>
      <c r="D35" s="36">
        <v>966.41666666666663</v>
      </c>
      <c r="E35" s="36">
        <v>937.93333333333328</v>
      </c>
      <c r="F35" s="36">
        <v>922.56666666666661</v>
      </c>
      <c r="G35" s="36">
        <v>894.08333333333326</v>
      </c>
      <c r="H35" s="36">
        <v>981.7833333333333</v>
      </c>
      <c r="I35" s="36">
        <v>1010.2666666666667</v>
      </c>
      <c r="J35" s="36">
        <v>1025.6333333333332</v>
      </c>
      <c r="K35" s="31">
        <v>994.9</v>
      </c>
      <c r="L35" s="31">
        <v>951.05</v>
      </c>
      <c r="M35" s="31">
        <v>0.54620000000000002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5210.45</v>
      </c>
      <c r="D36" s="36">
        <v>5185.4833333333336</v>
      </c>
      <c r="E36" s="36">
        <v>5120.9666666666672</v>
      </c>
      <c r="F36" s="36">
        <v>5031.4833333333336</v>
      </c>
      <c r="G36" s="36">
        <v>4966.9666666666672</v>
      </c>
      <c r="H36" s="36">
        <v>5274.9666666666672</v>
      </c>
      <c r="I36" s="36">
        <v>5339.4833333333336</v>
      </c>
      <c r="J36" s="36">
        <v>5428.9666666666672</v>
      </c>
      <c r="K36" s="31">
        <v>5250</v>
      </c>
      <c r="L36" s="31">
        <v>5096</v>
      </c>
      <c r="M36" s="31">
        <v>1.05586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1948.8</v>
      </c>
      <c r="D37" s="36">
        <v>1960.4333333333334</v>
      </c>
      <c r="E37" s="36">
        <v>1923.9166666666667</v>
      </c>
      <c r="F37" s="36">
        <v>1899.0333333333333</v>
      </c>
      <c r="G37" s="36">
        <v>1862.5166666666667</v>
      </c>
      <c r="H37" s="36">
        <v>1985.3166666666668</v>
      </c>
      <c r="I37" s="36">
        <v>2021.8333333333333</v>
      </c>
      <c r="J37" s="36">
        <v>2046.7166666666669</v>
      </c>
      <c r="K37" s="31">
        <v>1996.95</v>
      </c>
      <c r="L37" s="31">
        <v>1935.55</v>
      </c>
      <c r="M37" s="31">
        <v>0.27245999999999998</v>
      </c>
      <c r="N37" s="1"/>
      <c r="O37" s="1"/>
    </row>
    <row r="38" spans="1:15" ht="12.75" customHeight="1">
      <c r="A38" s="33">
        <v>28</v>
      </c>
      <c r="B38" s="53" t="s">
        <v>768</v>
      </c>
      <c r="C38" s="31">
        <v>68</v>
      </c>
      <c r="D38" s="36">
        <v>68.033333333333346</v>
      </c>
      <c r="E38" s="36">
        <v>66.666666666666686</v>
      </c>
      <c r="F38" s="36">
        <v>65.333333333333343</v>
      </c>
      <c r="G38" s="36">
        <v>63.966666666666683</v>
      </c>
      <c r="H38" s="36">
        <v>69.366666666666688</v>
      </c>
      <c r="I38" s="36">
        <v>70.733333333333334</v>
      </c>
      <c r="J38" s="36">
        <v>72.066666666666691</v>
      </c>
      <c r="K38" s="31">
        <v>69.400000000000006</v>
      </c>
      <c r="L38" s="31">
        <v>66.7</v>
      </c>
      <c r="M38" s="31">
        <v>18.992339999999999</v>
      </c>
      <c r="N38" s="1"/>
      <c r="O38" s="1"/>
    </row>
    <row r="39" spans="1:15" ht="12.75" customHeight="1">
      <c r="A39" s="33">
        <v>29</v>
      </c>
      <c r="B39" s="53" t="s">
        <v>864</v>
      </c>
      <c r="C39" s="31">
        <v>25.5</v>
      </c>
      <c r="D39" s="36">
        <v>25.583333333333332</v>
      </c>
      <c r="E39" s="36">
        <v>24.966666666666665</v>
      </c>
      <c r="F39" s="36">
        <v>24.433333333333334</v>
      </c>
      <c r="G39" s="36">
        <v>23.816666666666666</v>
      </c>
      <c r="H39" s="36">
        <v>26.116666666666664</v>
      </c>
      <c r="I39" s="36">
        <v>26.733333333333331</v>
      </c>
      <c r="J39" s="36">
        <v>27.266666666666662</v>
      </c>
      <c r="K39" s="31">
        <v>26.2</v>
      </c>
      <c r="L39" s="31">
        <v>25.05</v>
      </c>
      <c r="M39" s="31">
        <v>46.268979999999999</v>
      </c>
      <c r="N39" s="1"/>
      <c r="O39" s="1"/>
    </row>
    <row r="40" spans="1:15" ht="12.75" customHeight="1">
      <c r="A40" s="33">
        <v>30</v>
      </c>
      <c r="B40" s="53" t="s">
        <v>848</v>
      </c>
      <c r="C40" s="31">
        <v>1065.55</v>
      </c>
      <c r="D40" s="36">
        <v>1052.4666666666667</v>
      </c>
      <c r="E40" s="36">
        <v>1026.4333333333334</v>
      </c>
      <c r="F40" s="36">
        <v>987.31666666666672</v>
      </c>
      <c r="G40" s="36">
        <v>961.28333333333342</v>
      </c>
      <c r="H40" s="36">
        <v>1091.5833333333335</v>
      </c>
      <c r="I40" s="36">
        <v>1117.6166666666668</v>
      </c>
      <c r="J40" s="36">
        <v>1156.7333333333333</v>
      </c>
      <c r="K40" s="31">
        <v>1078.5</v>
      </c>
      <c r="L40" s="31">
        <v>1013.35</v>
      </c>
      <c r="M40" s="31">
        <v>12.5549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3797.85</v>
      </c>
      <c r="D41" s="36">
        <v>3756.9666666666672</v>
      </c>
      <c r="E41" s="36">
        <v>3708.9333333333343</v>
      </c>
      <c r="F41" s="36">
        <v>3620.0166666666673</v>
      </c>
      <c r="G41" s="36">
        <v>3571.9833333333345</v>
      </c>
      <c r="H41" s="36">
        <v>3845.8833333333341</v>
      </c>
      <c r="I41" s="36">
        <v>3893.916666666667</v>
      </c>
      <c r="J41" s="36">
        <v>3982.8333333333339</v>
      </c>
      <c r="K41" s="31">
        <v>3805</v>
      </c>
      <c r="L41" s="31">
        <v>3668.05</v>
      </c>
      <c r="M41" s="31">
        <v>0.85363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588.20000000000005</v>
      </c>
      <c r="D42" s="36">
        <v>583.11666666666667</v>
      </c>
      <c r="E42" s="36">
        <v>574.48333333333335</v>
      </c>
      <c r="F42" s="36">
        <v>560.76666666666665</v>
      </c>
      <c r="G42" s="36">
        <v>552.13333333333333</v>
      </c>
      <c r="H42" s="36">
        <v>596.83333333333337</v>
      </c>
      <c r="I42" s="36">
        <v>605.46666666666681</v>
      </c>
      <c r="J42" s="36">
        <v>619.18333333333339</v>
      </c>
      <c r="K42" s="31">
        <v>591.75</v>
      </c>
      <c r="L42" s="31">
        <v>569.4</v>
      </c>
      <c r="M42" s="31">
        <v>22.03837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2476.9499999999998</v>
      </c>
      <c r="D43" s="36">
        <v>2468.6333333333332</v>
      </c>
      <c r="E43" s="36">
        <v>2409.3166666666666</v>
      </c>
      <c r="F43" s="36">
        <v>2341.6833333333334</v>
      </c>
      <c r="G43" s="36">
        <v>2282.3666666666668</v>
      </c>
      <c r="H43" s="36">
        <v>2536.2666666666664</v>
      </c>
      <c r="I43" s="36">
        <v>2595.583333333333</v>
      </c>
      <c r="J43" s="36">
        <v>2663.2166666666662</v>
      </c>
      <c r="K43" s="31">
        <v>2527.9499999999998</v>
      </c>
      <c r="L43" s="31">
        <v>2401</v>
      </c>
      <c r="M43" s="31">
        <v>8.1777200000000008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788.4</v>
      </c>
      <c r="D44" s="36">
        <v>785.43333333333339</v>
      </c>
      <c r="E44" s="36">
        <v>778.96666666666681</v>
      </c>
      <c r="F44" s="36">
        <v>769.53333333333342</v>
      </c>
      <c r="G44" s="36">
        <v>763.06666666666683</v>
      </c>
      <c r="H44" s="36">
        <v>794.86666666666679</v>
      </c>
      <c r="I44" s="36">
        <v>801.33333333333348</v>
      </c>
      <c r="J44" s="36">
        <v>810.76666666666677</v>
      </c>
      <c r="K44" s="31">
        <v>791.9</v>
      </c>
      <c r="L44" s="31">
        <v>776</v>
      </c>
      <c r="M44" s="31">
        <v>0.84804000000000002</v>
      </c>
      <c r="N44" s="1"/>
      <c r="O44" s="1"/>
    </row>
    <row r="45" spans="1:15" ht="12.75" customHeight="1">
      <c r="A45" s="33">
        <v>35</v>
      </c>
      <c r="B45" s="53" t="s">
        <v>823</v>
      </c>
      <c r="C45" s="31">
        <v>7731.65</v>
      </c>
      <c r="D45" s="36">
        <v>7674.55</v>
      </c>
      <c r="E45" s="36">
        <v>7569.1</v>
      </c>
      <c r="F45" s="36">
        <v>7406.55</v>
      </c>
      <c r="G45" s="36">
        <v>7301.1</v>
      </c>
      <c r="H45" s="36">
        <v>7837.1</v>
      </c>
      <c r="I45" s="36">
        <v>7942.5499999999993</v>
      </c>
      <c r="J45" s="36">
        <v>8105.1</v>
      </c>
      <c r="K45" s="31">
        <v>7780</v>
      </c>
      <c r="L45" s="31">
        <v>7512</v>
      </c>
      <c r="M45" s="31">
        <v>0.85507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5830.15</v>
      </c>
      <c r="D46" s="36">
        <v>5820.916666666667</v>
      </c>
      <c r="E46" s="36">
        <v>5799.4333333333343</v>
      </c>
      <c r="F46" s="36">
        <v>5768.7166666666672</v>
      </c>
      <c r="G46" s="36">
        <v>5747.2333333333345</v>
      </c>
      <c r="H46" s="36">
        <v>5851.6333333333341</v>
      </c>
      <c r="I46" s="36">
        <v>5873.1166666666659</v>
      </c>
      <c r="J46" s="36">
        <v>5903.8333333333339</v>
      </c>
      <c r="K46" s="31">
        <v>5842.4</v>
      </c>
      <c r="L46" s="31">
        <v>5790.2</v>
      </c>
      <c r="M46" s="31">
        <v>3.48407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477.85</v>
      </c>
      <c r="D47" s="36">
        <v>478.76666666666665</v>
      </c>
      <c r="E47" s="36">
        <v>471.88333333333333</v>
      </c>
      <c r="F47" s="36">
        <v>465.91666666666669</v>
      </c>
      <c r="G47" s="36">
        <v>459.03333333333336</v>
      </c>
      <c r="H47" s="36">
        <v>484.73333333333329</v>
      </c>
      <c r="I47" s="36">
        <v>491.61666666666662</v>
      </c>
      <c r="J47" s="36">
        <v>497.58333333333326</v>
      </c>
      <c r="K47" s="31">
        <v>485.65</v>
      </c>
      <c r="L47" s="31">
        <v>472.8</v>
      </c>
      <c r="M47" s="31">
        <v>9.9976900000000004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318.10000000000002</v>
      </c>
      <c r="D48" s="36">
        <v>318.26666666666665</v>
      </c>
      <c r="E48" s="36">
        <v>312.88333333333333</v>
      </c>
      <c r="F48" s="36">
        <v>307.66666666666669</v>
      </c>
      <c r="G48" s="36">
        <v>302.28333333333336</v>
      </c>
      <c r="H48" s="36">
        <v>323.48333333333329</v>
      </c>
      <c r="I48" s="36">
        <v>328.86666666666662</v>
      </c>
      <c r="J48" s="36">
        <v>334.08333333333326</v>
      </c>
      <c r="K48" s="31">
        <v>323.64999999999998</v>
      </c>
      <c r="L48" s="31">
        <v>313.05</v>
      </c>
      <c r="M48" s="31">
        <v>2.2379699999999998</v>
      </c>
      <c r="N48" s="1"/>
      <c r="O48" s="1"/>
    </row>
    <row r="49" spans="1:15" ht="12.75" customHeight="1">
      <c r="A49" s="33">
        <v>39</v>
      </c>
      <c r="B49" s="53" t="s">
        <v>822</v>
      </c>
      <c r="C49" s="31">
        <v>633.95000000000005</v>
      </c>
      <c r="D49" s="36">
        <v>631.68333333333339</v>
      </c>
      <c r="E49" s="36">
        <v>625.36666666666679</v>
      </c>
      <c r="F49" s="36">
        <v>616.78333333333342</v>
      </c>
      <c r="G49" s="36">
        <v>610.46666666666681</v>
      </c>
      <c r="H49" s="36">
        <v>640.26666666666677</v>
      </c>
      <c r="I49" s="36">
        <v>646.58333333333337</v>
      </c>
      <c r="J49" s="36">
        <v>655.16666666666674</v>
      </c>
      <c r="K49" s="31">
        <v>638</v>
      </c>
      <c r="L49" s="31">
        <v>623.1</v>
      </c>
      <c r="M49" s="31">
        <v>1.9816100000000001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588.54999999999995</v>
      </c>
      <c r="D50" s="36">
        <v>595.44999999999993</v>
      </c>
      <c r="E50" s="36">
        <v>577.19999999999982</v>
      </c>
      <c r="F50" s="36">
        <v>565.84999999999991</v>
      </c>
      <c r="G50" s="36">
        <v>547.5999999999998</v>
      </c>
      <c r="H50" s="36">
        <v>606.79999999999984</v>
      </c>
      <c r="I50" s="36">
        <v>625.05000000000007</v>
      </c>
      <c r="J50" s="36">
        <v>636.39999999999986</v>
      </c>
      <c r="K50" s="31">
        <v>613.70000000000005</v>
      </c>
      <c r="L50" s="31">
        <v>584.1</v>
      </c>
      <c r="M50" s="31">
        <v>1.79836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199.35</v>
      </c>
      <c r="D51" s="36">
        <v>196.44999999999996</v>
      </c>
      <c r="E51" s="36">
        <v>192.94999999999993</v>
      </c>
      <c r="F51" s="36">
        <v>186.54999999999998</v>
      </c>
      <c r="G51" s="36">
        <v>183.04999999999995</v>
      </c>
      <c r="H51" s="36">
        <v>202.84999999999991</v>
      </c>
      <c r="I51" s="36">
        <v>206.34999999999997</v>
      </c>
      <c r="J51" s="36">
        <v>212.74999999999989</v>
      </c>
      <c r="K51" s="31">
        <v>199.95</v>
      </c>
      <c r="L51" s="31">
        <v>190.05</v>
      </c>
      <c r="M51" s="31">
        <v>186.01644999999999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2879.25</v>
      </c>
      <c r="D52" s="36">
        <v>2842.7833333333333</v>
      </c>
      <c r="E52" s="36">
        <v>2790.5666666666666</v>
      </c>
      <c r="F52" s="36">
        <v>2701.8833333333332</v>
      </c>
      <c r="G52" s="36">
        <v>2649.6666666666665</v>
      </c>
      <c r="H52" s="36">
        <v>2931.4666666666667</v>
      </c>
      <c r="I52" s="36">
        <v>2983.6833333333329</v>
      </c>
      <c r="J52" s="36">
        <v>3072.3666666666668</v>
      </c>
      <c r="K52" s="31">
        <v>2895</v>
      </c>
      <c r="L52" s="31">
        <v>2754.1</v>
      </c>
      <c r="M52" s="31">
        <v>27.488230000000001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341.5</v>
      </c>
      <c r="D53" s="36">
        <v>341.51666666666665</v>
      </c>
      <c r="E53" s="36">
        <v>337.98333333333329</v>
      </c>
      <c r="F53" s="36">
        <v>334.46666666666664</v>
      </c>
      <c r="G53" s="36">
        <v>330.93333333333328</v>
      </c>
      <c r="H53" s="36">
        <v>345.0333333333333</v>
      </c>
      <c r="I53" s="36">
        <v>348.56666666666661</v>
      </c>
      <c r="J53" s="36">
        <v>352.08333333333331</v>
      </c>
      <c r="K53" s="31">
        <v>345.05</v>
      </c>
      <c r="L53" s="31">
        <v>338</v>
      </c>
      <c r="M53" s="31">
        <v>7.8055099999999999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2215.5500000000002</v>
      </c>
      <c r="D54" s="36">
        <v>2187.5833333333335</v>
      </c>
      <c r="E54" s="36">
        <v>2147.166666666667</v>
      </c>
      <c r="F54" s="36">
        <v>2078.7833333333333</v>
      </c>
      <c r="G54" s="36">
        <v>2038.3666666666668</v>
      </c>
      <c r="H54" s="36">
        <v>2255.9666666666672</v>
      </c>
      <c r="I54" s="36">
        <v>2296.3833333333341</v>
      </c>
      <c r="J54" s="36">
        <v>2364.7666666666673</v>
      </c>
      <c r="K54" s="31">
        <v>2228</v>
      </c>
      <c r="L54" s="31">
        <v>2119.1999999999998</v>
      </c>
      <c r="M54" s="31">
        <v>14.475099999999999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5933.6</v>
      </c>
      <c r="D55" s="36">
        <v>5931.8833333333341</v>
      </c>
      <c r="E55" s="36">
        <v>5864.9666666666681</v>
      </c>
      <c r="F55" s="36">
        <v>5796.3333333333339</v>
      </c>
      <c r="G55" s="36">
        <v>5729.4166666666679</v>
      </c>
      <c r="H55" s="36">
        <v>6000.5166666666682</v>
      </c>
      <c r="I55" s="36">
        <v>6067.4333333333343</v>
      </c>
      <c r="J55" s="36">
        <v>6136.0666666666684</v>
      </c>
      <c r="K55" s="31">
        <v>5998.8</v>
      </c>
      <c r="L55" s="31">
        <v>5863.25</v>
      </c>
      <c r="M55" s="31">
        <v>0.34143000000000001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1177.5999999999999</v>
      </c>
      <c r="D56" s="36">
        <v>1160.0333333333333</v>
      </c>
      <c r="E56" s="36">
        <v>1134.5666666666666</v>
      </c>
      <c r="F56" s="36">
        <v>1091.5333333333333</v>
      </c>
      <c r="G56" s="36">
        <v>1066.0666666666666</v>
      </c>
      <c r="H56" s="36">
        <v>1203.0666666666666</v>
      </c>
      <c r="I56" s="36">
        <v>1228.5333333333333</v>
      </c>
      <c r="J56" s="36">
        <v>1271.5666666666666</v>
      </c>
      <c r="K56" s="31">
        <v>1185.5</v>
      </c>
      <c r="L56" s="31">
        <v>1117</v>
      </c>
      <c r="M56" s="31">
        <v>35.049149999999997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509.8</v>
      </c>
      <c r="D57" s="36">
        <v>510.90000000000003</v>
      </c>
      <c r="E57" s="36">
        <v>503.90000000000009</v>
      </c>
      <c r="F57" s="36">
        <v>498.00000000000006</v>
      </c>
      <c r="G57" s="36">
        <v>491.00000000000011</v>
      </c>
      <c r="H57" s="36">
        <v>516.80000000000007</v>
      </c>
      <c r="I57" s="36">
        <v>523.79999999999995</v>
      </c>
      <c r="J57" s="36">
        <v>529.70000000000005</v>
      </c>
      <c r="K57" s="31">
        <v>517.9</v>
      </c>
      <c r="L57" s="31">
        <v>505</v>
      </c>
      <c r="M57" s="31">
        <v>2.1286499999999999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4693.7</v>
      </c>
      <c r="D58" s="36">
        <v>4723.2333333333336</v>
      </c>
      <c r="E58" s="36">
        <v>4637.4666666666672</v>
      </c>
      <c r="F58" s="36">
        <v>4581.2333333333336</v>
      </c>
      <c r="G58" s="36">
        <v>4495.4666666666672</v>
      </c>
      <c r="H58" s="36">
        <v>4779.4666666666672</v>
      </c>
      <c r="I58" s="36">
        <v>4865.2333333333336</v>
      </c>
      <c r="J58" s="36">
        <v>4921.4666666666672</v>
      </c>
      <c r="K58" s="31">
        <v>4809</v>
      </c>
      <c r="L58" s="31">
        <v>4667</v>
      </c>
      <c r="M58" s="31">
        <v>1.9078200000000001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1132</v>
      </c>
      <c r="D59" s="36">
        <v>1124.1499999999999</v>
      </c>
      <c r="E59" s="36">
        <v>1112.8999999999996</v>
      </c>
      <c r="F59" s="36">
        <v>1093.7999999999997</v>
      </c>
      <c r="G59" s="36">
        <v>1082.5499999999995</v>
      </c>
      <c r="H59" s="36">
        <v>1143.2499999999998</v>
      </c>
      <c r="I59" s="36">
        <v>1154.5000000000002</v>
      </c>
      <c r="J59" s="36">
        <v>1173.5999999999999</v>
      </c>
      <c r="K59" s="31">
        <v>1135.4000000000001</v>
      </c>
      <c r="L59" s="31">
        <v>1105.05</v>
      </c>
      <c r="M59" s="31">
        <v>55.131599999999999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3676.45</v>
      </c>
      <c r="D60" s="36">
        <v>3548.8166666666671</v>
      </c>
      <c r="E60" s="36">
        <v>3379.6333333333341</v>
      </c>
      <c r="F60" s="36">
        <v>3082.8166666666671</v>
      </c>
      <c r="G60" s="36">
        <v>2913.6333333333341</v>
      </c>
      <c r="H60" s="36">
        <v>3845.6333333333341</v>
      </c>
      <c r="I60" s="36">
        <v>4014.8166666666675</v>
      </c>
      <c r="J60" s="36">
        <v>4311.6333333333341</v>
      </c>
      <c r="K60" s="31">
        <v>3718</v>
      </c>
      <c r="L60" s="31">
        <v>3252</v>
      </c>
      <c r="M60" s="31">
        <v>33.127319999999997</v>
      </c>
      <c r="N60" s="1"/>
      <c r="O60" s="1"/>
    </row>
    <row r="61" spans="1:15" ht="12.75" customHeight="1">
      <c r="A61" s="33">
        <v>51</v>
      </c>
      <c r="B61" s="53" t="s">
        <v>825</v>
      </c>
      <c r="C61" s="31">
        <v>315.45</v>
      </c>
      <c r="D61" s="36">
        <v>316.55</v>
      </c>
      <c r="E61" s="36">
        <v>311.40000000000003</v>
      </c>
      <c r="F61" s="36">
        <v>307.35000000000002</v>
      </c>
      <c r="G61" s="36">
        <v>302.20000000000005</v>
      </c>
      <c r="H61" s="36">
        <v>320.60000000000002</v>
      </c>
      <c r="I61" s="36">
        <v>325.75</v>
      </c>
      <c r="J61" s="36">
        <v>329.8</v>
      </c>
      <c r="K61" s="31">
        <v>321.7</v>
      </c>
      <c r="L61" s="31">
        <v>312.5</v>
      </c>
      <c r="M61" s="31">
        <v>15.10267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2597.65</v>
      </c>
      <c r="D62" s="36">
        <v>2614.1666666666665</v>
      </c>
      <c r="E62" s="36">
        <v>2552.4333333333329</v>
      </c>
      <c r="F62" s="36">
        <v>2507.2166666666662</v>
      </c>
      <c r="G62" s="36">
        <v>2445.4833333333327</v>
      </c>
      <c r="H62" s="36">
        <v>2659.3833333333332</v>
      </c>
      <c r="I62" s="36">
        <v>2721.1166666666668</v>
      </c>
      <c r="J62" s="36">
        <v>2766.3333333333335</v>
      </c>
      <c r="K62" s="31">
        <v>2675.9</v>
      </c>
      <c r="L62" s="31">
        <v>2568.9499999999998</v>
      </c>
      <c r="M62" s="31">
        <v>7.2899700000000003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8992.2999999999993</v>
      </c>
      <c r="D63" s="36">
        <v>8962.6</v>
      </c>
      <c r="E63" s="36">
        <v>8900.2000000000007</v>
      </c>
      <c r="F63" s="36">
        <v>8808.1</v>
      </c>
      <c r="G63" s="36">
        <v>8745.7000000000007</v>
      </c>
      <c r="H63" s="36">
        <v>9054.7000000000007</v>
      </c>
      <c r="I63" s="36">
        <v>9117.0999999999985</v>
      </c>
      <c r="J63" s="36">
        <v>9209.2000000000007</v>
      </c>
      <c r="K63" s="31">
        <v>9025</v>
      </c>
      <c r="L63" s="31">
        <v>8870.5</v>
      </c>
      <c r="M63" s="31">
        <v>4.3560499999999998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6718.75</v>
      </c>
      <c r="D64" s="36">
        <v>6694.3499999999995</v>
      </c>
      <c r="E64" s="36">
        <v>6644.3999999999987</v>
      </c>
      <c r="F64" s="36">
        <v>6570.0499999999993</v>
      </c>
      <c r="G64" s="36">
        <v>6520.0999999999985</v>
      </c>
      <c r="H64" s="36">
        <v>6768.6999999999989</v>
      </c>
      <c r="I64" s="36">
        <v>6818.65</v>
      </c>
      <c r="J64" s="36">
        <v>6892.9999999999991</v>
      </c>
      <c r="K64" s="31">
        <v>6744.3</v>
      </c>
      <c r="L64" s="31">
        <v>6620</v>
      </c>
      <c r="M64" s="31">
        <v>5.12256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1580.55</v>
      </c>
      <c r="D65" s="36">
        <v>1574.6166666666668</v>
      </c>
      <c r="E65" s="36">
        <v>1562.2333333333336</v>
      </c>
      <c r="F65" s="36">
        <v>1543.9166666666667</v>
      </c>
      <c r="G65" s="36">
        <v>1531.5333333333335</v>
      </c>
      <c r="H65" s="36">
        <v>1592.9333333333336</v>
      </c>
      <c r="I65" s="36">
        <v>1605.3166666666668</v>
      </c>
      <c r="J65" s="36">
        <v>1623.6333333333337</v>
      </c>
      <c r="K65" s="31">
        <v>1587</v>
      </c>
      <c r="L65" s="31">
        <v>1556.3</v>
      </c>
      <c r="M65" s="31">
        <v>4.6604200000000002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8405.75</v>
      </c>
      <c r="D66" s="36">
        <v>8392.5</v>
      </c>
      <c r="E66" s="36">
        <v>8351.9</v>
      </c>
      <c r="F66" s="36">
        <v>8298.0499999999993</v>
      </c>
      <c r="G66" s="36">
        <v>8257.4499999999989</v>
      </c>
      <c r="H66" s="36">
        <v>8446.35</v>
      </c>
      <c r="I66" s="36">
        <v>8486.9499999999989</v>
      </c>
      <c r="J66" s="36">
        <v>8540.8000000000011</v>
      </c>
      <c r="K66" s="31">
        <v>8433.1</v>
      </c>
      <c r="L66" s="31">
        <v>8338.65</v>
      </c>
      <c r="M66" s="31">
        <v>0.11773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2191.9499999999998</v>
      </c>
      <c r="D67" s="36">
        <v>2184.7666666666664</v>
      </c>
      <c r="E67" s="36">
        <v>2149.5333333333328</v>
      </c>
      <c r="F67" s="36">
        <v>2107.1166666666663</v>
      </c>
      <c r="G67" s="36">
        <v>2071.8833333333328</v>
      </c>
      <c r="H67" s="36">
        <v>2227.1833333333329</v>
      </c>
      <c r="I67" s="36">
        <v>2262.4166666666665</v>
      </c>
      <c r="J67" s="36">
        <v>2304.833333333333</v>
      </c>
      <c r="K67" s="31">
        <v>2220</v>
      </c>
      <c r="L67" s="31">
        <v>2142.35</v>
      </c>
      <c r="M67" s="31">
        <v>0.80452000000000001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2472.8000000000002</v>
      </c>
      <c r="D68" s="36">
        <v>2463.0833333333335</v>
      </c>
      <c r="E68" s="36">
        <v>2436.7166666666672</v>
      </c>
      <c r="F68" s="36">
        <v>2400.6333333333337</v>
      </c>
      <c r="G68" s="36">
        <v>2374.2666666666673</v>
      </c>
      <c r="H68" s="36">
        <v>2499.166666666667</v>
      </c>
      <c r="I68" s="36">
        <v>2525.5333333333328</v>
      </c>
      <c r="J68" s="36">
        <v>2561.6166666666668</v>
      </c>
      <c r="K68" s="31">
        <v>2489.4499999999998</v>
      </c>
      <c r="L68" s="31">
        <v>2427</v>
      </c>
      <c r="M68" s="31">
        <v>1.60684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372.5</v>
      </c>
      <c r="D69" s="36">
        <v>371.43333333333334</v>
      </c>
      <c r="E69" s="36">
        <v>368.06666666666666</v>
      </c>
      <c r="F69" s="36">
        <v>363.63333333333333</v>
      </c>
      <c r="G69" s="36">
        <v>360.26666666666665</v>
      </c>
      <c r="H69" s="36">
        <v>375.86666666666667</v>
      </c>
      <c r="I69" s="36">
        <v>379.23333333333335</v>
      </c>
      <c r="J69" s="36">
        <v>383.66666666666669</v>
      </c>
      <c r="K69" s="31">
        <v>374.8</v>
      </c>
      <c r="L69" s="31">
        <v>367</v>
      </c>
      <c r="M69" s="31">
        <v>4.5306800000000003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188.15</v>
      </c>
      <c r="D70" s="36">
        <v>187.16666666666666</v>
      </c>
      <c r="E70" s="36">
        <v>184.58333333333331</v>
      </c>
      <c r="F70" s="36">
        <v>181.01666666666665</v>
      </c>
      <c r="G70" s="36">
        <v>178.43333333333331</v>
      </c>
      <c r="H70" s="36">
        <v>190.73333333333332</v>
      </c>
      <c r="I70" s="36">
        <v>193.31666666666663</v>
      </c>
      <c r="J70" s="36">
        <v>196.88333333333333</v>
      </c>
      <c r="K70" s="31">
        <v>189.75</v>
      </c>
      <c r="L70" s="31">
        <v>183.6</v>
      </c>
      <c r="M70" s="31">
        <v>78.755560000000003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259.05</v>
      </c>
      <c r="D71" s="36">
        <v>257.4666666666667</v>
      </c>
      <c r="E71" s="36">
        <v>253.13333333333338</v>
      </c>
      <c r="F71" s="36">
        <v>247.2166666666667</v>
      </c>
      <c r="G71" s="36">
        <v>242.88333333333338</v>
      </c>
      <c r="H71" s="36">
        <v>263.38333333333338</v>
      </c>
      <c r="I71" s="36">
        <v>267.71666666666664</v>
      </c>
      <c r="J71" s="36">
        <v>273.63333333333338</v>
      </c>
      <c r="K71" s="31">
        <v>261.8</v>
      </c>
      <c r="L71" s="31">
        <v>251.55</v>
      </c>
      <c r="M71" s="31">
        <v>315.81806999999998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124.6</v>
      </c>
      <c r="D72" s="36">
        <v>125.7</v>
      </c>
      <c r="E72" s="36">
        <v>120.4</v>
      </c>
      <c r="F72" s="36">
        <v>116.2</v>
      </c>
      <c r="G72" s="36">
        <v>110.9</v>
      </c>
      <c r="H72" s="36">
        <v>129.9</v>
      </c>
      <c r="I72" s="36">
        <v>135.19999999999999</v>
      </c>
      <c r="J72" s="36">
        <v>139.4</v>
      </c>
      <c r="K72" s="31">
        <v>131</v>
      </c>
      <c r="L72" s="31">
        <v>121.5</v>
      </c>
      <c r="M72" s="31">
        <v>573.08261000000005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62.5</v>
      </c>
      <c r="D73" s="36">
        <v>62.4</v>
      </c>
      <c r="E73" s="36">
        <v>61.5</v>
      </c>
      <c r="F73" s="36">
        <v>60.5</v>
      </c>
      <c r="G73" s="36">
        <v>59.6</v>
      </c>
      <c r="H73" s="36">
        <v>63.4</v>
      </c>
      <c r="I73" s="36">
        <v>64.299999999999983</v>
      </c>
      <c r="J73" s="36">
        <v>65.3</v>
      </c>
      <c r="K73" s="31">
        <v>63.3</v>
      </c>
      <c r="L73" s="31">
        <v>61.4</v>
      </c>
      <c r="M73" s="31">
        <v>160.86559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1317.2</v>
      </c>
      <c r="D74" s="36">
        <v>1310.5333333333335</v>
      </c>
      <c r="E74" s="36">
        <v>1300.666666666667</v>
      </c>
      <c r="F74" s="36">
        <v>1284.1333333333334</v>
      </c>
      <c r="G74" s="36">
        <v>1274.2666666666669</v>
      </c>
      <c r="H74" s="36">
        <v>1327.0666666666671</v>
      </c>
      <c r="I74" s="36">
        <v>1336.9333333333334</v>
      </c>
      <c r="J74" s="36">
        <v>1353.4666666666672</v>
      </c>
      <c r="K74" s="31">
        <v>1320.4</v>
      </c>
      <c r="L74" s="31">
        <v>1294</v>
      </c>
      <c r="M74" s="31">
        <v>2.9408599999999998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5218</v>
      </c>
      <c r="D75" s="36">
        <v>5213.6333333333341</v>
      </c>
      <c r="E75" s="36">
        <v>5157.5666666666684</v>
      </c>
      <c r="F75" s="36">
        <v>5097.1333333333341</v>
      </c>
      <c r="G75" s="36">
        <v>5041.0666666666684</v>
      </c>
      <c r="H75" s="36">
        <v>5274.0666666666684</v>
      </c>
      <c r="I75" s="36">
        <v>5330.1333333333341</v>
      </c>
      <c r="J75" s="36">
        <v>5390.5666666666684</v>
      </c>
      <c r="K75" s="31">
        <v>5269.7</v>
      </c>
      <c r="L75" s="31">
        <v>5153.2</v>
      </c>
      <c r="M75" s="31">
        <v>0.11434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495.75</v>
      </c>
      <c r="D76" s="36">
        <v>492.93333333333334</v>
      </c>
      <c r="E76" s="36">
        <v>489.01666666666665</v>
      </c>
      <c r="F76" s="36">
        <v>482.2833333333333</v>
      </c>
      <c r="G76" s="36">
        <v>478.36666666666662</v>
      </c>
      <c r="H76" s="36">
        <v>499.66666666666669</v>
      </c>
      <c r="I76" s="36">
        <v>503.58333333333331</v>
      </c>
      <c r="J76" s="36">
        <v>510.31666666666672</v>
      </c>
      <c r="K76" s="31">
        <v>496.85</v>
      </c>
      <c r="L76" s="31">
        <v>486.2</v>
      </c>
      <c r="M76" s="31">
        <v>11.442550000000001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1830.7</v>
      </c>
      <c r="D77" s="36">
        <v>1838.4166666666667</v>
      </c>
      <c r="E77" s="36">
        <v>1797.8333333333335</v>
      </c>
      <c r="F77" s="36">
        <v>1764.9666666666667</v>
      </c>
      <c r="G77" s="36">
        <v>1724.3833333333334</v>
      </c>
      <c r="H77" s="36">
        <v>1871.2833333333335</v>
      </c>
      <c r="I77" s="36">
        <v>1911.866666666667</v>
      </c>
      <c r="J77" s="36">
        <v>1944.7333333333336</v>
      </c>
      <c r="K77" s="31">
        <v>1879</v>
      </c>
      <c r="L77" s="31">
        <v>1805.55</v>
      </c>
      <c r="M77" s="31">
        <v>4.4658199999999999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224.75</v>
      </c>
      <c r="D78" s="36">
        <v>224.81666666666669</v>
      </c>
      <c r="E78" s="36">
        <v>220.93333333333339</v>
      </c>
      <c r="F78" s="36">
        <v>217.1166666666667</v>
      </c>
      <c r="G78" s="36">
        <v>213.23333333333341</v>
      </c>
      <c r="H78" s="36">
        <v>228.63333333333338</v>
      </c>
      <c r="I78" s="36">
        <v>232.51666666666665</v>
      </c>
      <c r="J78" s="36">
        <v>236.33333333333337</v>
      </c>
      <c r="K78" s="31">
        <v>228.7</v>
      </c>
      <c r="L78" s="31">
        <v>221</v>
      </c>
      <c r="M78" s="31">
        <v>328.74369000000002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1416</v>
      </c>
      <c r="D79" s="36">
        <v>1402.6333333333332</v>
      </c>
      <c r="E79" s="36">
        <v>1382.2666666666664</v>
      </c>
      <c r="F79" s="36">
        <v>1348.5333333333333</v>
      </c>
      <c r="G79" s="36">
        <v>1328.1666666666665</v>
      </c>
      <c r="H79" s="36">
        <v>1436.3666666666663</v>
      </c>
      <c r="I79" s="36">
        <v>1456.7333333333331</v>
      </c>
      <c r="J79" s="36">
        <v>1490.4666666666662</v>
      </c>
      <c r="K79" s="31">
        <v>1423</v>
      </c>
      <c r="L79" s="31">
        <v>1368.9</v>
      </c>
      <c r="M79" s="31">
        <v>16.03773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283.3</v>
      </c>
      <c r="D80" s="36">
        <v>278.9666666666667</v>
      </c>
      <c r="E80" s="36">
        <v>271.63333333333338</v>
      </c>
      <c r="F80" s="36">
        <v>259.9666666666667</v>
      </c>
      <c r="G80" s="36">
        <v>252.63333333333338</v>
      </c>
      <c r="H80" s="36">
        <v>290.63333333333338</v>
      </c>
      <c r="I80" s="36">
        <v>297.96666666666664</v>
      </c>
      <c r="J80" s="36">
        <v>309.63333333333338</v>
      </c>
      <c r="K80" s="31">
        <v>286.3</v>
      </c>
      <c r="L80" s="31">
        <v>267.3</v>
      </c>
      <c r="M80" s="31">
        <v>315.70308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606.9</v>
      </c>
      <c r="D81" s="36">
        <v>607.88333333333333</v>
      </c>
      <c r="E81" s="36">
        <v>590.81666666666661</v>
      </c>
      <c r="F81" s="36">
        <v>574.73333333333323</v>
      </c>
      <c r="G81" s="36">
        <v>557.66666666666652</v>
      </c>
      <c r="H81" s="36">
        <v>623.9666666666667</v>
      </c>
      <c r="I81" s="36">
        <v>641.03333333333353</v>
      </c>
      <c r="J81" s="36">
        <v>657.11666666666679</v>
      </c>
      <c r="K81" s="31">
        <v>624.95000000000005</v>
      </c>
      <c r="L81" s="31">
        <v>591.79999999999995</v>
      </c>
      <c r="M81" s="31">
        <v>114.49326000000001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1285.95</v>
      </c>
      <c r="D82" s="36">
        <v>1290.0833333333335</v>
      </c>
      <c r="E82" s="36">
        <v>1277.2666666666669</v>
      </c>
      <c r="F82" s="36">
        <v>1268.5833333333335</v>
      </c>
      <c r="G82" s="36">
        <v>1255.7666666666669</v>
      </c>
      <c r="H82" s="36">
        <v>1298.7666666666669</v>
      </c>
      <c r="I82" s="36">
        <v>1311.5833333333335</v>
      </c>
      <c r="J82" s="36">
        <v>1320.2666666666669</v>
      </c>
      <c r="K82" s="31">
        <v>1302.9000000000001</v>
      </c>
      <c r="L82" s="31">
        <v>1281.4000000000001</v>
      </c>
      <c r="M82" s="31">
        <v>37.03942</v>
      </c>
      <c r="N82" s="1"/>
      <c r="O82" s="1"/>
    </row>
    <row r="83" spans="1:15" ht="12.75" customHeight="1">
      <c r="A83" s="33">
        <v>73</v>
      </c>
      <c r="B83" s="53" t="s">
        <v>824</v>
      </c>
      <c r="C83" s="31">
        <v>523.04999999999995</v>
      </c>
      <c r="D83" s="36">
        <v>524.05000000000007</v>
      </c>
      <c r="E83" s="36">
        <v>517.10000000000014</v>
      </c>
      <c r="F83" s="36">
        <v>511.15000000000009</v>
      </c>
      <c r="G83" s="36">
        <v>504.20000000000016</v>
      </c>
      <c r="H83" s="36">
        <v>530.00000000000011</v>
      </c>
      <c r="I83" s="36">
        <v>536.95000000000016</v>
      </c>
      <c r="J83" s="36">
        <v>542.90000000000009</v>
      </c>
      <c r="K83" s="31">
        <v>531</v>
      </c>
      <c r="L83" s="31">
        <v>518.1</v>
      </c>
      <c r="M83" s="31">
        <v>0.92086999999999997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301.64999999999998</v>
      </c>
      <c r="D84" s="36">
        <v>300.45</v>
      </c>
      <c r="E84" s="36">
        <v>294.64999999999998</v>
      </c>
      <c r="F84" s="36">
        <v>287.64999999999998</v>
      </c>
      <c r="G84" s="36">
        <v>281.84999999999997</v>
      </c>
      <c r="H84" s="36">
        <v>307.45</v>
      </c>
      <c r="I84" s="36">
        <v>313.25000000000006</v>
      </c>
      <c r="J84" s="36">
        <v>320.25</v>
      </c>
      <c r="K84" s="31">
        <v>306.25</v>
      </c>
      <c r="L84" s="31">
        <v>293.45</v>
      </c>
      <c r="M84" s="31">
        <v>63.334180000000003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1421.3</v>
      </c>
      <c r="D85" s="36">
        <v>1422.3666666666668</v>
      </c>
      <c r="E85" s="36">
        <v>1398.3333333333335</v>
      </c>
      <c r="F85" s="36">
        <v>1375.3666666666668</v>
      </c>
      <c r="G85" s="36">
        <v>1351.3333333333335</v>
      </c>
      <c r="H85" s="36">
        <v>1445.3333333333335</v>
      </c>
      <c r="I85" s="36">
        <v>1469.3666666666668</v>
      </c>
      <c r="J85" s="36">
        <v>1492.3333333333335</v>
      </c>
      <c r="K85" s="31">
        <v>1446.4</v>
      </c>
      <c r="L85" s="31">
        <v>1399.4</v>
      </c>
      <c r="M85" s="31">
        <v>1.60975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585.9</v>
      </c>
      <c r="D86" s="36">
        <v>580.13333333333333</v>
      </c>
      <c r="E86" s="36">
        <v>570.36666666666667</v>
      </c>
      <c r="F86" s="36">
        <v>554.83333333333337</v>
      </c>
      <c r="G86" s="36">
        <v>545.06666666666672</v>
      </c>
      <c r="H86" s="36">
        <v>595.66666666666663</v>
      </c>
      <c r="I86" s="36">
        <v>605.43333333333328</v>
      </c>
      <c r="J86" s="36">
        <v>620.96666666666658</v>
      </c>
      <c r="K86" s="31">
        <v>589.9</v>
      </c>
      <c r="L86" s="31">
        <v>564.6</v>
      </c>
      <c r="M86" s="31">
        <v>20.56129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7014.85</v>
      </c>
      <c r="D87" s="36">
        <v>6963.3166666666666</v>
      </c>
      <c r="E87" s="36">
        <v>6856.6333333333332</v>
      </c>
      <c r="F87" s="36">
        <v>6698.416666666667</v>
      </c>
      <c r="G87" s="36">
        <v>6591.7333333333336</v>
      </c>
      <c r="H87" s="36">
        <v>7121.5333333333328</v>
      </c>
      <c r="I87" s="36">
        <v>7228.2166666666653</v>
      </c>
      <c r="J87" s="36">
        <v>7386.4333333333325</v>
      </c>
      <c r="K87" s="31">
        <v>7070</v>
      </c>
      <c r="L87" s="31">
        <v>6805.1</v>
      </c>
      <c r="M87" s="31">
        <v>0.25866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1421.2</v>
      </c>
      <c r="D88" s="36">
        <v>1418.5833333333333</v>
      </c>
      <c r="E88" s="36">
        <v>1397.1666666666665</v>
      </c>
      <c r="F88" s="36">
        <v>1373.1333333333332</v>
      </c>
      <c r="G88" s="36">
        <v>1351.7166666666665</v>
      </c>
      <c r="H88" s="36">
        <v>1442.6166666666666</v>
      </c>
      <c r="I88" s="36">
        <v>1464.0333333333331</v>
      </c>
      <c r="J88" s="36">
        <v>1488.0666666666666</v>
      </c>
      <c r="K88" s="31">
        <v>1440</v>
      </c>
      <c r="L88" s="31">
        <v>1394.55</v>
      </c>
      <c r="M88" s="31">
        <v>4.9703900000000001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1553.7</v>
      </c>
      <c r="D89" s="36">
        <v>1531.6000000000001</v>
      </c>
      <c r="E89" s="36">
        <v>1499.5000000000002</v>
      </c>
      <c r="F89" s="36">
        <v>1445.3000000000002</v>
      </c>
      <c r="G89" s="36">
        <v>1413.2000000000003</v>
      </c>
      <c r="H89" s="36">
        <v>1585.8000000000002</v>
      </c>
      <c r="I89" s="36">
        <v>1617.9</v>
      </c>
      <c r="J89" s="36">
        <v>1672.1000000000001</v>
      </c>
      <c r="K89" s="31">
        <v>1563.7</v>
      </c>
      <c r="L89" s="31">
        <v>1477.4</v>
      </c>
      <c r="M89" s="31">
        <v>0.70652999999999999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495</v>
      </c>
      <c r="D90" s="36">
        <v>494.63333333333338</v>
      </c>
      <c r="E90" s="36">
        <v>484.66666666666674</v>
      </c>
      <c r="F90" s="36">
        <v>474.33333333333337</v>
      </c>
      <c r="G90" s="36">
        <v>464.36666666666673</v>
      </c>
      <c r="H90" s="36">
        <v>504.96666666666675</v>
      </c>
      <c r="I90" s="36">
        <v>514.93333333333339</v>
      </c>
      <c r="J90" s="36">
        <v>525.26666666666677</v>
      </c>
      <c r="K90" s="31">
        <v>504.6</v>
      </c>
      <c r="L90" s="31">
        <v>484.3</v>
      </c>
      <c r="M90" s="31">
        <v>4.3203399999999998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30797.8</v>
      </c>
      <c r="D91" s="36">
        <v>30602.866666666669</v>
      </c>
      <c r="E91" s="36">
        <v>30174.733333333337</v>
      </c>
      <c r="F91" s="36">
        <v>29551.666666666668</v>
      </c>
      <c r="G91" s="36">
        <v>29123.533333333336</v>
      </c>
      <c r="H91" s="36">
        <v>31225.933333333338</v>
      </c>
      <c r="I91" s="36">
        <v>31654.066666666669</v>
      </c>
      <c r="J91" s="36">
        <v>32277.133333333339</v>
      </c>
      <c r="K91" s="31">
        <v>31031</v>
      </c>
      <c r="L91" s="31">
        <v>29979.8</v>
      </c>
      <c r="M91" s="31">
        <v>0.31139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1013.2</v>
      </c>
      <c r="D92" s="36">
        <v>1020.0333333333333</v>
      </c>
      <c r="E92" s="36">
        <v>996.26666666666665</v>
      </c>
      <c r="F92" s="36">
        <v>979.33333333333337</v>
      </c>
      <c r="G92" s="36">
        <v>955.56666666666672</v>
      </c>
      <c r="H92" s="36">
        <v>1036.9666666666667</v>
      </c>
      <c r="I92" s="36">
        <v>1060.7333333333331</v>
      </c>
      <c r="J92" s="36">
        <v>1077.6666666666665</v>
      </c>
      <c r="K92" s="31">
        <v>1043.8</v>
      </c>
      <c r="L92" s="31">
        <v>1003.1</v>
      </c>
      <c r="M92" s="31">
        <v>1.5605800000000001</v>
      </c>
      <c r="N92" s="1"/>
      <c r="O92" s="1"/>
    </row>
    <row r="93" spans="1:15" ht="12.75" customHeight="1">
      <c r="A93" s="33">
        <v>83</v>
      </c>
      <c r="B93" s="53" t="s">
        <v>84</v>
      </c>
      <c r="C93" s="31">
        <v>5130.55</v>
      </c>
      <c r="D93" s="36">
        <v>5118.5166666666664</v>
      </c>
      <c r="E93" s="36">
        <v>5067.0333333333328</v>
      </c>
      <c r="F93" s="36">
        <v>5003.5166666666664</v>
      </c>
      <c r="G93" s="36">
        <v>4952.0333333333328</v>
      </c>
      <c r="H93" s="36">
        <v>5182.0333333333328</v>
      </c>
      <c r="I93" s="36">
        <v>5233.5166666666664</v>
      </c>
      <c r="J93" s="36">
        <v>5297.0333333333328</v>
      </c>
      <c r="K93" s="31">
        <v>5170</v>
      </c>
      <c r="L93" s="31">
        <v>5055</v>
      </c>
      <c r="M93" s="31">
        <v>3.2387899999999998</v>
      </c>
      <c r="N93" s="1"/>
      <c r="O93" s="1"/>
    </row>
    <row r="94" spans="1:15" ht="12.75" customHeight="1">
      <c r="A94" s="33">
        <v>85</v>
      </c>
      <c r="B94" s="53" t="s">
        <v>340</v>
      </c>
      <c r="C94" s="31">
        <v>1915</v>
      </c>
      <c r="D94" s="36">
        <v>1881.75</v>
      </c>
      <c r="E94" s="36">
        <v>1783.7</v>
      </c>
      <c r="F94" s="36">
        <v>1652.4</v>
      </c>
      <c r="G94" s="36">
        <v>1554.3500000000001</v>
      </c>
      <c r="H94" s="36">
        <v>2013.05</v>
      </c>
      <c r="I94" s="36">
        <v>2111.1000000000004</v>
      </c>
      <c r="J94" s="36">
        <v>2242.3999999999996</v>
      </c>
      <c r="K94" s="31">
        <v>1979.8</v>
      </c>
      <c r="L94" s="31">
        <v>1750.45</v>
      </c>
      <c r="M94" s="31">
        <v>3.1644100000000002</v>
      </c>
      <c r="N94" s="1"/>
      <c r="O94" s="1"/>
    </row>
    <row r="95" spans="1:15" ht="12.75" customHeight="1">
      <c r="A95" s="33">
        <v>86</v>
      </c>
      <c r="B95" s="53" t="s">
        <v>341</v>
      </c>
      <c r="C95" s="31">
        <v>572.75</v>
      </c>
      <c r="D95" s="36">
        <v>569.65</v>
      </c>
      <c r="E95" s="36">
        <v>559.75</v>
      </c>
      <c r="F95" s="36">
        <v>546.75</v>
      </c>
      <c r="G95" s="36">
        <v>536.85</v>
      </c>
      <c r="H95" s="36">
        <v>582.65</v>
      </c>
      <c r="I95" s="36">
        <v>592.54999999999984</v>
      </c>
      <c r="J95" s="36">
        <v>605.54999999999995</v>
      </c>
      <c r="K95" s="31">
        <v>579.54999999999995</v>
      </c>
      <c r="L95" s="31">
        <v>556.65</v>
      </c>
      <c r="M95" s="31">
        <v>2.04935</v>
      </c>
      <c r="N95" s="1"/>
      <c r="O95" s="1"/>
    </row>
    <row r="96" spans="1:15" ht="12.75" customHeight="1">
      <c r="A96" s="33">
        <v>87</v>
      </c>
      <c r="B96" s="53" t="s">
        <v>342</v>
      </c>
      <c r="C96" s="31">
        <v>140.1</v>
      </c>
      <c r="D96" s="36">
        <v>139.29999999999998</v>
      </c>
      <c r="E96" s="36">
        <v>136.29999999999995</v>
      </c>
      <c r="F96" s="36">
        <v>132.49999999999997</v>
      </c>
      <c r="G96" s="36">
        <v>129.49999999999994</v>
      </c>
      <c r="H96" s="36">
        <v>143.09999999999997</v>
      </c>
      <c r="I96" s="36">
        <v>146.10000000000002</v>
      </c>
      <c r="J96" s="36">
        <v>149.89999999999998</v>
      </c>
      <c r="K96" s="31">
        <v>142.30000000000001</v>
      </c>
      <c r="L96" s="31">
        <v>135.5</v>
      </c>
      <c r="M96" s="31">
        <v>50.382010000000001</v>
      </c>
      <c r="N96" s="1"/>
      <c r="O96" s="1"/>
    </row>
    <row r="97" spans="1:15" ht="12.75" customHeight="1">
      <c r="A97" s="33">
        <v>88</v>
      </c>
      <c r="B97" s="53" t="s">
        <v>343</v>
      </c>
      <c r="C97" s="31">
        <v>585.75</v>
      </c>
      <c r="D97" s="36">
        <v>586.44999999999993</v>
      </c>
      <c r="E97" s="36">
        <v>571.89999999999986</v>
      </c>
      <c r="F97" s="36">
        <v>558.04999999999995</v>
      </c>
      <c r="G97" s="36">
        <v>543.49999999999989</v>
      </c>
      <c r="H97" s="36">
        <v>600.29999999999984</v>
      </c>
      <c r="I97" s="36">
        <v>614.8499999999998</v>
      </c>
      <c r="J97" s="36">
        <v>628.69999999999982</v>
      </c>
      <c r="K97" s="31">
        <v>601</v>
      </c>
      <c r="L97" s="31">
        <v>572.6</v>
      </c>
      <c r="M97" s="31">
        <v>51.888489999999997</v>
      </c>
      <c r="N97" s="1"/>
      <c r="O97" s="1"/>
    </row>
    <row r="98" spans="1:15" ht="12.75" customHeight="1">
      <c r="A98" s="33">
        <v>89</v>
      </c>
      <c r="B98" s="53" t="s">
        <v>820</v>
      </c>
      <c r="C98" s="31">
        <v>483.85</v>
      </c>
      <c r="D98" s="36">
        <v>480.66666666666669</v>
      </c>
      <c r="E98" s="36">
        <v>473.53333333333336</v>
      </c>
      <c r="F98" s="36">
        <v>463.2166666666667</v>
      </c>
      <c r="G98" s="36">
        <v>456.08333333333337</v>
      </c>
      <c r="H98" s="36">
        <v>490.98333333333335</v>
      </c>
      <c r="I98" s="36">
        <v>498.11666666666667</v>
      </c>
      <c r="J98" s="36">
        <v>508.43333333333334</v>
      </c>
      <c r="K98" s="31">
        <v>487.8</v>
      </c>
      <c r="L98" s="31">
        <v>470.35</v>
      </c>
      <c r="M98" s="31">
        <v>1.9013100000000001</v>
      </c>
      <c r="N98" s="1"/>
      <c r="O98" s="1"/>
    </row>
    <row r="99" spans="1:15" ht="12.75" customHeight="1">
      <c r="A99" s="33">
        <v>90</v>
      </c>
      <c r="B99" s="53" t="s">
        <v>344</v>
      </c>
      <c r="C99" s="31">
        <v>4258.55</v>
      </c>
      <c r="D99" s="36">
        <v>4233.583333333333</v>
      </c>
      <c r="E99" s="36">
        <v>4126.1666666666661</v>
      </c>
      <c r="F99" s="36">
        <v>3993.7833333333328</v>
      </c>
      <c r="G99" s="36">
        <v>3886.3666666666659</v>
      </c>
      <c r="H99" s="36">
        <v>4365.9666666666662</v>
      </c>
      <c r="I99" s="36">
        <v>4473.3833333333323</v>
      </c>
      <c r="J99" s="36">
        <v>4605.7666666666664</v>
      </c>
      <c r="K99" s="31">
        <v>4341</v>
      </c>
      <c r="L99" s="31">
        <v>4101.2</v>
      </c>
      <c r="M99" s="31">
        <v>0.47498000000000001</v>
      </c>
      <c r="N99" s="1"/>
      <c r="O99" s="1"/>
    </row>
    <row r="100" spans="1:15" ht="12.75" customHeight="1">
      <c r="A100" s="33">
        <v>91</v>
      </c>
      <c r="B100" s="53" t="s">
        <v>345</v>
      </c>
      <c r="C100" s="31">
        <v>355.2</v>
      </c>
      <c r="D100" s="36">
        <v>355.5333333333333</v>
      </c>
      <c r="E100" s="36">
        <v>350.16666666666663</v>
      </c>
      <c r="F100" s="36">
        <v>345.13333333333333</v>
      </c>
      <c r="G100" s="36">
        <v>339.76666666666665</v>
      </c>
      <c r="H100" s="36">
        <v>360.56666666666661</v>
      </c>
      <c r="I100" s="36">
        <v>365.93333333333328</v>
      </c>
      <c r="J100" s="36">
        <v>370.96666666666658</v>
      </c>
      <c r="K100" s="31">
        <v>360.9</v>
      </c>
      <c r="L100" s="31">
        <v>350.5</v>
      </c>
      <c r="M100" s="31">
        <v>1.4777</v>
      </c>
      <c r="N100" s="1"/>
      <c r="O100" s="1"/>
    </row>
    <row r="101" spans="1:15" ht="12.75" customHeight="1">
      <c r="A101" s="33">
        <v>92</v>
      </c>
      <c r="B101" s="53" t="s">
        <v>346</v>
      </c>
      <c r="C101" s="31">
        <v>243.8</v>
      </c>
      <c r="D101" s="36">
        <v>245</v>
      </c>
      <c r="E101" s="36">
        <v>239.85</v>
      </c>
      <c r="F101" s="36">
        <v>235.9</v>
      </c>
      <c r="G101" s="36">
        <v>230.75</v>
      </c>
      <c r="H101" s="36">
        <v>248.95</v>
      </c>
      <c r="I101" s="36">
        <v>254.09999999999997</v>
      </c>
      <c r="J101" s="36">
        <v>258.04999999999995</v>
      </c>
      <c r="K101" s="31">
        <v>250.15</v>
      </c>
      <c r="L101" s="31">
        <v>241.05</v>
      </c>
      <c r="M101" s="31">
        <v>7.45573</v>
      </c>
      <c r="N101" s="1"/>
      <c r="O101" s="1"/>
    </row>
    <row r="102" spans="1:15" ht="12.75" customHeight="1">
      <c r="A102" s="33">
        <v>93</v>
      </c>
      <c r="B102" s="53" t="s">
        <v>88</v>
      </c>
      <c r="C102" s="31">
        <v>738.75</v>
      </c>
      <c r="D102" s="36">
        <v>734.13333333333333</v>
      </c>
      <c r="E102" s="36">
        <v>725.76666666666665</v>
      </c>
      <c r="F102" s="36">
        <v>712.7833333333333</v>
      </c>
      <c r="G102" s="36">
        <v>704.41666666666663</v>
      </c>
      <c r="H102" s="36">
        <v>747.11666666666667</v>
      </c>
      <c r="I102" s="36">
        <v>755.48333333333323</v>
      </c>
      <c r="J102" s="36">
        <v>768.4666666666667</v>
      </c>
      <c r="K102" s="31">
        <v>742.5</v>
      </c>
      <c r="L102" s="31">
        <v>721.15</v>
      </c>
      <c r="M102" s="31">
        <v>2.7501699999999998</v>
      </c>
      <c r="N102" s="1"/>
      <c r="O102" s="1"/>
    </row>
    <row r="103" spans="1:15" ht="12.75" customHeight="1">
      <c r="A103" s="33">
        <v>94</v>
      </c>
      <c r="B103" s="53" t="s">
        <v>87</v>
      </c>
      <c r="C103" s="31">
        <v>549.35</v>
      </c>
      <c r="D103" s="36">
        <v>545.44999999999993</v>
      </c>
      <c r="E103" s="36">
        <v>535.89999999999986</v>
      </c>
      <c r="F103" s="36">
        <v>522.44999999999993</v>
      </c>
      <c r="G103" s="36">
        <v>512.89999999999986</v>
      </c>
      <c r="H103" s="36">
        <v>558.89999999999986</v>
      </c>
      <c r="I103" s="36">
        <v>568.44999999999982</v>
      </c>
      <c r="J103" s="36">
        <v>581.89999999999986</v>
      </c>
      <c r="K103" s="31">
        <v>555</v>
      </c>
      <c r="L103" s="31">
        <v>532</v>
      </c>
      <c r="M103" s="31">
        <v>104.98821</v>
      </c>
      <c r="N103" s="1"/>
      <c r="O103" s="1"/>
    </row>
    <row r="104" spans="1:15" ht="12.75" customHeight="1">
      <c r="A104" s="33">
        <v>95</v>
      </c>
      <c r="B104" s="53" t="s">
        <v>347</v>
      </c>
      <c r="C104" s="31">
        <v>230.4</v>
      </c>
      <c r="D104" s="36">
        <v>230.65</v>
      </c>
      <c r="E104" s="36">
        <v>227.3</v>
      </c>
      <c r="F104" s="36">
        <v>224.20000000000002</v>
      </c>
      <c r="G104" s="36">
        <v>220.85000000000002</v>
      </c>
      <c r="H104" s="36">
        <v>233.75</v>
      </c>
      <c r="I104" s="36">
        <v>237.09999999999997</v>
      </c>
      <c r="J104" s="36">
        <v>240.2</v>
      </c>
      <c r="K104" s="31">
        <v>234</v>
      </c>
      <c r="L104" s="31">
        <v>227.55</v>
      </c>
      <c r="M104" s="31">
        <v>3.1295299999999999</v>
      </c>
      <c r="N104" s="1"/>
      <c r="O104" s="1"/>
    </row>
    <row r="105" spans="1:15" ht="12.75" customHeight="1">
      <c r="A105" s="33">
        <v>96</v>
      </c>
      <c r="B105" s="53" t="s">
        <v>348</v>
      </c>
      <c r="C105" s="31">
        <v>1506.75</v>
      </c>
      <c r="D105" s="36">
        <v>1499.9666666666665</v>
      </c>
      <c r="E105" s="36">
        <v>1476.9333333333329</v>
      </c>
      <c r="F105" s="36">
        <v>1447.1166666666666</v>
      </c>
      <c r="G105" s="36">
        <v>1424.083333333333</v>
      </c>
      <c r="H105" s="36">
        <v>1529.7833333333328</v>
      </c>
      <c r="I105" s="36">
        <v>1552.8166666666662</v>
      </c>
      <c r="J105" s="36">
        <v>1582.6333333333328</v>
      </c>
      <c r="K105" s="31">
        <v>1523</v>
      </c>
      <c r="L105" s="31">
        <v>1470.15</v>
      </c>
      <c r="M105" s="31">
        <v>1.7382299999999999</v>
      </c>
      <c r="N105" s="1"/>
      <c r="O105" s="1"/>
    </row>
    <row r="106" spans="1:15" ht="12.75" customHeight="1">
      <c r="A106" s="33">
        <v>97</v>
      </c>
      <c r="B106" s="53" t="s">
        <v>349</v>
      </c>
      <c r="C106" s="31">
        <v>189.4</v>
      </c>
      <c r="D106" s="36">
        <v>189.33333333333334</v>
      </c>
      <c r="E106" s="36">
        <v>186.06666666666669</v>
      </c>
      <c r="F106" s="36">
        <v>182.73333333333335</v>
      </c>
      <c r="G106" s="36">
        <v>179.4666666666667</v>
      </c>
      <c r="H106" s="36">
        <v>192.66666666666669</v>
      </c>
      <c r="I106" s="36">
        <v>195.93333333333334</v>
      </c>
      <c r="J106" s="36">
        <v>199.26666666666668</v>
      </c>
      <c r="K106" s="31">
        <v>192.6</v>
      </c>
      <c r="L106" s="31">
        <v>186</v>
      </c>
      <c r="M106" s="31">
        <v>29.9452</v>
      </c>
      <c r="N106" s="1"/>
      <c r="O106" s="1"/>
    </row>
    <row r="107" spans="1:15" ht="12.75" customHeight="1">
      <c r="A107" s="33">
        <v>98</v>
      </c>
      <c r="B107" s="53" t="s">
        <v>350</v>
      </c>
      <c r="C107" s="31">
        <v>2301.8000000000002</v>
      </c>
      <c r="D107" s="36">
        <v>2285.6166666666668</v>
      </c>
      <c r="E107" s="36">
        <v>2226.3333333333335</v>
      </c>
      <c r="F107" s="36">
        <v>2150.8666666666668</v>
      </c>
      <c r="G107" s="36">
        <v>2091.5833333333335</v>
      </c>
      <c r="H107" s="36">
        <v>2361.0833333333335</v>
      </c>
      <c r="I107" s="36">
        <v>2420.3666666666663</v>
      </c>
      <c r="J107" s="36">
        <v>2495.8333333333335</v>
      </c>
      <c r="K107" s="31">
        <v>2344.9</v>
      </c>
      <c r="L107" s="31">
        <v>2210.15</v>
      </c>
      <c r="M107" s="31">
        <v>1.6334299999999999</v>
      </c>
      <c r="N107" s="1"/>
      <c r="O107" s="1"/>
    </row>
    <row r="108" spans="1:15" ht="12.75" customHeight="1">
      <c r="A108" s="33">
        <v>99</v>
      </c>
      <c r="B108" s="53" t="s">
        <v>351</v>
      </c>
      <c r="C108" s="31">
        <v>59.2</v>
      </c>
      <c r="D108" s="36">
        <v>59.383333333333333</v>
      </c>
      <c r="E108" s="36">
        <v>57.816666666666663</v>
      </c>
      <c r="F108" s="36">
        <v>56.43333333333333</v>
      </c>
      <c r="G108" s="36">
        <v>54.86666666666666</v>
      </c>
      <c r="H108" s="36">
        <v>60.766666666666666</v>
      </c>
      <c r="I108" s="36">
        <v>62.333333333333343</v>
      </c>
      <c r="J108" s="36">
        <v>63.716666666666669</v>
      </c>
      <c r="K108" s="31">
        <v>60.95</v>
      </c>
      <c r="L108" s="31">
        <v>58</v>
      </c>
      <c r="M108" s="31">
        <v>114.69041</v>
      </c>
      <c r="N108" s="1"/>
      <c r="O108" s="1"/>
    </row>
    <row r="109" spans="1:15" ht="12.75" customHeight="1">
      <c r="A109" s="33">
        <v>100</v>
      </c>
      <c r="B109" s="53" t="s">
        <v>352</v>
      </c>
      <c r="C109" s="31">
        <v>1993.8</v>
      </c>
      <c r="D109" s="36">
        <v>1984.6166666666668</v>
      </c>
      <c r="E109" s="36">
        <v>1945.2333333333336</v>
      </c>
      <c r="F109" s="36">
        <v>1896.6666666666667</v>
      </c>
      <c r="G109" s="36">
        <v>1857.2833333333335</v>
      </c>
      <c r="H109" s="36">
        <v>2033.1833333333336</v>
      </c>
      <c r="I109" s="36">
        <v>2072.5666666666666</v>
      </c>
      <c r="J109" s="36">
        <v>2121.1333333333337</v>
      </c>
      <c r="K109" s="31">
        <v>2024</v>
      </c>
      <c r="L109" s="31">
        <v>1936.05</v>
      </c>
      <c r="M109" s="31">
        <v>15.95876</v>
      </c>
      <c r="N109" s="1"/>
      <c r="O109" s="1"/>
    </row>
    <row r="110" spans="1:15" ht="12.75" customHeight="1">
      <c r="A110" s="33">
        <v>101</v>
      </c>
      <c r="B110" s="53" t="s">
        <v>353</v>
      </c>
      <c r="C110" s="31">
        <v>662.4</v>
      </c>
      <c r="D110" s="36">
        <v>661.7</v>
      </c>
      <c r="E110" s="36">
        <v>657.40000000000009</v>
      </c>
      <c r="F110" s="36">
        <v>652.40000000000009</v>
      </c>
      <c r="G110" s="36">
        <v>648.10000000000014</v>
      </c>
      <c r="H110" s="36">
        <v>666.7</v>
      </c>
      <c r="I110" s="36">
        <v>671</v>
      </c>
      <c r="J110" s="36">
        <v>676</v>
      </c>
      <c r="K110" s="31">
        <v>666</v>
      </c>
      <c r="L110" s="31">
        <v>656.7</v>
      </c>
      <c r="M110" s="31">
        <v>0.92596000000000001</v>
      </c>
      <c r="N110" s="1"/>
      <c r="O110" s="1"/>
    </row>
    <row r="111" spans="1:15" ht="12.75" customHeight="1">
      <c r="A111" s="33">
        <v>102</v>
      </c>
      <c r="B111" s="53" t="s">
        <v>354</v>
      </c>
      <c r="C111" s="31">
        <v>1963.45</v>
      </c>
      <c r="D111" s="36">
        <v>1952.0666666666666</v>
      </c>
      <c r="E111" s="36">
        <v>1903.9333333333332</v>
      </c>
      <c r="F111" s="36">
        <v>1844.4166666666665</v>
      </c>
      <c r="G111" s="36">
        <v>1796.2833333333331</v>
      </c>
      <c r="H111" s="36">
        <v>2011.5833333333333</v>
      </c>
      <c r="I111" s="36">
        <v>2059.7166666666662</v>
      </c>
      <c r="J111" s="36">
        <v>2119.2333333333336</v>
      </c>
      <c r="K111" s="31">
        <v>2000.2</v>
      </c>
      <c r="L111" s="31">
        <v>1892.55</v>
      </c>
      <c r="M111" s="31">
        <v>2.8737400000000002</v>
      </c>
      <c r="N111" s="1"/>
      <c r="O111" s="1"/>
    </row>
    <row r="112" spans="1:15" ht="12.75" customHeight="1">
      <c r="A112" s="33">
        <v>103</v>
      </c>
      <c r="B112" s="53" t="s">
        <v>355</v>
      </c>
      <c r="C112" s="31">
        <v>7119.4</v>
      </c>
      <c r="D112" s="36">
        <v>6990.7</v>
      </c>
      <c r="E112" s="36">
        <v>6831.7</v>
      </c>
      <c r="F112" s="36">
        <v>6544</v>
      </c>
      <c r="G112" s="36">
        <v>6385</v>
      </c>
      <c r="H112" s="36">
        <v>7278.4</v>
      </c>
      <c r="I112" s="36">
        <v>7437.4</v>
      </c>
      <c r="J112" s="36">
        <v>7725.0999999999995</v>
      </c>
      <c r="K112" s="31">
        <v>7149.7</v>
      </c>
      <c r="L112" s="31">
        <v>6703</v>
      </c>
      <c r="M112" s="31">
        <v>0.90136000000000005</v>
      </c>
      <c r="N112" s="1"/>
      <c r="O112" s="1"/>
    </row>
    <row r="113" spans="1:15" ht="12.75" customHeight="1">
      <c r="A113" s="33">
        <v>104</v>
      </c>
      <c r="B113" s="53" t="s">
        <v>356</v>
      </c>
      <c r="C113" s="31">
        <v>812.55</v>
      </c>
      <c r="D113" s="36">
        <v>820.36666666666667</v>
      </c>
      <c r="E113" s="36">
        <v>798.18333333333339</v>
      </c>
      <c r="F113" s="36">
        <v>783.81666666666672</v>
      </c>
      <c r="G113" s="36">
        <v>761.63333333333344</v>
      </c>
      <c r="H113" s="36">
        <v>834.73333333333335</v>
      </c>
      <c r="I113" s="36">
        <v>856.91666666666652</v>
      </c>
      <c r="J113" s="36">
        <v>871.2833333333333</v>
      </c>
      <c r="K113" s="31">
        <v>842.55</v>
      </c>
      <c r="L113" s="31">
        <v>806</v>
      </c>
      <c r="M113" s="31">
        <v>2.01891</v>
      </c>
      <c r="N113" s="1"/>
      <c r="O113" s="1"/>
    </row>
    <row r="114" spans="1:15" ht="12.75" customHeight="1">
      <c r="A114" s="33">
        <v>105</v>
      </c>
      <c r="B114" s="53" t="s">
        <v>89</v>
      </c>
      <c r="C114" s="31">
        <v>392.3</v>
      </c>
      <c r="D114" s="36">
        <v>390.36666666666662</v>
      </c>
      <c r="E114" s="36">
        <v>384.23333333333323</v>
      </c>
      <c r="F114" s="36">
        <v>376.16666666666663</v>
      </c>
      <c r="G114" s="36">
        <v>370.03333333333325</v>
      </c>
      <c r="H114" s="36">
        <v>398.43333333333322</v>
      </c>
      <c r="I114" s="36">
        <v>404.56666666666655</v>
      </c>
      <c r="J114" s="36">
        <v>412.63333333333321</v>
      </c>
      <c r="K114" s="31">
        <v>396.5</v>
      </c>
      <c r="L114" s="31">
        <v>382.3</v>
      </c>
      <c r="M114" s="31">
        <v>13.929209999999999</v>
      </c>
      <c r="N114" s="1"/>
      <c r="O114" s="1"/>
    </row>
    <row r="115" spans="1:15" ht="12.75" customHeight="1">
      <c r="A115" s="33">
        <v>106</v>
      </c>
      <c r="B115" s="53" t="s">
        <v>357</v>
      </c>
      <c r="C115" s="31">
        <v>466.45</v>
      </c>
      <c r="D115" s="36">
        <v>464.31666666666666</v>
      </c>
      <c r="E115" s="36">
        <v>456.63333333333333</v>
      </c>
      <c r="F115" s="36">
        <v>446.81666666666666</v>
      </c>
      <c r="G115" s="36">
        <v>439.13333333333333</v>
      </c>
      <c r="H115" s="36">
        <v>474.13333333333333</v>
      </c>
      <c r="I115" s="36">
        <v>481.81666666666661</v>
      </c>
      <c r="J115" s="36">
        <v>491.63333333333333</v>
      </c>
      <c r="K115" s="31">
        <v>472</v>
      </c>
      <c r="L115" s="31">
        <v>454.5</v>
      </c>
      <c r="M115" s="31">
        <v>0.63417999999999997</v>
      </c>
      <c r="N115" s="1"/>
      <c r="O115" s="1"/>
    </row>
    <row r="116" spans="1:15" ht="12.75" customHeight="1">
      <c r="A116" s="33">
        <v>107</v>
      </c>
      <c r="B116" s="53" t="s">
        <v>358</v>
      </c>
      <c r="C116" s="31">
        <v>1076.7</v>
      </c>
      <c r="D116" s="36">
        <v>1068.2333333333333</v>
      </c>
      <c r="E116" s="36">
        <v>1048.4666666666667</v>
      </c>
      <c r="F116" s="36">
        <v>1020.2333333333333</v>
      </c>
      <c r="G116" s="36">
        <v>1000.4666666666667</v>
      </c>
      <c r="H116" s="36">
        <v>1096.4666666666667</v>
      </c>
      <c r="I116" s="36">
        <v>1116.2333333333336</v>
      </c>
      <c r="J116" s="36">
        <v>1144.4666666666667</v>
      </c>
      <c r="K116" s="31">
        <v>1088</v>
      </c>
      <c r="L116" s="31">
        <v>1040</v>
      </c>
      <c r="M116" s="31">
        <v>0.78498999999999997</v>
      </c>
      <c r="N116" s="1"/>
      <c r="O116" s="1"/>
    </row>
    <row r="117" spans="1:15" ht="12.75" customHeight="1">
      <c r="A117" s="33">
        <v>108</v>
      </c>
      <c r="B117" s="53" t="s">
        <v>90</v>
      </c>
      <c r="C117" s="31">
        <v>1282.5999999999999</v>
      </c>
      <c r="D117" s="36">
        <v>1275.5833333333333</v>
      </c>
      <c r="E117" s="36">
        <v>1249.1666666666665</v>
      </c>
      <c r="F117" s="36">
        <v>1215.7333333333333</v>
      </c>
      <c r="G117" s="36">
        <v>1189.3166666666666</v>
      </c>
      <c r="H117" s="36">
        <v>1309.0166666666664</v>
      </c>
      <c r="I117" s="36">
        <v>1335.4333333333329</v>
      </c>
      <c r="J117" s="36">
        <v>1368.8666666666663</v>
      </c>
      <c r="K117" s="31">
        <v>1302</v>
      </c>
      <c r="L117" s="31">
        <v>1242.1500000000001</v>
      </c>
      <c r="M117" s="31">
        <v>16.39556</v>
      </c>
      <c r="N117" s="1"/>
      <c r="O117" s="1"/>
    </row>
    <row r="118" spans="1:15" ht="12.75" customHeight="1">
      <c r="A118" s="33">
        <v>109</v>
      </c>
      <c r="B118" s="53" t="s">
        <v>91</v>
      </c>
      <c r="C118" s="31">
        <v>1414.65</v>
      </c>
      <c r="D118" s="36">
        <v>1403.3833333333334</v>
      </c>
      <c r="E118" s="36">
        <v>1380.8166666666668</v>
      </c>
      <c r="F118" s="36">
        <v>1346.9833333333333</v>
      </c>
      <c r="G118" s="36">
        <v>1324.4166666666667</v>
      </c>
      <c r="H118" s="36">
        <v>1437.2166666666669</v>
      </c>
      <c r="I118" s="36">
        <v>1459.7833333333335</v>
      </c>
      <c r="J118" s="36">
        <v>1493.616666666667</v>
      </c>
      <c r="K118" s="31">
        <v>1425.95</v>
      </c>
      <c r="L118" s="31">
        <v>1369.55</v>
      </c>
      <c r="M118" s="31">
        <v>79.105900000000005</v>
      </c>
      <c r="N118" s="1"/>
      <c r="O118" s="1"/>
    </row>
    <row r="119" spans="1:15" ht="12.75" customHeight="1">
      <c r="A119" s="33">
        <v>110</v>
      </c>
      <c r="B119" s="53" t="s">
        <v>98</v>
      </c>
      <c r="C119" s="31">
        <v>150.15</v>
      </c>
      <c r="D119" s="36">
        <v>149.63333333333335</v>
      </c>
      <c r="E119" s="36">
        <v>147.2166666666667</v>
      </c>
      <c r="F119" s="36">
        <v>144.28333333333333</v>
      </c>
      <c r="G119" s="36">
        <v>141.86666666666667</v>
      </c>
      <c r="H119" s="36">
        <v>152.56666666666672</v>
      </c>
      <c r="I119" s="36">
        <v>154.98333333333341</v>
      </c>
      <c r="J119" s="36">
        <v>157.91666666666674</v>
      </c>
      <c r="K119" s="31">
        <v>152.05000000000001</v>
      </c>
      <c r="L119" s="31">
        <v>146.69999999999999</v>
      </c>
      <c r="M119" s="31">
        <v>13.236499999999999</v>
      </c>
      <c r="N119" s="1"/>
      <c r="O119" s="1"/>
    </row>
    <row r="120" spans="1:15" ht="12.75" customHeight="1">
      <c r="A120" s="33">
        <v>111</v>
      </c>
      <c r="B120" s="53" t="s">
        <v>269</v>
      </c>
      <c r="C120" s="31">
        <v>1278.7</v>
      </c>
      <c r="D120" s="36">
        <v>1284.25</v>
      </c>
      <c r="E120" s="36">
        <v>1271.6500000000001</v>
      </c>
      <c r="F120" s="36">
        <v>1264.6000000000001</v>
      </c>
      <c r="G120" s="36">
        <v>1252.0000000000002</v>
      </c>
      <c r="H120" s="36">
        <v>1291.3</v>
      </c>
      <c r="I120" s="36">
        <v>1303.8999999999999</v>
      </c>
      <c r="J120" s="36">
        <v>1310.9499999999998</v>
      </c>
      <c r="K120" s="31">
        <v>1296.8499999999999</v>
      </c>
      <c r="L120" s="31">
        <v>1277.2</v>
      </c>
      <c r="M120" s="31">
        <v>0.80901999999999996</v>
      </c>
      <c r="N120" s="1"/>
      <c r="O120" s="1"/>
    </row>
    <row r="121" spans="1:15" ht="12.75" customHeight="1">
      <c r="A121" s="33">
        <v>112</v>
      </c>
      <c r="B121" s="53" t="s">
        <v>92</v>
      </c>
      <c r="C121" s="31">
        <v>444</v>
      </c>
      <c r="D121" s="36">
        <v>443.5</v>
      </c>
      <c r="E121" s="36">
        <v>435.2</v>
      </c>
      <c r="F121" s="36">
        <v>426.4</v>
      </c>
      <c r="G121" s="36">
        <v>418.09999999999997</v>
      </c>
      <c r="H121" s="36">
        <v>452.3</v>
      </c>
      <c r="I121" s="36">
        <v>460.59999999999997</v>
      </c>
      <c r="J121" s="36">
        <v>469.40000000000003</v>
      </c>
      <c r="K121" s="31">
        <v>451.8</v>
      </c>
      <c r="L121" s="31">
        <v>434.7</v>
      </c>
      <c r="M121" s="31">
        <v>111.07908999999999</v>
      </c>
      <c r="N121" s="1"/>
      <c r="O121" s="1"/>
    </row>
    <row r="122" spans="1:15" ht="12.75" customHeight="1">
      <c r="A122" s="33">
        <v>113</v>
      </c>
      <c r="B122" s="53" t="s">
        <v>359</v>
      </c>
      <c r="C122" s="31">
        <v>1195.2</v>
      </c>
      <c r="D122" s="36">
        <v>1200.3333333333333</v>
      </c>
      <c r="E122" s="36">
        <v>1162.8666666666666</v>
      </c>
      <c r="F122" s="36">
        <v>1130.5333333333333</v>
      </c>
      <c r="G122" s="36">
        <v>1093.0666666666666</v>
      </c>
      <c r="H122" s="36">
        <v>1232.6666666666665</v>
      </c>
      <c r="I122" s="36">
        <v>1270.1333333333332</v>
      </c>
      <c r="J122" s="36">
        <v>1302.4666666666665</v>
      </c>
      <c r="K122" s="31">
        <v>1237.8</v>
      </c>
      <c r="L122" s="31">
        <v>1168</v>
      </c>
      <c r="M122" s="31">
        <v>30.796500000000002</v>
      </c>
      <c r="N122" s="1"/>
      <c r="O122" s="1"/>
    </row>
    <row r="123" spans="1:15" ht="12.75" customHeight="1">
      <c r="A123" s="33">
        <v>114</v>
      </c>
      <c r="B123" s="53" t="s">
        <v>93</v>
      </c>
      <c r="C123" s="31">
        <v>4534.8500000000004</v>
      </c>
      <c r="D123" s="36">
        <v>4496.7166666666672</v>
      </c>
      <c r="E123" s="36">
        <v>4440.4333333333343</v>
      </c>
      <c r="F123" s="36">
        <v>4346.0166666666673</v>
      </c>
      <c r="G123" s="36">
        <v>4289.7333333333345</v>
      </c>
      <c r="H123" s="36">
        <v>4591.1333333333341</v>
      </c>
      <c r="I123" s="36">
        <v>4647.416666666667</v>
      </c>
      <c r="J123" s="36">
        <v>4741.8333333333339</v>
      </c>
      <c r="K123" s="31">
        <v>4553</v>
      </c>
      <c r="L123" s="31">
        <v>4402.3</v>
      </c>
      <c r="M123" s="31">
        <v>7.4719899999999999</v>
      </c>
      <c r="N123" s="1"/>
      <c r="O123" s="1"/>
    </row>
    <row r="124" spans="1:15" ht="12.75" customHeight="1">
      <c r="A124" s="33">
        <v>115</v>
      </c>
      <c r="B124" s="53" t="s">
        <v>94</v>
      </c>
      <c r="C124" s="31">
        <v>2859.35</v>
      </c>
      <c r="D124" s="36">
        <v>2835.8666666666663</v>
      </c>
      <c r="E124" s="36">
        <v>2800.5333333333328</v>
      </c>
      <c r="F124" s="36">
        <v>2741.7166666666667</v>
      </c>
      <c r="G124" s="36">
        <v>2706.3833333333332</v>
      </c>
      <c r="H124" s="36">
        <v>2894.6833333333325</v>
      </c>
      <c r="I124" s="36">
        <v>2930.0166666666655</v>
      </c>
      <c r="J124" s="36">
        <v>2988.8333333333321</v>
      </c>
      <c r="K124" s="31">
        <v>2871.2</v>
      </c>
      <c r="L124" s="31">
        <v>2777.05</v>
      </c>
      <c r="M124" s="31">
        <v>3.9388200000000002</v>
      </c>
      <c r="N124" s="1"/>
      <c r="O124" s="1"/>
    </row>
    <row r="125" spans="1:15" ht="12.75" customHeight="1">
      <c r="A125" s="33">
        <v>116</v>
      </c>
      <c r="B125" s="53" t="s">
        <v>360</v>
      </c>
      <c r="C125" s="31">
        <v>3126.45</v>
      </c>
      <c r="D125" s="36">
        <v>3118.4499999999994</v>
      </c>
      <c r="E125" s="36">
        <v>3038.0499999999988</v>
      </c>
      <c r="F125" s="36">
        <v>2949.6499999999996</v>
      </c>
      <c r="G125" s="36">
        <v>2869.2499999999991</v>
      </c>
      <c r="H125" s="36">
        <v>3206.8499999999985</v>
      </c>
      <c r="I125" s="36">
        <v>3287.2499999999991</v>
      </c>
      <c r="J125" s="36">
        <v>3375.6499999999983</v>
      </c>
      <c r="K125" s="31">
        <v>3198.85</v>
      </c>
      <c r="L125" s="31">
        <v>3030.05</v>
      </c>
      <c r="M125" s="31">
        <v>3.1705000000000001</v>
      </c>
      <c r="N125" s="1"/>
      <c r="O125" s="1"/>
    </row>
    <row r="126" spans="1:15" ht="12.75" customHeight="1">
      <c r="A126" s="33">
        <v>117</v>
      </c>
      <c r="B126" s="53" t="s">
        <v>865</v>
      </c>
      <c r="C126" s="31">
        <v>1507.25</v>
      </c>
      <c r="D126" s="36">
        <v>1507.55</v>
      </c>
      <c r="E126" s="36">
        <v>1485.1</v>
      </c>
      <c r="F126" s="36">
        <v>1462.95</v>
      </c>
      <c r="G126" s="36">
        <v>1440.5</v>
      </c>
      <c r="H126" s="36">
        <v>1529.6999999999998</v>
      </c>
      <c r="I126" s="36">
        <v>1552.15</v>
      </c>
      <c r="J126" s="36">
        <v>1574.2999999999997</v>
      </c>
      <c r="K126" s="31">
        <v>1530</v>
      </c>
      <c r="L126" s="31">
        <v>1485.4</v>
      </c>
      <c r="M126" s="31">
        <v>0.24540000000000001</v>
      </c>
      <c r="N126" s="1"/>
      <c r="O126" s="1"/>
    </row>
    <row r="127" spans="1:15" ht="12.75" customHeight="1">
      <c r="A127" s="33">
        <v>118</v>
      </c>
      <c r="B127" s="53" t="s">
        <v>95</v>
      </c>
      <c r="C127" s="31">
        <v>1013.2</v>
      </c>
      <c r="D127" s="36">
        <v>1008.3333333333334</v>
      </c>
      <c r="E127" s="36">
        <v>997.9666666666667</v>
      </c>
      <c r="F127" s="36">
        <v>982.73333333333335</v>
      </c>
      <c r="G127" s="36">
        <v>972.36666666666667</v>
      </c>
      <c r="H127" s="36">
        <v>1023.5666666666667</v>
      </c>
      <c r="I127" s="36">
        <v>1033.9333333333334</v>
      </c>
      <c r="J127" s="36">
        <v>1049.1666666666667</v>
      </c>
      <c r="K127" s="31">
        <v>1018.7</v>
      </c>
      <c r="L127" s="31">
        <v>993.1</v>
      </c>
      <c r="M127" s="31">
        <v>23.5289</v>
      </c>
      <c r="N127" s="1"/>
      <c r="O127" s="1"/>
    </row>
    <row r="128" spans="1:15" ht="12.75" customHeight="1">
      <c r="A128" s="33">
        <v>119</v>
      </c>
      <c r="B128" s="53" t="s">
        <v>96</v>
      </c>
      <c r="C128" s="31">
        <v>1203.9000000000001</v>
      </c>
      <c r="D128" s="36">
        <v>1195.8</v>
      </c>
      <c r="E128" s="36">
        <v>1182.0999999999999</v>
      </c>
      <c r="F128" s="36">
        <v>1160.3</v>
      </c>
      <c r="G128" s="36">
        <v>1146.5999999999999</v>
      </c>
      <c r="H128" s="36">
        <v>1217.5999999999999</v>
      </c>
      <c r="I128" s="36">
        <v>1231.3000000000002</v>
      </c>
      <c r="J128" s="36">
        <v>1253.0999999999999</v>
      </c>
      <c r="K128" s="31">
        <v>1209.5</v>
      </c>
      <c r="L128" s="31">
        <v>1174</v>
      </c>
      <c r="M128" s="31">
        <v>3.6614200000000001</v>
      </c>
      <c r="N128" s="1"/>
      <c r="O128" s="1"/>
    </row>
    <row r="129" spans="1:15" ht="12.75" customHeight="1">
      <c r="A129" s="33">
        <v>120</v>
      </c>
      <c r="B129" s="53" t="s">
        <v>826</v>
      </c>
      <c r="C129" s="31">
        <v>4325.3999999999996</v>
      </c>
      <c r="D129" s="36">
        <v>4320.833333333333</v>
      </c>
      <c r="E129" s="36">
        <v>4276.6666666666661</v>
      </c>
      <c r="F129" s="36">
        <v>4227.9333333333334</v>
      </c>
      <c r="G129" s="36">
        <v>4183.7666666666664</v>
      </c>
      <c r="H129" s="36">
        <v>4369.5666666666657</v>
      </c>
      <c r="I129" s="36">
        <v>4413.7333333333318</v>
      </c>
      <c r="J129" s="36">
        <v>4462.4666666666653</v>
      </c>
      <c r="K129" s="31">
        <v>4365</v>
      </c>
      <c r="L129" s="31">
        <v>4272.1000000000004</v>
      </c>
      <c r="M129" s="31">
        <v>0.16905000000000001</v>
      </c>
      <c r="N129" s="1"/>
      <c r="O129" s="1"/>
    </row>
    <row r="130" spans="1:15" ht="12.75" customHeight="1">
      <c r="A130" s="33">
        <v>121</v>
      </c>
      <c r="B130" s="53" t="s">
        <v>361</v>
      </c>
      <c r="C130" s="31">
        <v>1402.3</v>
      </c>
      <c r="D130" s="36">
        <v>1399.2333333333333</v>
      </c>
      <c r="E130" s="36">
        <v>1379.0666666666666</v>
      </c>
      <c r="F130" s="36">
        <v>1355.8333333333333</v>
      </c>
      <c r="G130" s="36">
        <v>1335.6666666666665</v>
      </c>
      <c r="H130" s="36">
        <v>1422.4666666666667</v>
      </c>
      <c r="I130" s="36">
        <v>1442.6333333333332</v>
      </c>
      <c r="J130" s="36">
        <v>1465.8666666666668</v>
      </c>
      <c r="K130" s="31">
        <v>1419.4</v>
      </c>
      <c r="L130" s="31">
        <v>1376</v>
      </c>
      <c r="M130" s="31">
        <v>1.1711100000000001</v>
      </c>
      <c r="N130" s="1"/>
      <c r="O130" s="1"/>
    </row>
    <row r="131" spans="1:15" ht="12.75" customHeight="1">
      <c r="A131" s="33">
        <v>122</v>
      </c>
      <c r="B131" s="53" t="s">
        <v>97</v>
      </c>
      <c r="C131" s="31">
        <v>326.64999999999998</v>
      </c>
      <c r="D131" s="36">
        <v>325.89999999999998</v>
      </c>
      <c r="E131" s="36">
        <v>320.89999999999998</v>
      </c>
      <c r="F131" s="36">
        <v>315.14999999999998</v>
      </c>
      <c r="G131" s="36">
        <v>310.14999999999998</v>
      </c>
      <c r="H131" s="36">
        <v>331.65</v>
      </c>
      <c r="I131" s="36">
        <v>336.65</v>
      </c>
      <c r="J131" s="36">
        <v>342.4</v>
      </c>
      <c r="K131" s="31">
        <v>330.9</v>
      </c>
      <c r="L131" s="31">
        <v>320.14999999999998</v>
      </c>
      <c r="M131" s="31">
        <v>20.766169999999999</v>
      </c>
      <c r="N131" s="1"/>
      <c r="O131" s="1"/>
    </row>
    <row r="132" spans="1:15" ht="12.75" customHeight="1">
      <c r="A132" s="33">
        <v>123</v>
      </c>
      <c r="B132" s="53" t="s">
        <v>99</v>
      </c>
      <c r="C132" s="31">
        <v>3512.35</v>
      </c>
      <c r="D132" s="36">
        <v>3481.2999999999997</v>
      </c>
      <c r="E132" s="36">
        <v>3434.6999999999994</v>
      </c>
      <c r="F132" s="36">
        <v>3357.0499999999997</v>
      </c>
      <c r="G132" s="36">
        <v>3310.4499999999994</v>
      </c>
      <c r="H132" s="36">
        <v>3558.9499999999994</v>
      </c>
      <c r="I132" s="36">
        <v>3605.5499999999997</v>
      </c>
      <c r="J132" s="36">
        <v>3683.1999999999994</v>
      </c>
      <c r="K132" s="31">
        <v>3527.9</v>
      </c>
      <c r="L132" s="31">
        <v>3403.65</v>
      </c>
      <c r="M132" s="31">
        <v>14.275090000000001</v>
      </c>
      <c r="N132" s="1"/>
      <c r="O132" s="1"/>
    </row>
    <row r="133" spans="1:15" ht="12.75" customHeight="1">
      <c r="A133" s="33">
        <v>124</v>
      </c>
      <c r="B133" s="53" t="s">
        <v>362</v>
      </c>
      <c r="C133" s="31">
        <v>1701</v>
      </c>
      <c r="D133" s="36">
        <v>1702.3166666666666</v>
      </c>
      <c r="E133" s="36">
        <v>1674.6833333333332</v>
      </c>
      <c r="F133" s="36">
        <v>1648.3666666666666</v>
      </c>
      <c r="G133" s="36">
        <v>1620.7333333333331</v>
      </c>
      <c r="H133" s="36">
        <v>1728.6333333333332</v>
      </c>
      <c r="I133" s="36">
        <v>1756.2666666666664</v>
      </c>
      <c r="J133" s="36">
        <v>1782.5833333333333</v>
      </c>
      <c r="K133" s="31">
        <v>1729.95</v>
      </c>
      <c r="L133" s="31">
        <v>1676</v>
      </c>
      <c r="M133" s="31">
        <v>2.5539800000000001</v>
      </c>
      <c r="N133" s="1"/>
      <c r="O133" s="1"/>
    </row>
    <row r="134" spans="1:15" ht="12.75" customHeight="1">
      <c r="A134" s="33">
        <v>125</v>
      </c>
      <c r="B134" s="53" t="s">
        <v>363</v>
      </c>
      <c r="C134" s="31">
        <v>975.55</v>
      </c>
      <c r="D134" s="36">
        <v>976.34999999999991</v>
      </c>
      <c r="E134" s="36">
        <v>969.29999999999984</v>
      </c>
      <c r="F134" s="36">
        <v>963.05</v>
      </c>
      <c r="G134" s="36">
        <v>955.99999999999989</v>
      </c>
      <c r="H134" s="36">
        <v>982.5999999999998</v>
      </c>
      <c r="I134" s="36">
        <v>989.65</v>
      </c>
      <c r="J134" s="36">
        <v>995.89999999999975</v>
      </c>
      <c r="K134" s="31">
        <v>983.4</v>
      </c>
      <c r="L134" s="31">
        <v>970.1</v>
      </c>
      <c r="M134" s="31">
        <v>0.3402</v>
      </c>
      <c r="N134" s="1"/>
      <c r="O134" s="1"/>
    </row>
    <row r="135" spans="1:15" ht="12.75" customHeight="1">
      <c r="A135" s="33">
        <v>126</v>
      </c>
      <c r="B135" s="53" t="s">
        <v>107</v>
      </c>
      <c r="C135" s="31">
        <v>838.75</v>
      </c>
      <c r="D135" s="36">
        <v>830.4666666666667</v>
      </c>
      <c r="E135" s="36">
        <v>818.88333333333344</v>
      </c>
      <c r="F135" s="36">
        <v>799.01666666666677</v>
      </c>
      <c r="G135" s="36">
        <v>787.43333333333351</v>
      </c>
      <c r="H135" s="36">
        <v>850.33333333333337</v>
      </c>
      <c r="I135" s="36">
        <v>861.91666666666663</v>
      </c>
      <c r="J135" s="36">
        <v>881.7833333333333</v>
      </c>
      <c r="K135" s="31">
        <v>842.05</v>
      </c>
      <c r="L135" s="31">
        <v>810.6</v>
      </c>
      <c r="M135" s="31">
        <v>39.835590000000003</v>
      </c>
      <c r="N135" s="1"/>
      <c r="O135" s="1"/>
    </row>
    <row r="136" spans="1:15" ht="12.75" customHeight="1">
      <c r="A136" s="33">
        <v>127</v>
      </c>
      <c r="B136" s="53" t="s">
        <v>100</v>
      </c>
      <c r="C136" s="31">
        <v>550.25</v>
      </c>
      <c r="D136" s="36">
        <v>549.05000000000007</v>
      </c>
      <c r="E136" s="36">
        <v>544.90000000000009</v>
      </c>
      <c r="F136" s="36">
        <v>539.55000000000007</v>
      </c>
      <c r="G136" s="36">
        <v>535.40000000000009</v>
      </c>
      <c r="H136" s="36">
        <v>554.40000000000009</v>
      </c>
      <c r="I136" s="36">
        <v>558.54999999999995</v>
      </c>
      <c r="J136" s="36">
        <v>563.90000000000009</v>
      </c>
      <c r="K136" s="31">
        <v>553.20000000000005</v>
      </c>
      <c r="L136" s="31">
        <v>543.70000000000005</v>
      </c>
      <c r="M136" s="31">
        <v>30.67643</v>
      </c>
      <c r="N136" s="1"/>
      <c r="O136" s="1"/>
    </row>
    <row r="137" spans="1:15" ht="12.75" customHeight="1">
      <c r="A137" s="33">
        <v>128</v>
      </c>
      <c r="B137" s="53" t="s">
        <v>101</v>
      </c>
      <c r="C137" s="31">
        <v>1742.7</v>
      </c>
      <c r="D137" s="36">
        <v>1729.6000000000001</v>
      </c>
      <c r="E137" s="36">
        <v>1712.0000000000002</v>
      </c>
      <c r="F137" s="36">
        <v>1681.3000000000002</v>
      </c>
      <c r="G137" s="36">
        <v>1663.7000000000003</v>
      </c>
      <c r="H137" s="36">
        <v>1760.3000000000002</v>
      </c>
      <c r="I137" s="36">
        <v>1777.9</v>
      </c>
      <c r="J137" s="36">
        <v>1808.6000000000001</v>
      </c>
      <c r="K137" s="31">
        <v>1747.2</v>
      </c>
      <c r="L137" s="31">
        <v>1698.9</v>
      </c>
      <c r="M137" s="31">
        <v>1.6620200000000001</v>
      </c>
      <c r="N137" s="1"/>
      <c r="O137" s="1"/>
    </row>
    <row r="138" spans="1:15" ht="12.75" customHeight="1">
      <c r="A138" s="33">
        <v>129</v>
      </c>
      <c r="B138" s="53" t="s">
        <v>827</v>
      </c>
      <c r="C138" s="31">
        <v>2768.55</v>
      </c>
      <c r="D138" s="36">
        <v>2782.1166666666668</v>
      </c>
      <c r="E138" s="36">
        <v>2724.2833333333338</v>
      </c>
      <c r="F138" s="36">
        <v>2680.0166666666669</v>
      </c>
      <c r="G138" s="36">
        <v>2622.1833333333338</v>
      </c>
      <c r="H138" s="36">
        <v>2826.3833333333337</v>
      </c>
      <c r="I138" s="36">
        <v>2884.2166666666667</v>
      </c>
      <c r="J138" s="36">
        <v>2928.4833333333336</v>
      </c>
      <c r="K138" s="31">
        <v>2839.95</v>
      </c>
      <c r="L138" s="31">
        <v>2737.85</v>
      </c>
      <c r="M138" s="31">
        <v>1.8821099999999999</v>
      </c>
      <c r="N138" s="1"/>
      <c r="O138" s="1"/>
    </row>
    <row r="139" spans="1:15" ht="12.75" customHeight="1">
      <c r="A139" s="33">
        <v>130</v>
      </c>
      <c r="B139" s="53" t="s">
        <v>364</v>
      </c>
      <c r="C139" s="31">
        <v>523.6</v>
      </c>
      <c r="D139" s="36">
        <v>523.73333333333335</v>
      </c>
      <c r="E139" s="36">
        <v>510.86666666666667</v>
      </c>
      <c r="F139" s="36">
        <v>498.13333333333333</v>
      </c>
      <c r="G139" s="36">
        <v>485.26666666666665</v>
      </c>
      <c r="H139" s="36">
        <v>536.4666666666667</v>
      </c>
      <c r="I139" s="36">
        <v>549.33333333333348</v>
      </c>
      <c r="J139" s="36">
        <v>562.06666666666672</v>
      </c>
      <c r="K139" s="31">
        <v>536.6</v>
      </c>
      <c r="L139" s="31">
        <v>511</v>
      </c>
      <c r="M139" s="31">
        <v>8.5905400000000007</v>
      </c>
      <c r="N139" s="1"/>
      <c r="O139" s="1"/>
    </row>
    <row r="140" spans="1:15" ht="12.75" customHeight="1">
      <c r="A140" s="33">
        <v>131</v>
      </c>
      <c r="B140" s="53" t="s">
        <v>102</v>
      </c>
      <c r="C140" s="31">
        <v>2482.6999999999998</v>
      </c>
      <c r="D140" s="36">
        <v>2477.5666666666666</v>
      </c>
      <c r="E140" s="36">
        <v>2443.1333333333332</v>
      </c>
      <c r="F140" s="36">
        <v>2403.5666666666666</v>
      </c>
      <c r="G140" s="36">
        <v>2369.1333333333332</v>
      </c>
      <c r="H140" s="36">
        <v>2517.1333333333332</v>
      </c>
      <c r="I140" s="36">
        <v>2551.5666666666666</v>
      </c>
      <c r="J140" s="36">
        <v>2591.1333333333332</v>
      </c>
      <c r="K140" s="31">
        <v>2512</v>
      </c>
      <c r="L140" s="31">
        <v>2438</v>
      </c>
      <c r="M140" s="31">
        <v>1.6920200000000001</v>
      </c>
      <c r="N140" s="1"/>
      <c r="O140" s="1"/>
    </row>
    <row r="141" spans="1:15" ht="12.75" customHeight="1">
      <c r="A141" s="33">
        <v>132</v>
      </c>
      <c r="B141" s="53" t="s">
        <v>270</v>
      </c>
      <c r="C141" s="31">
        <v>450.1</v>
      </c>
      <c r="D141" s="36">
        <v>449.98333333333329</v>
      </c>
      <c r="E141" s="36">
        <v>442.01666666666659</v>
      </c>
      <c r="F141" s="36">
        <v>433.93333333333328</v>
      </c>
      <c r="G141" s="36">
        <v>425.96666666666658</v>
      </c>
      <c r="H141" s="36">
        <v>458.06666666666661</v>
      </c>
      <c r="I141" s="36">
        <v>466.0333333333333</v>
      </c>
      <c r="J141" s="36">
        <v>474.11666666666662</v>
      </c>
      <c r="K141" s="31">
        <v>457.95</v>
      </c>
      <c r="L141" s="31">
        <v>441.9</v>
      </c>
      <c r="M141" s="31">
        <v>6.7791300000000003</v>
      </c>
      <c r="N141" s="1"/>
      <c r="O141" s="1"/>
    </row>
    <row r="142" spans="1:15" ht="12.75" customHeight="1">
      <c r="A142" s="33">
        <v>133</v>
      </c>
      <c r="B142" s="53" t="s">
        <v>103</v>
      </c>
      <c r="C142" s="31">
        <v>116.3</v>
      </c>
      <c r="D142" s="36">
        <v>116.63333333333333</v>
      </c>
      <c r="E142" s="36">
        <v>115.06666666666665</v>
      </c>
      <c r="F142" s="36">
        <v>113.83333333333333</v>
      </c>
      <c r="G142" s="36">
        <v>112.26666666666665</v>
      </c>
      <c r="H142" s="36">
        <v>117.86666666666665</v>
      </c>
      <c r="I142" s="36">
        <v>119.43333333333331</v>
      </c>
      <c r="J142" s="36">
        <v>120.66666666666664</v>
      </c>
      <c r="K142" s="31">
        <v>118.2</v>
      </c>
      <c r="L142" s="31">
        <v>115.4</v>
      </c>
      <c r="M142" s="31">
        <v>8.4798600000000004</v>
      </c>
      <c r="N142" s="1"/>
      <c r="O142" s="1"/>
    </row>
    <row r="143" spans="1:15" ht="12.75" customHeight="1">
      <c r="A143" s="33">
        <v>134</v>
      </c>
      <c r="B143" s="53" t="s">
        <v>365</v>
      </c>
      <c r="C143" s="31">
        <v>155.35</v>
      </c>
      <c r="D143" s="36">
        <v>157.91666666666666</v>
      </c>
      <c r="E143" s="36">
        <v>152.43333333333331</v>
      </c>
      <c r="F143" s="36">
        <v>149.51666666666665</v>
      </c>
      <c r="G143" s="36">
        <v>144.0333333333333</v>
      </c>
      <c r="H143" s="36">
        <v>160.83333333333331</v>
      </c>
      <c r="I143" s="36">
        <v>166.31666666666666</v>
      </c>
      <c r="J143" s="36">
        <v>169.23333333333332</v>
      </c>
      <c r="K143" s="31">
        <v>163.4</v>
      </c>
      <c r="L143" s="31">
        <v>155</v>
      </c>
      <c r="M143" s="31">
        <v>19.542120000000001</v>
      </c>
      <c r="N143" s="1"/>
      <c r="O143" s="1"/>
    </row>
    <row r="144" spans="1:15" ht="12.75" customHeight="1">
      <c r="A144" s="33">
        <v>135</v>
      </c>
      <c r="B144" s="53" t="s">
        <v>104</v>
      </c>
      <c r="C144" s="31">
        <v>3911.5</v>
      </c>
      <c r="D144" s="36">
        <v>3856.2333333333336</v>
      </c>
      <c r="E144" s="36">
        <v>3779.2666666666673</v>
      </c>
      <c r="F144" s="36">
        <v>3647.0333333333338</v>
      </c>
      <c r="G144" s="36">
        <v>3570.0666666666675</v>
      </c>
      <c r="H144" s="36">
        <v>3988.4666666666672</v>
      </c>
      <c r="I144" s="36">
        <v>4065.4333333333334</v>
      </c>
      <c r="J144" s="36">
        <v>4197.666666666667</v>
      </c>
      <c r="K144" s="31">
        <v>3933.2</v>
      </c>
      <c r="L144" s="31">
        <v>3724</v>
      </c>
      <c r="M144" s="31">
        <v>6.0832899999999999</v>
      </c>
      <c r="N144" s="1"/>
      <c r="O144" s="1"/>
    </row>
    <row r="145" spans="1:15" ht="12.75" customHeight="1">
      <c r="A145" s="33">
        <v>136</v>
      </c>
      <c r="B145" s="53" t="s">
        <v>105</v>
      </c>
      <c r="C145" s="31">
        <v>8262.7000000000007</v>
      </c>
      <c r="D145" s="36">
        <v>8296.2333333333318</v>
      </c>
      <c r="E145" s="36">
        <v>8142.5666666666639</v>
      </c>
      <c r="F145" s="36">
        <v>8022.4333333333325</v>
      </c>
      <c r="G145" s="36">
        <v>7868.7666666666646</v>
      </c>
      <c r="H145" s="36">
        <v>8416.3666666666631</v>
      </c>
      <c r="I145" s="36">
        <v>8570.033333333331</v>
      </c>
      <c r="J145" s="36">
        <v>8690.1666666666624</v>
      </c>
      <c r="K145" s="31">
        <v>8449.9</v>
      </c>
      <c r="L145" s="31">
        <v>8176.1</v>
      </c>
      <c r="M145" s="31">
        <v>3.4401000000000002</v>
      </c>
      <c r="N145" s="1"/>
      <c r="O145" s="1"/>
    </row>
    <row r="146" spans="1:15" ht="12.75" customHeight="1">
      <c r="A146" s="33">
        <v>137</v>
      </c>
      <c r="B146" s="53" t="s">
        <v>161</v>
      </c>
      <c r="C146" s="31">
        <v>2494.3000000000002</v>
      </c>
      <c r="D146" s="36">
        <v>2483.7666666666669</v>
      </c>
      <c r="E146" s="36">
        <v>2427.5333333333338</v>
      </c>
      <c r="F146" s="36">
        <v>2360.7666666666669</v>
      </c>
      <c r="G146" s="36">
        <v>2304.5333333333338</v>
      </c>
      <c r="H146" s="36">
        <v>2550.5333333333338</v>
      </c>
      <c r="I146" s="36">
        <v>2606.7666666666664</v>
      </c>
      <c r="J146" s="36">
        <v>2673.5333333333338</v>
      </c>
      <c r="K146" s="31">
        <v>2540</v>
      </c>
      <c r="L146" s="31">
        <v>2417</v>
      </c>
      <c r="M146" s="31">
        <v>18.713789999999999</v>
      </c>
      <c r="N146" s="1"/>
      <c r="O146" s="1"/>
    </row>
    <row r="147" spans="1:15" ht="12.75" customHeight="1">
      <c r="A147" s="33">
        <v>138</v>
      </c>
      <c r="B147" s="53" t="s">
        <v>108</v>
      </c>
      <c r="C147" s="31">
        <v>5908.55</v>
      </c>
      <c r="D147" s="36">
        <v>5902.6833333333334</v>
      </c>
      <c r="E147" s="36">
        <v>5856.3666666666668</v>
      </c>
      <c r="F147" s="36">
        <v>5804.1833333333334</v>
      </c>
      <c r="G147" s="36">
        <v>5757.8666666666668</v>
      </c>
      <c r="H147" s="36">
        <v>5954.8666666666668</v>
      </c>
      <c r="I147" s="36">
        <v>6001.1833333333343</v>
      </c>
      <c r="J147" s="36">
        <v>6053.3666666666668</v>
      </c>
      <c r="K147" s="31">
        <v>5949</v>
      </c>
      <c r="L147" s="31">
        <v>5850.5</v>
      </c>
      <c r="M147" s="31">
        <v>1.70564</v>
      </c>
      <c r="N147" s="1"/>
      <c r="O147" s="1"/>
    </row>
    <row r="148" spans="1:15" ht="12.75" customHeight="1">
      <c r="A148" s="33">
        <v>139</v>
      </c>
      <c r="B148" s="53" t="s">
        <v>366</v>
      </c>
      <c r="C148" s="31">
        <v>610.79999999999995</v>
      </c>
      <c r="D148" s="36">
        <v>609.88333333333333</v>
      </c>
      <c r="E148" s="36">
        <v>603.91666666666663</v>
      </c>
      <c r="F148" s="36">
        <v>597.0333333333333</v>
      </c>
      <c r="G148" s="36">
        <v>591.06666666666661</v>
      </c>
      <c r="H148" s="36">
        <v>616.76666666666665</v>
      </c>
      <c r="I148" s="36">
        <v>622.73333333333335</v>
      </c>
      <c r="J148" s="36">
        <v>629.61666666666667</v>
      </c>
      <c r="K148" s="31">
        <v>615.85</v>
      </c>
      <c r="L148" s="31">
        <v>603</v>
      </c>
      <c r="M148" s="31">
        <v>3.36259</v>
      </c>
      <c r="N148" s="1"/>
      <c r="O148" s="1"/>
    </row>
    <row r="149" spans="1:15" ht="12.75" customHeight="1">
      <c r="A149" s="33">
        <v>140</v>
      </c>
      <c r="B149" s="53" t="s">
        <v>367</v>
      </c>
      <c r="C149" s="31">
        <v>474.25</v>
      </c>
      <c r="D149" s="36">
        <v>478.8</v>
      </c>
      <c r="E149" s="36">
        <v>467.70000000000005</v>
      </c>
      <c r="F149" s="36">
        <v>461.15000000000003</v>
      </c>
      <c r="G149" s="36">
        <v>450.05000000000007</v>
      </c>
      <c r="H149" s="36">
        <v>485.35</v>
      </c>
      <c r="I149" s="36">
        <v>496.45000000000005</v>
      </c>
      <c r="J149" s="36">
        <v>503</v>
      </c>
      <c r="K149" s="31">
        <v>489.9</v>
      </c>
      <c r="L149" s="31">
        <v>472.25</v>
      </c>
      <c r="M149" s="31">
        <v>3.1154799999999998</v>
      </c>
      <c r="N149" s="1"/>
      <c r="O149" s="1"/>
    </row>
    <row r="150" spans="1:15" ht="12.75" customHeight="1">
      <c r="A150" s="33">
        <v>141</v>
      </c>
      <c r="B150" s="53" t="s">
        <v>368</v>
      </c>
      <c r="C150" s="31">
        <v>188.3</v>
      </c>
      <c r="D150" s="36">
        <v>188.85</v>
      </c>
      <c r="E150" s="36">
        <v>185.75</v>
      </c>
      <c r="F150" s="36">
        <v>183.20000000000002</v>
      </c>
      <c r="G150" s="36">
        <v>180.10000000000002</v>
      </c>
      <c r="H150" s="36">
        <v>191.39999999999998</v>
      </c>
      <c r="I150" s="36">
        <v>194.49999999999994</v>
      </c>
      <c r="J150" s="36">
        <v>197.04999999999995</v>
      </c>
      <c r="K150" s="31">
        <v>191.95</v>
      </c>
      <c r="L150" s="31">
        <v>186.3</v>
      </c>
      <c r="M150" s="31">
        <v>4.5876000000000001</v>
      </c>
      <c r="N150" s="1"/>
      <c r="O150" s="1"/>
    </row>
    <row r="151" spans="1:15" ht="12.75" customHeight="1">
      <c r="A151" s="33">
        <v>142</v>
      </c>
      <c r="B151" s="53" t="s">
        <v>369</v>
      </c>
      <c r="C151" s="31">
        <v>43.1</v>
      </c>
      <c r="D151" s="36">
        <v>42.85</v>
      </c>
      <c r="E151" s="36">
        <v>42.300000000000004</v>
      </c>
      <c r="F151" s="36">
        <v>41.5</v>
      </c>
      <c r="G151" s="36">
        <v>40.950000000000003</v>
      </c>
      <c r="H151" s="36">
        <v>43.650000000000006</v>
      </c>
      <c r="I151" s="36">
        <v>44.2</v>
      </c>
      <c r="J151" s="36">
        <v>45.000000000000007</v>
      </c>
      <c r="K151" s="31">
        <v>43.4</v>
      </c>
      <c r="L151" s="31">
        <v>42.05</v>
      </c>
      <c r="M151" s="31">
        <v>76.933949999999996</v>
      </c>
      <c r="N151" s="1"/>
      <c r="O151" s="1"/>
    </row>
    <row r="152" spans="1:15" ht="12.75" customHeight="1">
      <c r="A152" s="33">
        <v>143</v>
      </c>
      <c r="B152" s="53" t="s">
        <v>109</v>
      </c>
      <c r="C152" s="31">
        <v>4657.45</v>
      </c>
      <c r="D152" s="36">
        <v>4639.8499999999995</v>
      </c>
      <c r="E152" s="36">
        <v>4545.8999999999987</v>
      </c>
      <c r="F152" s="36">
        <v>4434.3499999999995</v>
      </c>
      <c r="G152" s="36">
        <v>4340.3999999999987</v>
      </c>
      <c r="H152" s="36">
        <v>4751.3999999999987</v>
      </c>
      <c r="I152" s="36">
        <v>4845.3499999999995</v>
      </c>
      <c r="J152" s="36">
        <v>4956.8999999999987</v>
      </c>
      <c r="K152" s="31">
        <v>4733.8</v>
      </c>
      <c r="L152" s="31">
        <v>4528.3</v>
      </c>
      <c r="M152" s="31">
        <v>17.387699999999999</v>
      </c>
      <c r="N152" s="1"/>
      <c r="O152" s="1"/>
    </row>
    <row r="153" spans="1:15" ht="12.75" customHeight="1">
      <c r="A153" s="33">
        <v>144</v>
      </c>
      <c r="B153" s="53" t="s">
        <v>370</v>
      </c>
      <c r="C153" s="31">
        <v>626.6</v>
      </c>
      <c r="D153" s="36">
        <v>628.5333333333333</v>
      </c>
      <c r="E153" s="36">
        <v>615.06666666666661</v>
      </c>
      <c r="F153" s="36">
        <v>603.5333333333333</v>
      </c>
      <c r="G153" s="36">
        <v>590.06666666666661</v>
      </c>
      <c r="H153" s="36">
        <v>640.06666666666661</v>
      </c>
      <c r="I153" s="36">
        <v>653.5333333333333</v>
      </c>
      <c r="J153" s="36">
        <v>665.06666666666661</v>
      </c>
      <c r="K153" s="31">
        <v>642</v>
      </c>
      <c r="L153" s="31">
        <v>617</v>
      </c>
      <c r="M153" s="31">
        <v>1.18773</v>
      </c>
      <c r="N153" s="1"/>
      <c r="O153" s="1"/>
    </row>
    <row r="154" spans="1:15" ht="12.75" customHeight="1">
      <c r="A154" s="33">
        <v>145</v>
      </c>
      <c r="B154" s="53" t="s">
        <v>271</v>
      </c>
      <c r="C154" s="31">
        <v>518.9</v>
      </c>
      <c r="D154" s="36">
        <v>519.16666666666663</v>
      </c>
      <c r="E154" s="36">
        <v>509.33333333333326</v>
      </c>
      <c r="F154" s="36">
        <v>499.76666666666665</v>
      </c>
      <c r="G154" s="36">
        <v>489.93333333333328</v>
      </c>
      <c r="H154" s="36">
        <v>528.73333333333323</v>
      </c>
      <c r="I154" s="36">
        <v>538.56666666666649</v>
      </c>
      <c r="J154" s="36">
        <v>548.13333333333321</v>
      </c>
      <c r="K154" s="31">
        <v>529</v>
      </c>
      <c r="L154" s="31">
        <v>509.6</v>
      </c>
      <c r="M154" s="31">
        <v>2.9727399999999999</v>
      </c>
      <c r="N154" s="1"/>
      <c r="O154" s="1"/>
    </row>
    <row r="155" spans="1:15" ht="12.75" customHeight="1">
      <c r="A155" s="33">
        <v>146</v>
      </c>
      <c r="B155" s="53" t="s">
        <v>371</v>
      </c>
      <c r="C155" s="31">
        <v>2059.3000000000002</v>
      </c>
      <c r="D155" s="36">
        <v>2068.1</v>
      </c>
      <c r="E155" s="36">
        <v>2011.1999999999998</v>
      </c>
      <c r="F155" s="36">
        <v>1963.1</v>
      </c>
      <c r="G155" s="36">
        <v>1906.1999999999998</v>
      </c>
      <c r="H155" s="36">
        <v>2116.1999999999998</v>
      </c>
      <c r="I155" s="36">
        <v>2173.1000000000004</v>
      </c>
      <c r="J155" s="36">
        <v>2221.1999999999998</v>
      </c>
      <c r="K155" s="31">
        <v>2125</v>
      </c>
      <c r="L155" s="31">
        <v>2020</v>
      </c>
      <c r="M155" s="31">
        <v>1.01722</v>
      </c>
      <c r="N155" s="1"/>
      <c r="O155" s="1"/>
    </row>
    <row r="156" spans="1:15" ht="12.75" customHeight="1">
      <c r="A156" s="33">
        <v>147</v>
      </c>
      <c r="B156" s="53" t="s">
        <v>372</v>
      </c>
      <c r="C156" s="31">
        <v>224.7</v>
      </c>
      <c r="D156" s="36">
        <v>222.65</v>
      </c>
      <c r="E156" s="36">
        <v>217.35000000000002</v>
      </c>
      <c r="F156" s="36">
        <v>210.00000000000003</v>
      </c>
      <c r="G156" s="36">
        <v>204.70000000000005</v>
      </c>
      <c r="H156" s="36">
        <v>230</v>
      </c>
      <c r="I156" s="36">
        <v>235.3</v>
      </c>
      <c r="J156" s="36">
        <v>242.64999999999998</v>
      </c>
      <c r="K156" s="31">
        <v>227.95</v>
      </c>
      <c r="L156" s="31">
        <v>215.3</v>
      </c>
      <c r="M156" s="31">
        <v>53.821359999999999</v>
      </c>
      <c r="N156" s="1"/>
      <c r="O156" s="1"/>
    </row>
    <row r="157" spans="1:15" ht="12.75" customHeight="1">
      <c r="A157" s="33">
        <v>148</v>
      </c>
      <c r="B157" s="53" t="s">
        <v>844</v>
      </c>
      <c r="C157" s="31">
        <v>1249.8</v>
      </c>
      <c r="D157" s="36">
        <v>1246.9666666666667</v>
      </c>
      <c r="E157" s="36">
        <v>1216.9333333333334</v>
      </c>
      <c r="F157" s="36">
        <v>1184.0666666666666</v>
      </c>
      <c r="G157" s="36">
        <v>1154.0333333333333</v>
      </c>
      <c r="H157" s="36">
        <v>1279.8333333333335</v>
      </c>
      <c r="I157" s="36">
        <v>1309.8666666666668</v>
      </c>
      <c r="J157" s="36">
        <v>1342.7333333333336</v>
      </c>
      <c r="K157" s="31">
        <v>1277</v>
      </c>
      <c r="L157" s="31">
        <v>1214.0999999999999</v>
      </c>
      <c r="M157" s="31">
        <v>0.71741999999999995</v>
      </c>
      <c r="N157" s="1"/>
      <c r="O157" s="1"/>
    </row>
    <row r="158" spans="1:15" ht="12.75" customHeight="1">
      <c r="A158" s="33">
        <v>149</v>
      </c>
      <c r="B158" s="53" t="s">
        <v>373</v>
      </c>
      <c r="C158" s="31">
        <v>91.7</v>
      </c>
      <c r="D158" s="36">
        <v>92.149999999999991</v>
      </c>
      <c r="E158" s="36">
        <v>90.84999999999998</v>
      </c>
      <c r="F158" s="36">
        <v>89.999999999999986</v>
      </c>
      <c r="G158" s="36">
        <v>88.699999999999974</v>
      </c>
      <c r="H158" s="36">
        <v>92.999999999999986</v>
      </c>
      <c r="I158" s="36">
        <v>94.3</v>
      </c>
      <c r="J158" s="36">
        <v>95.149999999999991</v>
      </c>
      <c r="K158" s="31">
        <v>93.45</v>
      </c>
      <c r="L158" s="31">
        <v>91.3</v>
      </c>
      <c r="M158" s="31">
        <v>18.362439999999999</v>
      </c>
      <c r="N158" s="1"/>
      <c r="O158" s="1"/>
    </row>
    <row r="159" spans="1:15" ht="12.75" customHeight="1">
      <c r="A159" s="33">
        <v>150</v>
      </c>
      <c r="B159" s="53" t="s">
        <v>828</v>
      </c>
      <c r="C159" s="31">
        <v>850.05</v>
      </c>
      <c r="D159" s="36">
        <v>847.33333333333337</v>
      </c>
      <c r="E159" s="36">
        <v>836.26666666666677</v>
      </c>
      <c r="F159" s="36">
        <v>822.48333333333335</v>
      </c>
      <c r="G159" s="36">
        <v>811.41666666666674</v>
      </c>
      <c r="H159" s="36">
        <v>861.11666666666679</v>
      </c>
      <c r="I159" s="36">
        <v>872.18333333333339</v>
      </c>
      <c r="J159" s="36">
        <v>885.96666666666681</v>
      </c>
      <c r="K159" s="31">
        <v>858.4</v>
      </c>
      <c r="L159" s="31">
        <v>833.55</v>
      </c>
      <c r="M159" s="31">
        <v>0.63727</v>
      </c>
      <c r="N159" s="1"/>
      <c r="O159" s="1"/>
    </row>
    <row r="160" spans="1:15" ht="12.75" customHeight="1">
      <c r="A160" s="33">
        <v>151</v>
      </c>
      <c r="B160" s="53" t="s">
        <v>110</v>
      </c>
      <c r="C160" s="31">
        <v>3599.75</v>
      </c>
      <c r="D160" s="36">
        <v>3576.25</v>
      </c>
      <c r="E160" s="36">
        <v>3533.5</v>
      </c>
      <c r="F160" s="36">
        <v>3467.25</v>
      </c>
      <c r="G160" s="36">
        <v>3424.5</v>
      </c>
      <c r="H160" s="36">
        <v>3642.5</v>
      </c>
      <c r="I160" s="36">
        <v>3685.25</v>
      </c>
      <c r="J160" s="36">
        <v>3751.5</v>
      </c>
      <c r="K160" s="31">
        <v>3619</v>
      </c>
      <c r="L160" s="31">
        <v>3510</v>
      </c>
      <c r="M160" s="31">
        <v>3.4677899999999999</v>
      </c>
      <c r="N160" s="1"/>
      <c r="O160" s="1"/>
    </row>
    <row r="161" spans="1:15" ht="12.75" customHeight="1">
      <c r="A161" s="33">
        <v>152</v>
      </c>
      <c r="B161" s="53" t="s">
        <v>111</v>
      </c>
      <c r="C161" s="31">
        <v>455.8</v>
      </c>
      <c r="D161" s="36">
        <v>450.15000000000003</v>
      </c>
      <c r="E161" s="36">
        <v>440.65000000000009</v>
      </c>
      <c r="F161" s="36">
        <v>425.50000000000006</v>
      </c>
      <c r="G161" s="36">
        <v>416.00000000000011</v>
      </c>
      <c r="H161" s="36">
        <v>465.30000000000007</v>
      </c>
      <c r="I161" s="36">
        <v>474.79999999999995</v>
      </c>
      <c r="J161" s="36">
        <v>489.95000000000005</v>
      </c>
      <c r="K161" s="31">
        <v>459.65</v>
      </c>
      <c r="L161" s="31">
        <v>435</v>
      </c>
      <c r="M161" s="31">
        <v>35.217419999999997</v>
      </c>
      <c r="N161" s="1"/>
      <c r="O161" s="1"/>
    </row>
    <row r="162" spans="1:15" ht="12.75" customHeight="1">
      <c r="A162" s="33">
        <v>153</v>
      </c>
      <c r="B162" s="53" t="s">
        <v>374</v>
      </c>
      <c r="C162" s="31">
        <v>437.1</v>
      </c>
      <c r="D162" s="36">
        <v>435.56666666666666</v>
      </c>
      <c r="E162" s="36">
        <v>429.0333333333333</v>
      </c>
      <c r="F162" s="36">
        <v>420.96666666666664</v>
      </c>
      <c r="G162" s="36">
        <v>414.43333333333328</v>
      </c>
      <c r="H162" s="36">
        <v>443.63333333333333</v>
      </c>
      <c r="I162" s="36">
        <v>450.16666666666674</v>
      </c>
      <c r="J162" s="36">
        <v>458.23333333333335</v>
      </c>
      <c r="K162" s="31">
        <v>442.1</v>
      </c>
      <c r="L162" s="31">
        <v>427.5</v>
      </c>
      <c r="M162" s="31">
        <v>0.81174000000000002</v>
      </c>
      <c r="N162" s="1"/>
      <c r="O162" s="1"/>
    </row>
    <row r="163" spans="1:15" ht="12.75" customHeight="1">
      <c r="A163" s="33">
        <v>154</v>
      </c>
      <c r="B163" s="53" t="s">
        <v>272</v>
      </c>
      <c r="C163" s="31">
        <v>168.9</v>
      </c>
      <c r="D163" s="36">
        <v>168.23333333333335</v>
      </c>
      <c r="E163" s="36">
        <v>166.16666666666669</v>
      </c>
      <c r="F163" s="36">
        <v>163.43333333333334</v>
      </c>
      <c r="G163" s="36">
        <v>161.36666666666667</v>
      </c>
      <c r="H163" s="36">
        <v>170.9666666666667</v>
      </c>
      <c r="I163" s="36">
        <v>173.03333333333336</v>
      </c>
      <c r="J163" s="36">
        <v>175.76666666666671</v>
      </c>
      <c r="K163" s="31">
        <v>170.3</v>
      </c>
      <c r="L163" s="31">
        <v>165.5</v>
      </c>
      <c r="M163" s="31">
        <v>18.175540000000002</v>
      </c>
      <c r="N163" s="1"/>
      <c r="O163" s="1"/>
    </row>
    <row r="164" spans="1:15" ht="12.75" customHeight="1">
      <c r="A164" s="33">
        <v>155</v>
      </c>
      <c r="B164" s="53" t="s">
        <v>112</v>
      </c>
      <c r="C164" s="31">
        <v>161.69999999999999</v>
      </c>
      <c r="D164" s="36">
        <v>160.83333333333334</v>
      </c>
      <c r="E164" s="36">
        <v>159.11666666666667</v>
      </c>
      <c r="F164" s="36">
        <v>156.53333333333333</v>
      </c>
      <c r="G164" s="36">
        <v>154.81666666666666</v>
      </c>
      <c r="H164" s="36">
        <v>163.41666666666669</v>
      </c>
      <c r="I164" s="36">
        <v>165.13333333333333</v>
      </c>
      <c r="J164" s="36">
        <v>167.7166666666667</v>
      </c>
      <c r="K164" s="31">
        <v>162.55000000000001</v>
      </c>
      <c r="L164" s="31">
        <v>158.25</v>
      </c>
      <c r="M164" s="31">
        <v>165.77995000000001</v>
      </c>
      <c r="N164" s="1"/>
      <c r="O164" s="1"/>
    </row>
    <row r="165" spans="1:15" ht="12.75" customHeight="1">
      <c r="A165" s="33">
        <v>156</v>
      </c>
      <c r="B165" s="53" t="s">
        <v>375</v>
      </c>
      <c r="C165" s="31">
        <v>644</v>
      </c>
      <c r="D165" s="36">
        <v>646.65</v>
      </c>
      <c r="E165" s="36">
        <v>629.4</v>
      </c>
      <c r="F165" s="36">
        <v>614.79999999999995</v>
      </c>
      <c r="G165" s="36">
        <v>597.54999999999995</v>
      </c>
      <c r="H165" s="36">
        <v>661.25</v>
      </c>
      <c r="I165" s="36">
        <v>678.5</v>
      </c>
      <c r="J165" s="36">
        <v>693.1</v>
      </c>
      <c r="K165" s="31">
        <v>663.9</v>
      </c>
      <c r="L165" s="31">
        <v>632.04999999999995</v>
      </c>
      <c r="M165" s="31">
        <v>2.0603099999999999</v>
      </c>
      <c r="N165" s="1"/>
      <c r="O165" s="1"/>
    </row>
    <row r="166" spans="1:15" ht="12.75" customHeight="1">
      <c r="A166" s="33">
        <v>157</v>
      </c>
      <c r="B166" s="53" t="s">
        <v>376</v>
      </c>
      <c r="C166" s="31">
        <v>4286.75</v>
      </c>
      <c r="D166" s="36">
        <v>4321.6500000000005</v>
      </c>
      <c r="E166" s="36">
        <v>4215.1000000000013</v>
      </c>
      <c r="F166" s="36">
        <v>4143.4500000000007</v>
      </c>
      <c r="G166" s="36">
        <v>4036.9000000000015</v>
      </c>
      <c r="H166" s="36">
        <v>4393.3000000000011</v>
      </c>
      <c r="I166" s="36">
        <v>4499.8500000000004</v>
      </c>
      <c r="J166" s="36">
        <v>4571.5000000000009</v>
      </c>
      <c r="K166" s="31">
        <v>4428.2</v>
      </c>
      <c r="L166" s="31">
        <v>4250</v>
      </c>
      <c r="M166" s="31">
        <v>0.19789999999999999</v>
      </c>
      <c r="N166" s="1"/>
      <c r="O166" s="1"/>
    </row>
    <row r="167" spans="1:15" ht="12.75" customHeight="1">
      <c r="A167" s="33">
        <v>158</v>
      </c>
      <c r="B167" s="53" t="s">
        <v>377</v>
      </c>
      <c r="C167" s="31">
        <v>1022.55</v>
      </c>
      <c r="D167" s="36">
        <v>1016.9166666666666</v>
      </c>
      <c r="E167" s="36">
        <v>999.7833333333333</v>
      </c>
      <c r="F167" s="36">
        <v>977.01666666666665</v>
      </c>
      <c r="G167" s="36">
        <v>959.88333333333333</v>
      </c>
      <c r="H167" s="36">
        <v>1039.6833333333334</v>
      </c>
      <c r="I167" s="36">
        <v>1056.8166666666666</v>
      </c>
      <c r="J167" s="36">
        <v>1079.5833333333333</v>
      </c>
      <c r="K167" s="31">
        <v>1034.05</v>
      </c>
      <c r="L167" s="31">
        <v>994.15</v>
      </c>
      <c r="M167" s="31">
        <v>1.9154</v>
      </c>
      <c r="N167" s="1"/>
      <c r="O167" s="1"/>
    </row>
    <row r="168" spans="1:15" ht="12.75" customHeight="1">
      <c r="A168" s="33">
        <v>159</v>
      </c>
      <c r="B168" s="53" t="s">
        <v>378</v>
      </c>
      <c r="C168" s="31">
        <v>271.14999999999998</v>
      </c>
      <c r="D168" s="36">
        <v>269.93333333333334</v>
      </c>
      <c r="E168" s="36">
        <v>266.06666666666666</v>
      </c>
      <c r="F168" s="36">
        <v>260.98333333333335</v>
      </c>
      <c r="G168" s="36">
        <v>257.11666666666667</v>
      </c>
      <c r="H168" s="36">
        <v>275.01666666666665</v>
      </c>
      <c r="I168" s="36">
        <v>278.88333333333333</v>
      </c>
      <c r="J168" s="36">
        <v>283.96666666666664</v>
      </c>
      <c r="K168" s="31">
        <v>273.8</v>
      </c>
      <c r="L168" s="31">
        <v>264.85000000000002</v>
      </c>
      <c r="M168" s="31">
        <v>9.6709700000000005</v>
      </c>
      <c r="N168" s="1"/>
      <c r="O168" s="1"/>
    </row>
    <row r="169" spans="1:15" ht="12.75" customHeight="1">
      <c r="A169" s="33">
        <v>160</v>
      </c>
      <c r="B169" s="53" t="s">
        <v>379</v>
      </c>
      <c r="C169" s="31">
        <v>184.05</v>
      </c>
      <c r="D169" s="36">
        <v>183.28333333333333</v>
      </c>
      <c r="E169" s="36">
        <v>180.86666666666667</v>
      </c>
      <c r="F169" s="36">
        <v>177.68333333333334</v>
      </c>
      <c r="G169" s="36">
        <v>175.26666666666668</v>
      </c>
      <c r="H169" s="36">
        <v>186.46666666666667</v>
      </c>
      <c r="I169" s="36">
        <v>188.88333333333335</v>
      </c>
      <c r="J169" s="36">
        <v>192.06666666666666</v>
      </c>
      <c r="K169" s="31">
        <v>185.7</v>
      </c>
      <c r="L169" s="31">
        <v>180.1</v>
      </c>
      <c r="M169" s="31">
        <v>10.64705</v>
      </c>
      <c r="N169" s="1"/>
      <c r="O169" s="1"/>
    </row>
    <row r="170" spans="1:15" ht="12.75" customHeight="1">
      <c r="A170" s="33">
        <v>161</v>
      </c>
      <c r="B170" s="53" t="s">
        <v>829</v>
      </c>
      <c r="C170" s="31">
        <v>722</v>
      </c>
      <c r="D170" s="36">
        <v>728.93333333333339</v>
      </c>
      <c r="E170" s="36">
        <v>708.26666666666677</v>
      </c>
      <c r="F170" s="36">
        <v>694.53333333333342</v>
      </c>
      <c r="G170" s="36">
        <v>673.86666666666679</v>
      </c>
      <c r="H170" s="36">
        <v>742.66666666666674</v>
      </c>
      <c r="I170" s="36">
        <v>763.33333333333326</v>
      </c>
      <c r="J170" s="36">
        <v>777.06666666666672</v>
      </c>
      <c r="K170" s="31">
        <v>749.6</v>
      </c>
      <c r="L170" s="31">
        <v>715.2</v>
      </c>
      <c r="M170" s="31">
        <v>6.7794600000000003</v>
      </c>
      <c r="N170" s="1"/>
      <c r="O170" s="1"/>
    </row>
    <row r="171" spans="1:15" ht="12.75" customHeight="1">
      <c r="A171" s="33">
        <v>162</v>
      </c>
      <c r="B171" s="53" t="s">
        <v>273</v>
      </c>
      <c r="C171" s="31">
        <v>446.3</v>
      </c>
      <c r="D171" s="36">
        <v>443.09999999999997</v>
      </c>
      <c r="E171" s="36">
        <v>437.19999999999993</v>
      </c>
      <c r="F171" s="36">
        <v>428.09999999999997</v>
      </c>
      <c r="G171" s="36">
        <v>422.19999999999993</v>
      </c>
      <c r="H171" s="36">
        <v>452.19999999999993</v>
      </c>
      <c r="I171" s="36">
        <v>458.09999999999991</v>
      </c>
      <c r="J171" s="36">
        <v>467.19999999999993</v>
      </c>
      <c r="K171" s="31">
        <v>449</v>
      </c>
      <c r="L171" s="31">
        <v>434</v>
      </c>
      <c r="M171" s="31">
        <v>5.7243399999999998</v>
      </c>
      <c r="N171" s="1"/>
      <c r="O171" s="1"/>
    </row>
    <row r="172" spans="1:15" ht="12.75" customHeight="1">
      <c r="A172" s="33">
        <v>163</v>
      </c>
      <c r="B172" s="53" t="s">
        <v>380</v>
      </c>
      <c r="C172" s="31">
        <v>1324.5</v>
      </c>
      <c r="D172" s="36">
        <v>1325.8666666666666</v>
      </c>
      <c r="E172" s="36">
        <v>1301.7333333333331</v>
      </c>
      <c r="F172" s="36">
        <v>1278.9666666666665</v>
      </c>
      <c r="G172" s="36">
        <v>1254.833333333333</v>
      </c>
      <c r="H172" s="36">
        <v>1348.6333333333332</v>
      </c>
      <c r="I172" s="36">
        <v>1372.7666666666669</v>
      </c>
      <c r="J172" s="36">
        <v>1395.5333333333333</v>
      </c>
      <c r="K172" s="31">
        <v>1350</v>
      </c>
      <c r="L172" s="31">
        <v>1303.0999999999999</v>
      </c>
      <c r="M172" s="31">
        <v>0.29887000000000002</v>
      </c>
      <c r="N172" s="1"/>
      <c r="O172" s="1"/>
    </row>
    <row r="173" spans="1:15" ht="12.75" customHeight="1">
      <c r="A173" s="33">
        <v>164</v>
      </c>
      <c r="B173" s="53" t="s">
        <v>113</v>
      </c>
      <c r="C173" s="31">
        <v>192.95</v>
      </c>
      <c r="D173" s="36">
        <v>191.33333333333334</v>
      </c>
      <c r="E173" s="36">
        <v>188.9666666666667</v>
      </c>
      <c r="F173" s="36">
        <v>184.98333333333335</v>
      </c>
      <c r="G173" s="36">
        <v>182.6166666666667</v>
      </c>
      <c r="H173" s="36">
        <v>195.31666666666669</v>
      </c>
      <c r="I173" s="36">
        <v>197.68333333333331</v>
      </c>
      <c r="J173" s="36">
        <v>201.66666666666669</v>
      </c>
      <c r="K173" s="31">
        <v>193.7</v>
      </c>
      <c r="L173" s="31">
        <v>187.35</v>
      </c>
      <c r="M173" s="31">
        <v>124.36159000000001</v>
      </c>
      <c r="N173" s="1"/>
      <c r="O173" s="1"/>
    </row>
    <row r="174" spans="1:15" ht="12.75" customHeight="1">
      <c r="A174" s="33">
        <v>165</v>
      </c>
      <c r="B174" s="53" t="s">
        <v>381</v>
      </c>
      <c r="C174" s="31">
        <v>1339.4</v>
      </c>
      <c r="D174" s="36">
        <v>1337.5166666666667</v>
      </c>
      <c r="E174" s="36">
        <v>1326.1333333333332</v>
      </c>
      <c r="F174" s="36">
        <v>1312.8666666666666</v>
      </c>
      <c r="G174" s="36">
        <v>1301.4833333333331</v>
      </c>
      <c r="H174" s="36">
        <v>1350.7833333333333</v>
      </c>
      <c r="I174" s="36">
        <v>1362.166666666667</v>
      </c>
      <c r="J174" s="36">
        <v>1375.4333333333334</v>
      </c>
      <c r="K174" s="31">
        <v>1348.9</v>
      </c>
      <c r="L174" s="31">
        <v>1324.25</v>
      </c>
      <c r="M174" s="31">
        <v>0.59689000000000003</v>
      </c>
      <c r="N174" s="1"/>
      <c r="O174" s="1"/>
    </row>
    <row r="175" spans="1:15" ht="12.75" customHeight="1">
      <c r="A175" s="33">
        <v>166</v>
      </c>
      <c r="B175" s="53" t="s">
        <v>116</v>
      </c>
      <c r="C175" s="31">
        <v>82.35</v>
      </c>
      <c r="D175" s="36">
        <v>81.183333333333323</v>
      </c>
      <c r="E175" s="36">
        <v>79.816666666666649</v>
      </c>
      <c r="F175" s="36">
        <v>77.283333333333331</v>
      </c>
      <c r="G175" s="36">
        <v>75.916666666666657</v>
      </c>
      <c r="H175" s="36">
        <v>83.71666666666664</v>
      </c>
      <c r="I175" s="36">
        <v>85.083333333333314</v>
      </c>
      <c r="J175" s="36">
        <v>87.616666666666632</v>
      </c>
      <c r="K175" s="31">
        <v>82.55</v>
      </c>
      <c r="L175" s="31">
        <v>78.650000000000006</v>
      </c>
      <c r="M175" s="31">
        <v>167.18496999999999</v>
      </c>
      <c r="N175" s="1"/>
      <c r="O175" s="1"/>
    </row>
    <row r="176" spans="1:15" ht="12.75" customHeight="1">
      <c r="A176" s="33">
        <v>167</v>
      </c>
      <c r="B176" s="53" t="s">
        <v>382</v>
      </c>
      <c r="C176" s="31">
        <v>2544.4499999999998</v>
      </c>
      <c r="D176" s="36">
        <v>2526.9</v>
      </c>
      <c r="E176" s="36">
        <v>2483.8000000000002</v>
      </c>
      <c r="F176" s="36">
        <v>2423.15</v>
      </c>
      <c r="G176" s="36">
        <v>2380.0500000000002</v>
      </c>
      <c r="H176" s="36">
        <v>2587.5500000000002</v>
      </c>
      <c r="I176" s="36">
        <v>2630.6499999999996</v>
      </c>
      <c r="J176" s="36">
        <v>2691.3</v>
      </c>
      <c r="K176" s="31">
        <v>2570</v>
      </c>
      <c r="L176" s="31">
        <v>2466.25</v>
      </c>
      <c r="M176" s="31">
        <v>0.26623999999999998</v>
      </c>
      <c r="N176" s="1"/>
      <c r="O176" s="1"/>
    </row>
    <row r="177" spans="1:15" ht="12.75" customHeight="1">
      <c r="A177" s="33">
        <v>168</v>
      </c>
      <c r="B177" s="53" t="s">
        <v>383</v>
      </c>
      <c r="C177" s="31">
        <v>322.8</v>
      </c>
      <c r="D177" s="36">
        <v>321.56666666666666</v>
      </c>
      <c r="E177" s="36">
        <v>318.18333333333334</v>
      </c>
      <c r="F177" s="36">
        <v>313.56666666666666</v>
      </c>
      <c r="G177" s="36">
        <v>310.18333333333334</v>
      </c>
      <c r="H177" s="36">
        <v>326.18333333333334</v>
      </c>
      <c r="I177" s="36">
        <v>329.56666666666666</v>
      </c>
      <c r="J177" s="36">
        <v>334.18333333333334</v>
      </c>
      <c r="K177" s="31">
        <v>324.95</v>
      </c>
      <c r="L177" s="31">
        <v>316.95</v>
      </c>
      <c r="M177" s="31">
        <v>4.6790000000000003</v>
      </c>
      <c r="N177" s="1"/>
      <c r="O177" s="1"/>
    </row>
    <row r="178" spans="1:15" ht="12.75" customHeight="1">
      <c r="A178" s="33">
        <v>169</v>
      </c>
      <c r="B178" s="53" t="s">
        <v>866</v>
      </c>
      <c r="C178" s="31">
        <v>6888.55</v>
      </c>
      <c r="D178" s="36">
        <v>6910.8499999999995</v>
      </c>
      <c r="E178" s="36">
        <v>6747.6999999999989</v>
      </c>
      <c r="F178" s="36">
        <v>6606.8499999999995</v>
      </c>
      <c r="G178" s="36">
        <v>6443.6999999999989</v>
      </c>
      <c r="H178" s="36">
        <v>7051.6999999999989</v>
      </c>
      <c r="I178" s="36">
        <v>7214.8499999999985</v>
      </c>
      <c r="J178" s="36">
        <v>7355.6999999999989</v>
      </c>
      <c r="K178" s="31">
        <v>7074</v>
      </c>
      <c r="L178" s="31">
        <v>6770</v>
      </c>
      <c r="M178" s="31">
        <v>0.32575999999999999</v>
      </c>
      <c r="N178" s="1"/>
      <c r="O178" s="1"/>
    </row>
    <row r="179" spans="1:15" ht="12.75" customHeight="1">
      <c r="A179" s="33">
        <v>170</v>
      </c>
      <c r="B179" s="53" t="s">
        <v>274</v>
      </c>
      <c r="C179" s="31">
        <v>1764.4</v>
      </c>
      <c r="D179" s="36">
        <v>1739.8</v>
      </c>
      <c r="E179" s="36">
        <v>1709.6</v>
      </c>
      <c r="F179" s="36">
        <v>1654.8</v>
      </c>
      <c r="G179" s="36">
        <v>1624.6</v>
      </c>
      <c r="H179" s="36">
        <v>1794.6</v>
      </c>
      <c r="I179" s="36">
        <v>1824.8000000000002</v>
      </c>
      <c r="J179" s="36">
        <v>1879.6</v>
      </c>
      <c r="K179" s="31">
        <v>1770</v>
      </c>
      <c r="L179" s="31">
        <v>1685</v>
      </c>
      <c r="M179" s="31">
        <v>3.7729599999999999</v>
      </c>
      <c r="N179" s="1"/>
      <c r="O179" s="1"/>
    </row>
    <row r="180" spans="1:15" ht="12.75" customHeight="1">
      <c r="A180" s="33">
        <v>171</v>
      </c>
      <c r="B180" s="53" t="s">
        <v>384</v>
      </c>
      <c r="C180" s="31">
        <v>1999.35</v>
      </c>
      <c r="D180" s="36">
        <v>1994.3333333333333</v>
      </c>
      <c r="E180" s="36">
        <v>1972.8166666666666</v>
      </c>
      <c r="F180" s="36">
        <v>1946.2833333333333</v>
      </c>
      <c r="G180" s="36">
        <v>1924.7666666666667</v>
      </c>
      <c r="H180" s="36">
        <v>2020.8666666666666</v>
      </c>
      <c r="I180" s="36">
        <v>2042.3833333333334</v>
      </c>
      <c r="J180" s="36">
        <v>2068.9166666666665</v>
      </c>
      <c r="K180" s="31">
        <v>2015.85</v>
      </c>
      <c r="L180" s="31">
        <v>1967.8</v>
      </c>
      <c r="M180" s="31">
        <v>0.60938000000000003</v>
      </c>
      <c r="N180" s="1"/>
      <c r="O180" s="1"/>
    </row>
    <row r="181" spans="1:15" ht="12.75" customHeight="1">
      <c r="A181" s="33">
        <v>172</v>
      </c>
      <c r="B181" s="53" t="s">
        <v>867</v>
      </c>
      <c r="C181" s="31">
        <v>812.3</v>
      </c>
      <c r="D181" s="36">
        <v>816.9666666666667</v>
      </c>
      <c r="E181" s="36">
        <v>801.93333333333339</v>
      </c>
      <c r="F181" s="36">
        <v>791.56666666666672</v>
      </c>
      <c r="G181" s="36">
        <v>776.53333333333342</v>
      </c>
      <c r="H181" s="36">
        <v>827.33333333333337</v>
      </c>
      <c r="I181" s="36">
        <v>842.36666666666667</v>
      </c>
      <c r="J181" s="36">
        <v>852.73333333333335</v>
      </c>
      <c r="K181" s="31">
        <v>832</v>
      </c>
      <c r="L181" s="31">
        <v>806.6</v>
      </c>
      <c r="M181" s="31">
        <v>0.59119999999999995</v>
      </c>
      <c r="N181" s="1"/>
      <c r="O181" s="1"/>
    </row>
    <row r="182" spans="1:15" ht="12.75" customHeight="1">
      <c r="A182" s="33">
        <v>173</v>
      </c>
      <c r="B182" s="53" t="s">
        <v>114</v>
      </c>
      <c r="C182" s="31">
        <v>1033.1500000000001</v>
      </c>
      <c r="D182" s="36">
        <v>1027.95</v>
      </c>
      <c r="E182" s="36">
        <v>1015.2</v>
      </c>
      <c r="F182" s="36">
        <v>997.25</v>
      </c>
      <c r="G182" s="36">
        <v>984.5</v>
      </c>
      <c r="H182" s="36">
        <v>1045.9000000000001</v>
      </c>
      <c r="I182" s="36">
        <v>1058.6500000000001</v>
      </c>
      <c r="J182" s="36">
        <v>1076.6000000000001</v>
      </c>
      <c r="K182" s="31">
        <v>1040.7</v>
      </c>
      <c r="L182" s="31">
        <v>1010</v>
      </c>
      <c r="M182" s="31">
        <v>4.7345800000000002</v>
      </c>
      <c r="N182" s="1"/>
      <c r="O182" s="1"/>
    </row>
    <row r="183" spans="1:15" ht="12.75" customHeight="1">
      <c r="A183" s="33">
        <v>174</v>
      </c>
      <c r="B183" s="53" t="s">
        <v>833</v>
      </c>
      <c r="C183" s="31">
        <v>1388.7</v>
      </c>
      <c r="D183" s="36">
        <v>1390.0666666666666</v>
      </c>
      <c r="E183" s="36">
        <v>1352.1333333333332</v>
      </c>
      <c r="F183" s="36">
        <v>1315.5666666666666</v>
      </c>
      <c r="G183" s="36">
        <v>1277.6333333333332</v>
      </c>
      <c r="H183" s="36">
        <v>1426.6333333333332</v>
      </c>
      <c r="I183" s="36">
        <v>1464.5666666666666</v>
      </c>
      <c r="J183" s="36">
        <v>1501.1333333333332</v>
      </c>
      <c r="K183" s="31">
        <v>1428</v>
      </c>
      <c r="L183" s="31">
        <v>1353.5</v>
      </c>
      <c r="M183" s="31">
        <v>0.93359000000000003</v>
      </c>
      <c r="N183" s="1"/>
      <c r="O183" s="1"/>
    </row>
    <row r="184" spans="1:15" ht="12.75" customHeight="1">
      <c r="A184" s="33">
        <v>175</v>
      </c>
      <c r="B184" s="53" t="s">
        <v>385</v>
      </c>
      <c r="C184" s="31">
        <v>957.65</v>
      </c>
      <c r="D184" s="36">
        <v>956.94999999999993</v>
      </c>
      <c r="E184" s="36">
        <v>938.69999999999982</v>
      </c>
      <c r="F184" s="36">
        <v>919.74999999999989</v>
      </c>
      <c r="G184" s="36">
        <v>901.49999999999977</v>
      </c>
      <c r="H184" s="36">
        <v>975.89999999999986</v>
      </c>
      <c r="I184" s="36">
        <v>994.15000000000009</v>
      </c>
      <c r="J184" s="36">
        <v>1013.0999999999999</v>
      </c>
      <c r="K184" s="31">
        <v>975.2</v>
      </c>
      <c r="L184" s="31">
        <v>938</v>
      </c>
      <c r="M184" s="31">
        <v>0.22644</v>
      </c>
      <c r="N184" s="1"/>
      <c r="O184" s="1"/>
    </row>
    <row r="185" spans="1:15" ht="12.75" customHeight="1">
      <c r="A185" s="33">
        <v>176</v>
      </c>
      <c r="B185" s="53" t="s">
        <v>868</v>
      </c>
      <c r="C185" s="31">
        <v>894.4</v>
      </c>
      <c r="D185" s="36">
        <v>894.13333333333333</v>
      </c>
      <c r="E185" s="36">
        <v>880.26666666666665</v>
      </c>
      <c r="F185" s="36">
        <v>866.13333333333333</v>
      </c>
      <c r="G185" s="36">
        <v>852.26666666666665</v>
      </c>
      <c r="H185" s="36">
        <v>908.26666666666665</v>
      </c>
      <c r="I185" s="36">
        <v>922.13333333333321</v>
      </c>
      <c r="J185" s="36">
        <v>936.26666666666665</v>
      </c>
      <c r="K185" s="31">
        <v>908</v>
      </c>
      <c r="L185" s="31">
        <v>880</v>
      </c>
      <c r="M185" s="31">
        <v>2.8570899999999999</v>
      </c>
      <c r="N185" s="1"/>
      <c r="O185" s="1"/>
    </row>
    <row r="186" spans="1:15" ht="12.75" customHeight="1">
      <c r="A186" s="33">
        <v>177</v>
      </c>
      <c r="B186" s="53" t="s">
        <v>386</v>
      </c>
      <c r="C186" s="31">
        <v>3316.3</v>
      </c>
      <c r="D186" s="36">
        <v>3328.7333333333336</v>
      </c>
      <c r="E186" s="36">
        <v>3262.4666666666672</v>
      </c>
      <c r="F186" s="36">
        <v>3208.6333333333337</v>
      </c>
      <c r="G186" s="36">
        <v>3142.3666666666672</v>
      </c>
      <c r="H186" s="36">
        <v>3382.5666666666671</v>
      </c>
      <c r="I186" s="36">
        <v>3448.8333333333335</v>
      </c>
      <c r="J186" s="36">
        <v>3502.666666666667</v>
      </c>
      <c r="K186" s="31">
        <v>3395</v>
      </c>
      <c r="L186" s="31">
        <v>3274.9</v>
      </c>
      <c r="M186" s="31">
        <v>0.43240000000000001</v>
      </c>
      <c r="N186" s="1"/>
      <c r="O186" s="1"/>
    </row>
    <row r="187" spans="1:15" ht="12.75" customHeight="1">
      <c r="A187" s="33">
        <v>178</v>
      </c>
      <c r="B187" s="53" t="s">
        <v>118</v>
      </c>
      <c r="C187" s="31">
        <v>1338.3</v>
      </c>
      <c r="D187" s="36">
        <v>1333.05</v>
      </c>
      <c r="E187" s="36">
        <v>1316.6</v>
      </c>
      <c r="F187" s="36">
        <v>1294.8999999999999</v>
      </c>
      <c r="G187" s="36">
        <v>1278.4499999999998</v>
      </c>
      <c r="H187" s="36">
        <v>1354.75</v>
      </c>
      <c r="I187" s="36">
        <v>1371.2000000000003</v>
      </c>
      <c r="J187" s="36">
        <v>1392.9</v>
      </c>
      <c r="K187" s="31">
        <v>1349.5</v>
      </c>
      <c r="L187" s="31">
        <v>1311.35</v>
      </c>
      <c r="M187" s="31">
        <v>11.328900000000001</v>
      </c>
      <c r="N187" s="1"/>
      <c r="O187" s="1"/>
    </row>
    <row r="188" spans="1:15" ht="12.75" customHeight="1">
      <c r="A188" s="33">
        <v>179</v>
      </c>
      <c r="B188" s="53" t="s">
        <v>387</v>
      </c>
      <c r="C188" s="31">
        <v>825.75</v>
      </c>
      <c r="D188" s="36">
        <v>821.7166666666667</v>
      </c>
      <c r="E188" s="36">
        <v>809.48333333333335</v>
      </c>
      <c r="F188" s="36">
        <v>793.2166666666667</v>
      </c>
      <c r="G188" s="36">
        <v>780.98333333333335</v>
      </c>
      <c r="H188" s="36">
        <v>837.98333333333335</v>
      </c>
      <c r="I188" s="36">
        <v>850.2166666666667</v>
      </c>
      <c r="J188" s="36">
        <v>866.48333333333335</v>
      </c>
      <c r="K188" s="31">
        <v>833.95</v>
      </c>
      <c r="L188" s="31">
        <v>805.45</v>
      </c>
      <c r="M188" s="31">
        <v>1.2356</v>
      </c>
      <c r="N188" s="1"/>
      <c r="O188" s="1"/>
    </row>
    <row r="189" spans="1:15" ht="12.75" customHeight="1">
      <c r="A189" s="33">
        <v>180</v>
      </c>
      <c r="B189" s="53" t="s">
        <v>119</v>
      </c>
      <c r="C189" s="31">
        <v>2766.6</v>
      </c>
      <c r="D189" s="36">
        <v>2723.9166666666665</v>
      </c>
      <c r="E189" s="36">
        <v>2668.833333333333</v>
      </c>
      <c r="F189" s="36">
        <v>2571.0666666666666</v>
      </c>
      <c r="G189" s="36">
        <v>2515.9833333333331</v>
      </c>
      <c r="H189" s="36">
        <v>2821.6833333333329</v>
      </c>
      <c r="I189" s="36">
        <v>2876.766666666666</v>
      </c>
      <c r="J189" s="36">
        <v>2974.5333333333328</v>
      </c>
      <c r="K189" s="31">
        <v>2779</v>
      </c>
      <c r="L189" s="31">
        <v>2626.15</v>
      </c>
      <c r="M189" s="31">
        <v>8.5481099999999994</v>
      </c>
      <c r="N189" s="1"/>
      <c r="O189" s="1"/>
    </row>
    <row r="190" spans="1:15" ht="12.75" customHeight="1">
      <c r="A190" s="33">
        <v>181</v>
      </c>
      <c r="B190" s="53" t="s">
        <v>120</v>
      </c>
      <c r="C190" s="31">
        <v>405.2</v>
      </c>
      <c r="D190" s="36">
        <v>402.40000000000003</v>
      </c>
      <c r="E190" s="36">
        <v>397.50000000000006</v>
      </c>
      <c r="F190" s="36">
        <v>389.8</v>
      </c>
      <c r="G190" s="36">
        <v>384.90000000000003</v>
      </c>
      <c r="H190" s="36">
        <v>410.10000000000008</v>
      </c>
      <c r="I190" s="36">
        <v>415.00000000000006</v>
      </c>
      <c r="J190" s="36">
        <v>422.7000000000001</v>
      </c>
      <c r="K190" s="31">
        <v>407.3</v>
      </c>
      <c r="L190" s="31">
        <v>394.7</v>
      </c>
      <c r="M190" s="31">
        <v>6.2928600000000001</v>
      </c>
      <c r="N190" s="1"/>
      <c r="O190" s="1"/>
    </row>
    <row r="191" spans="1:15" ht="12.75" customHeight="1">
      <c r="A191" s="33">
        <v>182</v>
      </c>
      <c r="B191" s="53" t="s">
        <v>388</v>
      </c>
      <c r="C191" s="31">
        <v>563.75</v>
      </c>
      <c r="D191" s="36">
        <v>558.88333333333333</v>
      </c>
      <c r="E191" s="36">
        <v>551.41666666666663</v>
      </c>
      <c r="F191" s="36">
        <v>539.08333333333326</v>
      </c>
      <c r="G191" s="36">
        <v>531.61666666666656</v>
      </c>
      <c r="H191" s="36">
        <v>571.2166666666667</v>
      </c>
      <c r="I191" s="36">
        <v>578.68333333333339</v>
      </c>
      <c r="J191" s="36">
        <v>591.01666666666677</v>
      </c>
      <c r="K191" s="31">
        <v>566.35</v>
      </c>
      <c r="L191" s="31">
        <v>546.54999999999995</v>
      </c>
      <c r="M191" s="31">
        <v>13.06414</v>
      </c>
      <c r="N191" s="1"/>
      <c r="O191" s="1"/>
    </row>
    <row r="192" spans="1:15" ht="12.75" customHeight="1">
      <c r="A192" s="33">
        <v>183</v>
      </c>
      <c r="B192" s="53" t="s">
        <v>121</v>
      </c>
      <c r="C192" s="31">
        <v>2385.1999999999998</v>
      </c>
      <c r="D192" s="36">
        <v>2375.0833333333335</v>
      </c>
      <c r="E192" s="36">
        <v>2357.166666666667</v>
      </c>
      <c r="F192" s="36">
        <v>2329.1333333333337</v>
      </c>
      <c r="G192" s="36">
        <v>2311.2166666666672</v>
      </c>
      <c r="H192" s="36">
        <v>2403.1166666666668</v>
      </c>
      <c r="I192" s="36">
        <v>2421.0333333333338</v>
      </c>
      <c r="J192" s="36">
        <v>2449.0666666666666</v>
      </c>
      <c r="K192" s="31">
        <v>2393</v>
      </c>
      <c r="L192" s="31">
        <v>2347.0500000000002</v>
      </c>
      <c r="M192" s="31">
        <v>5.1126399999999999</v>
      </c>
      <c r="N192" s="1"/>
      <c r="O192" s="1"/>
    </row>
    <row r="193" spans="1:15" ht="12.75" customHeight="1">
      <c r="A193" s="33">
        <v>184</v>
      </c>
      <c r="B193" s="53" t="s">
        <v>389</v>
      </c>
      <c r="C193" s="31">
        <v>1001.8</v>
      </c>
      <c r="D193" s="36">
        <v>997.5333333333333</v>
      </c>
      <c r="E193" s="36">
        <v>966.26666666666665</v>
      </c>
      <c r="F193" s="36">
        <v>930.73333333333335</v>
      </c>
      <c r="G193" s="36">
        <v>899.4666666666667</v>
      </c>
      <c r="H193" s="36">
        <v>1033.0666666666666</v>
      </c>
      <c r="I193" s="36">
        <v>1064.3333333333333</v>
      </c>
      <c r="J193" s="36">
        <v>1099.8666666666666</v>
      </c>
      <c r="K193" s="31">
        <v>1028.8</v>
      </c>
      <c r="L193" s="31">
        <v>962</v>
      </c>
      <c r="M193" s="31">
        <v>21.795559999999998</v>
      </c>
      <c r="N193" s="1"/>
      <c r="O193" s="1"/>
    </row>
    <row r="194" spans="1:15" ht="12.75" customHeight="1">
      <c r="A194" s="33">
        <v>185</v>
      </c>
      <c r="B194" s="53" t="s">
        <v>390</v>
      </c>
      <c r="C194" s="31">
        <v>2231.25</v>
      </c>
      <c r="D194" s="36">
        <v>2176.3666666666668</v>
      </c>
      <c r="E194" s="36">
        <v>2110.5333333333338</v>
      </c>
      <c r="F194" s="36">
        <v>1989.8166666666671</v>
      </c>
      <c r="G194" s="36">
        <v>1923.983333333334</v>
      </c>
      <c r="H194" s="36">
        <v>2297.0833333333335</v>
      </c>
      <c r="I194" s="36">
        <v>2362.9166666666665</v>
      </c>
      <c r="J194" s="36">
        <v>2483.6333333333332</v>
      </c>
      <c r="K194" s="31">
        <v>2242.1999999999998</v>
      </c>
      <c r="L194" s="31">
        <v>2055.65</v>
      </c>
      <c r="M194" s="31">
        <v>0.78917999999999999</v>
      </c>
      <c r="N194" s="1"/>
      <c r="O194" s="1"/>
    </row>
    <row r="195" spans="1:15" ht="12.75" customHeight="1">
      <c r="A195" s="33">
        <v>186</v>
      </c>
      <c r="B195" s="53" t="s">
        <v>391</v>
      </c>
      <c r="C195" s="31">
        <v>773.65</v>
      </c>
      <c r="D195" s="36">
        <v>763.19999999999993</v>
      </c>
      <c r="E195" s="36">
        <v>748.44999999999982</v>
      </c>
      <c r="F195" s="36">
        <v>723.24999999999989</v>
      </c>
      <c r="G195" s="36">
        <v>708.49999999999977</v>
      </c>
      <c r="H195" s="36">
        <v>788.39999999999986</v>
      </c>
      <c r="I195" s="36">
        <v>803.15000000000009</v>
      </c>
      <c r="J195" s="36">
        <v>828.34999999999991</v>
      </c>
      <c r="K195" s="31">
        <v>777.95</v>
      </c>
      <c r="L195" s="31">
        <v>738</v>
      </c>
      <c r="M195" s="31">
        <v>0.88968999999999998</v>
      </c>
      <c r="N195" s="1"/>
      <c r="O195" s="1"/>
    </row>
    <row r="196" spans="1:15" ht="12.75" customHeight="1">
      <c r="A196" s="33">
        <v>187</v>
      </c>
      <c r="B196" s="53" t="s">
        <v>392</v>
      </c>
      <c r="C196" s="31">
        <v>150.4</v>
      </c>
      <c r="D196" s="36">
        <v>149.5</v>
      </c>
      <c r="E196" s="36">
        <v>147.6</v>
      </c>
      <c r="F196" s="36">
        <v>144.79999999999998</v>
      </c>
      <c r="G196" s="36">
        <v>142.89999999999998</v>
      </c>
      <c r="H196" s="36">
        <v>152.30000000000001</v>
      </c>
      <c r="I196" s="36">
        <v>154.19999999999999</v>
      </c>
      <c r="J196" s="36">
        <v>157.00000000000003</v>
      </c>
      <c r="K196" s="31">
        <v>151.4</v>
      </c>
      <c r="L196" s="31">
        <v>146.69999999999999</v>
      </c>
      <c r="M196" s="31">
        <v>3.00332</v>
      </c>
      <c r="N196" s="1"/>
      <c r="O196" s="1"/>
    </row>
    <row r="197" spans="1:15" ht="12.75" customHeight="1">
      <c r="A197" s="33">
        <v>188</v>
      </c>
      <c r="B197" s="53" t="s">
        <v>393</v>
      </c>
      <c r="C197" s="31">
        <v>3222.1</v>
      </c>
      <c r="D197" s="36">
        <v>3237.2999999999997</v>
      </c>
      <c r="E197" s="36">
        <v>3184.9499999999994</v>
      </c>
      <c r="F197" s="36">
        <v>3147.7999999999997</v>
      </c>
      <c r="G197" s="36">
        <v>3095.4499999999994</v>
      </c>
      <c r="H197" s="36">
        <v>3274.4499999999994</v>
      </c>
      <c r="I197" s="36">
        <v>3326.7999999999997</v>
      </c>
      <c r="J197" s="36">
        <v>3363.9499999999994</v>
      </c>
      <c r="K197" s="31">
        <v>3289.65</v>
      </c>
      <c r="L197" s="31">
        <v>3200.15</v>
      </c>
      <c r="M197" s="31">
        <v>0.32335000000000003</v>
      </c>
      <c r="N197" s="1"/>
      <c r="O197" s="1"/>
    </row>
    <row r="198" spans="1:15" ht="12.75" customHeight="1">
      <c r="A198" s="33">
        <v>189</v>
      </c>
      <c r="B198" s="53" t="s">
        <v>122</v>
      </c>
      <c r="C198" s="31">
        <v>536.75</v>
      </c>
      <c r="D198" s="36">
        <v>531.7833333333333</v>
      </c>
      <c r="E198" s="36">
        <v>524.31666666666661</v>
      </c>
      <c r="F198" s="36">
        <v>511.88333333333333</v>
      </c>
      <c r="G198" s="36">
        <v>504.41666666666663</v>
      </c>
      <c r="H198" s="36">
        <v>544.21666666666658</v>
      </c>
      <c r="I198" s="36">
        <v>551.68333333333328</v>
      </c>
      <c r="J198" s="36">
        <v>564.11666666666656</v>
      </c>
      <c r="K198" s="31">
        <v>539.25</v>
      </c>
      <c r="L198" s="31">
        <v>519.35</v>
      </c>
      <c r="M198" s="31">
        <v>6.2424099999999996</v>
      </c>
      <c r="N198" s="1"/>
      <c r="O198" s="1"/>
    </row>
    <row r="199" spans="1:15" ht="12.75" customHeight="1">
      <c r="A199" s="33">
        <v>190</v>
      </c>
      <c r="B199" s="53" t="s">
        <v>117</v>
      </c>
      <c r="C199" s="31">
        <v>648.6</v>
      </c>
      <c r="D199" s="36">
        <v>644.65</v>
      </c>
      <c r="E199" s="36">
        <v>637.54999999999995</v>
      </c>
      <c r="F199" s="36">
        <v>626.5</v>
      </c>
      <c r="G199" s="36">
        <v>619.4</v>
      </c>
      <c r="H199" s="36">
        <v>655.69999999999993</v>
      </c>
      <c r="I199" s="36">
        <v>662.80000000000007</v>
      </c>
      <c r="J199" s="36">
        <v>673.84999999999991</v>
      </c>
      <c r="K199" s="31">
        <v>651.75</v>
      </c>
      <c r="L199" s="31">
        <v>633.6</v>
      </c>
      <c r="M199" s="31">
        <v>3.5004</v>
      </c>
      <c r="N199" s="1"/>
      <c r="O199" s="1"/>
    </row>
    <row r="200" spans="1:15" ht="12.75" customHeight="1">
      <c r="A200" s="33">
        <v>191</v>
      </c>
      <c r="B200" s="53" t="s">
        <v>394</v>
      </c>
      <c r="C200" s="31">
        <v>198.8</v>
      </c>
      <c r="D200" s="36">
        <v>197.31666666666669</v>
      </c>
      <c r="E200" s="36">
        <v>193.98333333333338</v>
      </c>
      <c r="F200" s="36">
        <v>189.16666666666669</v>
      </c>
      <c r="G200" s="36">
        <v>185.83333333333337</v>
      </c>
      <c r="H200" s="36">
        <v>202.13333333333338</v>
      </c>
      <c r="I200" s="36">
        <v>205.4666666666667</v>
      </c>
      <c r="J200" s="36">
        <v>210.28333333333339</v>
      </c>
      <c r="K200" s="31">
        <v>200.65</v>
      </c>
      <c r="L200" s="31">
        <v>192.5</v>
      </c>
      <c r="M200" s="31">
        <v>17.179539999999999</v>
      </c>
      <c r="N200" s="1"/>
      <c r="O200" s="1"/>
    </row>
    <row r="201" spans="1:15" ht="12.75" customHeight="1">
      <c r="A201" s="33">
        <v>192</v>
      </c>
      <c r="B201" s="53" t="s">
        <v>395</v>
      </c>
      <c r="C201" s="31">
        <v>221.35</v>
      </c>
      <c r="D201" s="36">
        <v>220.63333333333333</v>
      </c>
      <c r="E201" s="36">
        <v>217.36666666666665</v>
      </c>
      <c r="F201" s="36">
        <v>213.38333333333333</v>
      </c>
      <c r="G201" s="36">
        <v>210.11666666666665</v>
      </c>
      <c r="H201" s="36">
        <v>224.61666666666665</v>
      </c>
      <c r="I201" s="36">
        <v>227.8833333333333</v>
      </c>
      <c r="J201" s="36">
        <v>231.86666666666665</v>
      </c>
      <c r="K201" s="31">
        <v>223.9</v>
      </c>
      <c r="L201" s="31">
        <v>216.65</v>
      </c>
      <c r="M201" s="31">
        <v>14.45154</v>
      </c>
      <c r="N201" s="1"/>
      <c r="O201" s="1"/>
    </row>
    <row r="202" spans="1:15" ht="12.75" customHeight="1">
      <c r="A202" s="33">
        <v>193</v>
      </c>
      <c r="B202" s="53" t="s">
        <v>275</v>
      </c>
      <c r="C202" s="31">
        <v>290.45</v>
      </c>
      <c r="D202" s="36">
        <v>291.09999999999997</v>
      </c>
      <c r="E202" s="36">
        <v>286.34999999999991</v>
      </c>
      <c r="F202" s="36">
        <v>282.24999999999994</v>
      </c>
      <c r="G202" s="36">
        <v>277.49999999999989</v>
      </c>
      <c r="H202" s="36">
        <v>295.19999999999993</v>
      </c>
      <c r="I202" s="36">
        <v>299.95000000000005</v>
      </c>
      <c r="J202" s="36">
        <v>304.04999999999995</v>
      </c>
      <c r="K202" s="31">
        <v>295.85000000000002</v>
      </c>
      <c r="L202" s="31">
        <v>287</v>
      </c>
      <c r="M202" s="31">
        <v>25.233280000000001</v>
      </c>
      <c r="N202" s="1"/>
      <c r="O202" s="1"/>
    </row>
    <row r="203" spans="1:15" ht="12.75" customHeight="1">
      <c r="A203" s="33">
        <v>194</v>
      </c>
      <c r="B203" s="53" t="s">
        <v>396</v>
      </c>
      <c r="C203" s="31">
        <v>2389.6</v>
      </c>
      <c r="D203" s="36">
        <v>2371.4</v>
      </c>
      <c r="E203" s="36">
        <v>2333.8000000000002</v>
      </c>
      <c r="F203" s="36">
        <v>2278</v>
      </c>
      <c r="G203" s="36">
        <v>2240.4</v>
      </c>
      <c r="H203" s="36">
        <v>2427.2000000000003</v>
      </c>
      <c r="I203" s="36">
        <v>2464.7999999999997</v>
      </c>
      <c r="J203" s="36">
        <v>2520.6000000000004</v>
      </c>
      <c r="K203" s="31">
        <v>2409</v>
      </c>
      <c r="L203" s="31">
        <v>2315.6</v>
      </c>
      <c r="M203" s="31">
        <v>2.46373</v>
      </c>
      <c r="N203" s="1"/>
      <c r="O203" s="1"/>
    </row>
    <row r="204" spans="1:15" ht="12.75" customHeight="1">
      <c r="A204" s="33">
        <v>195</v>
      </c>
      <c r="B204" s="53" t="s">
        <v>125</v>
      </c>
      <c r="C204" s="31">
        <v>1312.9</v>
      </c>
      <c r="D204" s="36">
        <v>1312.15</v>
      </c>
      <c r="E204" s="36">
        <v>1302.4000000000001</v>
      </c>
      <c r="F204" s="36">
        <v>1291.9000000000001</v>
      </c>
      <c r="G204" s="36">
        <v>1282.1500000000001</v>
      </c>
      <c r="H204" s="36">
        <v>1322.65</v>
      </c>
      <c r="I204" s="36">
        <v>1332.4</v>
      </c>
      <c r="J204" s="36">
        <v>1342.9</v>
      </c>
      <c r="K204" s="31">
        <v>1321.9</v>
      </c>
      <c r="L204" s="31">
        <v>1301.6500000000001</v>
      </c>
      <c r="M204" s="31">
        <v>23.165659999999999</v>
      </c>
      <c r="N204" s="1"/>
      <c r="O204" s="1"/>
    </row>
    <row r="205" spans="1:15" ht="12.75" customHeight="1">
      <c r="A205" s="33">
        <v>196</v>
      </c>
      <c r="B205" s="53" t="s">
        <v>126</v>
      </c>
      <c r="C205" s="31">
        <v>3673.15</v>
      </c>
      <c r="D205" s="36">
        <v>3631.2833333333333</v>
      </c>
      <c r="E205" s="36">
        <v>3569.8666666666668</v>
      </c>
      <c r="F205" s="36">
        <v>3466.5833333333335</v>
      </c>
      <c r="G205" s="36">
        <v>3405.166666666667</v>
      </c>
      <c r="H205" s="36">
        <v>3734.5666666666666</v>
      </c>
      <c r="I205" s="36">
        <v>3795.9833333333336</v>
      </c>
      <c r="J205" s="36">
        <v>3899.2666666666664</v>
      </c>
      <c r="K205" s="31">
        <v>3692.7</v>
      </c>
      <c r="L205" s="31">
        <v>3528</v>
      </c>
      <c r="M205" s="31">
        <v>4.7297000000000002</v>
      </c>
      <c r="N205" s="1"/>
      <c r="O205" s="1"/>
    </row>
    <row r="206" spans="1:15" ht="12.75" customHeight="1">
      <c r="A206" s="33">
        <v>197</v>
      </c>
      <c r="B206" s="53" t="s">
        <v>127</v>
      </c>
      <c r="C206" s="31">
        <v>1455.25</v>
      </c>
      <c r="D206" s="36">
        <v>1448.45</v>
      </c>
      <c r="E206" s="36">
        <v>1437.1000000000001</v>
      </c>
      <c r="F206" s="36">
        <v>1418.95</v>
      </c>
      <c r="G206" s="36">
        <v>1407.6000000000001</v>
      </c>
      <c r="H206" s="36">
        <v>1466.6000000000001</v>
      </c>
      <c r="I206" s="36">
        <v>1477.95</v>
      </c>
      <c r="J206" s="36">
        <v>1496.1000000000001</v>
      </c>
      <c r="K206" s="31">
        <v>1459.8</v>
      </c>
      <c r="L206" s="31">
        <v>1430.3</v>
      </c>
      <c r="M206" s="31">
        <v>135.23600999999999</v>
      </c>
      <c r="N206" s="1"/>
      <c r="O206" s="1"/>
    </row>
    <row r="207" spans="1:15" ht="12.75" customHeight="1">
      <c r="A207" s="33">
        <v>198</v>
      </c>
      <c r="B207" s="53" t="s">
        <v>128</v>
      </c>
      <c r="C207" s="31">
        <v>559.65</v>
      </c>
      <c r="D207" s="36">
        <v>558.41666666666663</v>
      </c>
      <c r="E207" s="36">
        <v>548.38333333333321</v>
      </c>
      <c r="F207" s="36">
        <v>537.11666666666656</v>
      </c>
      <c r="G207" s="36">
        <v>527.08333333333314</v>
      </c>
      <c r="H207" s="36">
        <v>569.68333333333328</v>
      </c>
      <c r="I207" s="36">
        <v>579.71666666666681</v>
      </c>
      <c r="J207" s="36">
        <v>590.98333333333335</v>
      </c>
      <c r="K207" s="31">
        <v>568.45000000000005</v>
      </c>
      <c r="L207" s="31">
        <v>547.15</v>
      </c>
      <c r="M207" s="31">
        <v>78.67089</v>
      </c>
      <c r="N207" s="1"/>
      <c r="O207" s="1"/>
    </row>
    <row r="208" spans="1:15" ht="12.75" customHeight="1">
      <c r="A208" s="33">
        <v>199</v>
      </c>
      <c r="B208" s="53" t="s">
        <v>397</v>
      </c>
      <c r="C208" s="31">
        <v>92.9</v>
      </c>
      <c r="D208" s="36">
        <v>92.216666666666654</v>
      </c>
      <c r="E208" s="36">
        <v>90.883333333333312</v>
      </c>
      <c r="F208" s="36">
        <v>88.86666666666666</v>
      </c>
      <c r="G208" s="36">
        <v>87.533333333333317</v>
      </c>
      <c r="H208" s="36">
        <v>94.233333333333306</v>
      </c>
      <c r="I208" s="36">
        <v>95.566666666666649</v>
      </c>
      <c r="J208" s="36">
        <v>97.5833333333333</v>
      </c>
      <c r="K208" s="31">
        <v>93.55</v>
      </c>
      <c r="L208" s="31">
        <v>90.2</v>
      </c>
      <c r="M208" s="31">
        <v>102.32874</v>
      </c>
      <c r="N208" s="1"/>
      <c r="O208" s="1"/>
    </row>
    <row r="209" spans="1:15" ht="12.75" customHeight="1">
      <c r="A209" s="33">
        <v>200</v>
      </c>
      <c r="B209" s="53" t="s">
        <v>398</v>
      </c>
      <c r="C209" s="31">
        <v>433.45</v>
      </c>
      <c r="D209" s="36">
        <v>430.5333333333333</v>
      </c>
      <c r="E209" s="36">
        <v>424.06666666666661</v>
      </c>
      <c r="F209" s="36">
        <v>414.68333333333328</v>
      </c>
      <c r="G209" s="36">
        <v>408.21666666666658</v>
      </c>
      <c r="H209" s="36">
        <v>439.91666666666663</v>
      </c>
      <c r="I209" s="36">
        <v>446.38333333333333</v>
      </c>
      <c r="J209" s="36">
        <v>455.76666666666665</v>
      </c>
      <c r="K209" s="31">
        <v>437</v>
      </c>
      <c r="L209" s="31">
        <v>421.15</v>
      </c>
      <c r="M209" s="31">
        <v>0.29876999999999998</v>
      </c>
      <c r="N209" s="1"/>
      <c r="O209" s="1"/>
    </row>
    <row r="210" spans="1:15" ht="12.75" customHeight="1">
      <c r="A210" s="33">
        <v>201</v>
      </c>
      <c r="B210" s="53" t="s">
        <v>399</v>
      </c>
      <c r="C210" s="31">
        <v>823</v>
      </c>
      <c r="D210" s="36">
        <v>813.18333333333339</v>
      </c>
      <c r="E210" s="36">
        <v>801.81666666666683</v>
      </c>
      <c r="F210" s="36">
        <v>780.63333333333344</v>
      </c>
      <c r="G210" s="36">
        <v>769.26666666666688</v>
      </c>
      <c r="H210" s="36">
        <v>834.36666666666679</v>
      </c>
      <c r="I210" s="36">
        <v>845.73333333333335</v>
      </c>
      <c r="J210" s="36">
        <v>866.91666666666674</v>
      </c>
      <c r="K210" s="31">
        <v>824.55</v>
      </c>
      <c r="L210" s="31">
        <v>792</v>
      </c>
      <c r="M210" s="31">
        <v>3.0646</v>
      </c>
      <c r="N210" s="1"/>
      <c r="O210" s="1"/>
    </row>
    <row r="211" spans="1:15" ht="12.75" customHeight="1">
      <c r="A211" s="33">
        <v>202</v>
      </c>
      <c r="B211" s="53" t="s">
        <v>124</v>
      </c>
      <c r="C211" s="31">
        <v>1702.4</v>
      </c>
      <c r="D211" s="36">
        <v>1697.6333333333332</v>
      </c>
      <c r="E211" s="36">
        <v>1680.3666666666663</v>
      </c>
      <c r="F211" s="36">
        <v>1658.333333333333</v>
      </c>
      <c r="G211" s="36">
        <v>1641.0666666666662</v>
      </c>
      <c r="H211" s="36">
        <v>1719.6666666666665</v>
      </c>
      <c r="I211" s="36">
        <v>1736.9333333333334</v>
      </c>
      <c r="J211" s="36">
        <v>1758.9666666666667</v>
      </c>
      <c r="K211" s="31">
        <v>1714.9</v>
      </c>
      <c r="L211" s="31">
        <v>1675.6</v>
      </c>
      <c r="M211" s="31">
        <v>15.390230000000001</v>
      </c>
      <c r="N211" s="1"/>
      <c r="O211" s="1"/>
    </row>
    <row r="212" spans="1:15" ht="12.75" customHeight="1">
      <c r="A212" s="33">
        <v>203</v>
      </c>
      <c r="B212" s="53" t="s">
        <v>129</v>
      </c>
      <c r="C212" s="31">
        <v>4885.55</v>
      </c>
      <c r="D212" s="36">
        <v>4842.0333333333338</v>
      </c>
      <c r="E212" s="36">
        <v>4774.1166666666677</v>
      </c>
      <c r="F212" s="36">
        <v>4662.6833333333343</v>
      </c>
      <c r="G212" s="36">
        <v>4594.7666666666682</v>
      </c>
      <c r="H212" s="36">
        <v>4953.4666666666672</v>
      </c>
      <c r="I212" s="36">
        <v>5021.3833333333332</v>
      </c>
      <c r="J212" s="36">
        <v>5132.8166666666666</v>
      </c>
      <c r="K212" s="31">
        <v>4909.95</v>
      </c>
      <c r="L212" s="31">
        <v>4730.6000000000004</v>
      </c>
      <c r="M212" s="31">
        <v>6.2490600000000001</v>
      </c>
      <c r="N212" s="1"/>
      <c r="O212" s="1"/>
    </row>
    <row r="213" spans="1:15" ht="12.75" customHeight="1">
      <c r="A213" s="33">
        <v>204</v>
      </c>
      <c r="B213" s="53" t="s">
        <v>131</v>
      </c>
      <c r="C213" s="31">
        <v>633.5</v>
      </c>
      <c r="D213" s="36">
        <v>627.98333333333335</v>
      </c>
      <c r="E213" s="36">
        <v>619.81666666666672</v>
      </c>
      <c r="F213" s="36">
        <v>606.13333333333333</v>
      </c>
      <c r="G213" s="36">
        <v>597.9666666666667</v>
      </c>
      <c r="H213" s="36">
        <v>641.66666666666674</v>
      </c>
      <c r="I213" s="36">
        <v>649.83333333333326</v>
      </c>
      <c r="J213" s="36">
        <v>663.51666666666677</v>
      </c>
      <c r="K213" s="31">
        <v>636.15</v>
      </c>
      <c r="L213" s="31">
        <v>614.29999999999995</v>
      </c>
      <c r="M213" s="31">
        <v>35.823860000000003</v>
      </c>
      <c r="N213" s="1"/>
      <c r="O213" s="1"/>
    </row>
    <row r="214" spans="1:15" ht="12.75" customHeight="1">
      <c r="A214" s="33">
        <v>205</v>
      </c>
      <c r="B214" s="53" t="s">
        <v>123</v>
      </c>
      <c r="C214" s="31">
        <v>3921.75</v>
      </c>
      <c r="D214" s="36">
        <v>3873.7833333333333</v>
      </c>
      <c r="E214" s="36">
        <v>3810.5666666666666</v>
      </c>
      <c r="F214" s="36">
        <v>3699.3833333333332</v>
      </c>
      <c r="G214" s="36">
        <v>3636.1666666666665</v>
      </c>
      <c r="H214" s="36">
        <v>3984.9666666666667</v>
      </c>
      <c r="I214" s="36">
        <v>4048.1833333333329</v>
      </c>
      <c r="J214" s="36">
        <v>4159.3666666666668</v>
      </c>
      <c r="K214" s="31">
        <v>3937</v>
      </c>
      <c r="L214" s="31">
        <v>3762.6</v>
      </c>
      <c r="M214" s="31">
        <v>16.191240000000001</v>
      </c>
      <c r="N214" s="1"/>
      <c r="O214" s="1"/>
    </row>
    <row r="215" spans="1:15" ht="12.75" customHeight="1">
      <c r="A215" s="33">
        <v>206</v>
      </c>
      <c r="B215" s="53" t="s">
        <v>132</v>
      </c>
      <c r="C215" s="31">
        <v>366.8</v>
      </c>
      <c r="D215" s="36">
        <v>363.90000000000003</v>
      </c>
      <c r="E215" s="36">
        <v>357.35000000000008</v>
      </c>
      <c r="F215" s="36">
        <v>347.90000000000003</v>
      </c>
      <c r="G215" s="36">
        <v>341.35000000000008</v>
      </c>
      <c r="H215" s="36">
        <v>373.35000000000008</v>
      </c>
      <c r="I215" s="36">
        <v>379.90000000000003</v>
      </c>
      <c r="J215" s="36">
        <v>389.35000000000008</v>
      </c>
      <c r="K215" s="31">
        <v>370.45</v>
      </c>
      <c r="L215" s="31">
        <v>354.45</v>
      </c>
      <c r="M215" s="31">
        <v>95.256039999999999</v>
      </c>
      <c r="N215" s="1"/>
      <c r="O215" s="1"/>
    </row>
    <row r="216" spans="1:15" ht="12.75" customHeight="1">
      <c r="A216" s="33">
        <v>207</v>
      </c>
      <c r="B216" s="53" t="s">
        <v>133</v>
      </c>
      <c r="C216" s="31">
        <v>500.15</v>
      </c>
      <c r="D216" s="36">
        <v>494.5</v>
      </c>
      <c r="E216" s="36">
        <v>481</v>
      </c>
      <c r="F216" s="36">
        <v>461.85</v>
      </c>
      <c r="G216" s="36">
        <v>448.35</v>
      </c>
      <c r="H216" s="36">
        <v>513.65</v>
      </c>
      <c r="I216" s="36">
        <v>527.15</v>
      </c>
      <c r="J216" s="36">
        <v>546.29999999999995</v>
      </c>
      <c r="K216" s="31">
        <v>508</v>
      </c>
      <c r="L216" s="31">
        <v>475.35</v>
      </c>
      <c r="M216" s="31">
        <v>113.44475</v>
      </c>
      <c r="N216" s="1"/>
      <c r="O216" s="1"/>
    </row>
    <row r="217" spans="1:15" ht="12.75" customHeight="1">
      <c r="A217" s="33">
        <v>208</v>
      </c>
      <c r="B217" s="53" t="s">
        <v>134</v>
      </c>
      <c r="C217" s="31">
        <v>2360.65</v>
      </c>
      <c r="D217" s="36">
        <v>2363.4</v>
      </c>
      <c r="E217" s="36">
        <v>2345.15</v>
      </c>
      <c r="F217" s="36">
        <v>2329.65</v>
      </c>
      <c r="G217" s="36">
        <v>2311.4</v>
      </c>
      <c r="H217" s="36">
        <v>2378.9</v>
      </c>
      <c r="I217" s="36">
        <v>2397.15</v>
      </c>
      <c r="J217" s="36">
        <v>2412.65</v>
      </c>
      <c r="K217" s="31">
        <v>2381.65</v>
      </c>
      <c r="L217" s="31">
        <v>2347.9</v>
      </c>
      <c r="M217" s="31">
        <v>11.70617</v>
      </c>
      <c r="N217" s="1"/>
      <c r="O217" s="1"/>
    </row>
    <row r="218" spans="1:15" ht="12.75" customHeight="1">
      <c r="A218" s="33">
        <v>209</v>
      </c>
      <c r="B218" s="53" t="s">
        <v>276</v>
      </c>
      <c r="C218" s="31">
        <v>579.1</v>
      </c>
      <c r="D218" s="36">
        <v>557.29999999999995</v>
      </c>
      <c r="E218" s="36">
        <v>528.59999999999991</v>
      </c>
      <c r="F218" s="36">
        <v>478.09999999999997</v>
      </c>
      <c r="G218" s="36">
        <v>449.39999999999992</v>
      </c>
      <c r="H218" s="36">
        <v>607.79999999999995</v>
      </c>
      <c r="I218" s="36">
        <v>636.5</v>
      </c>
      <c r="J218" s="36">
        <v>686.99999999999989</v>
      </c>
      <c r="K218" s="31">
        <v>586</v>
      </c>
      <c r="L218" s="31">
        <v>506.8</v>
      </c>
      <c r="M218" s="31">
        <v>253.40855999999999</v>
      </c>
      <c r="N218" s="1"/>
      <c r="O218" s="1"/>
    </row>
    <row r="219" spans="1:15" ht="12.75" customHeight="1">
      <c r="A219" s="33">
        <v>210</v>
      </c>
      <c r="B219" s="53" t="s">
        <v>401</v>
      </c>
      <c r="C219" s="31">
        <v>9440.9500000000007</v>
      </c>
      <c r="D219" s="36">
        <v>9250.5</v>
      </c>
      <c r="E219" s="36">
        <v>8951.85</v>
      </c>
      <c r="F219" s="36">
        <v>8462.75</v>
      </c>
      <c r="G219" s="36">
        <v>8164.1</v>
      </c>
      <c r="H219" s="36">
        <v>9739.6</v>
      </c>
      <c r="I219" s="36">
        <v>10038.250000000002</v>
      </c>
      <c r="J219" s="36">
        <v>10527.35</v>
      </c>
      <c r="K219" s="31">
        <v>9549.15</v>
      </c>
      <c r="L219" s="31">
        <v>8761.4</v>
      </c>
      <c r="M219" s="31">
        <v>2.3569800000000001</v>
      </c>
      <c r="N219" s="1"/>
      <c r="O219" s="1"/>
    </row>
    <row r="220" spans="1:15" ht="12.75" customHeight="1">
      <c r="A220" s="33">
        <v>211</v>
      </c>
      <c r="B220" s="53" t="s">
        <v>402</v>
      </c>
      <c r="C220" s="31">
        <v>791.1</v>
      </c>
      <c r="D220" s="36">
        <v>799.44999999999993</v>
      </c>
      <c r="E220" s="36">
        <v>774.64999999999986</v>
      </c>
      <c r="F220" s="36">
        <v>758.19999999999993</v>
      </c>
      <c r="G220" s="36">
        <v>733.39999999999986</v>
      </c>
      <c r="H220" s="36">
        <v>815.89999999999986</v>
      </c>
      <c r="I220" s="36">
        <v>840.69999999999982</v>
      </c>
      <c r="J220" s="36">
        <v>857.14999999999986</v>
      </c>
      <c r="K220" s="31">
        <v>824.25</v>
      </c>
      <c r="L220" s="31">
        <v>783</v>
      </c>
      <c r="M220" s="31">
        <v>3.2389100000000002</v>
      </c>
      <c r="N220" s="1"/>
      <c r="O220" s="1"/>
    </row>
    <row r="221" spans="1:15" ht="12.75" customHeight="1">
      <c r="A221" s="33">
        <v>212</v>
      </c>
      <c r="B221" s="53" t="s">
        <v>277</v>
      </c>
      <c r="C221" s="31">
        <v>47277.45</v>
      </c>
      <c r="D221" s="36">
        <v>47300.466666666667</v>
      </c>
      <c r="E221" s="36">
        <v>46601.933333333334</v>
      </c>
      <c r="F221" s="36">
        <v>45926.416666666664</v>
      </c>
      <c r="G221" s="36">
        <v>45227.883333333331</v>
      </c>
      <c r="H221" s="36">
        <v>47975.983333333337</v>
      </c>
      <c r="I221" s="36">
        <v>48674.516666666677</v>
      </c>
      <c r="J221" s="36">
        <v>49350.03333333334</v>
      </c>
      <c r="K221" s="31">
        <v>47999</v>
      </c>
      <c r="L221" s="31">
        <v>46624.95</v>
      </c>
      <c r="M221" s="31">
        <v>0.10677</v>
      </c>
      <c r="N221" s="1"/>
      <c r="O221" s="1"/>
    </row>
    <row r="222" spans="1:15" ht="12.75" customHeight="1">
      <c r="A222" s="33">
        <v>213</v>
      </c>
      <c r="B222" s="53" t="s">
        <v>403</v>
      </c>
      <c r="C222" s="31">
        <v>216.35</v>
      </c>
      <c r="D222" s="36">
        <v>214.75</v>
      </c>
      <c r="E222" s="36">
        <v>209.6</v>
      </c>
      <c r="F222" s="36">
        <v>202.85</v>
      </c>
      <c r="G222" s="36">
        <v>197.7</v>
      </c>
      <c r="H222" s="36">
        <v>221.5</v>
      </c>
      <c r="I222" s="36">
        <v>226.64999999999998</v>
      </c>
      <c r="J222" s="36">
        <v>233.4</v>
      </c>
      <c r="K222" s="31">
        <v>219.9</v>
      </c>
      <c r="L222" s="31">
        <v>208</v>
      </c>
      <c r="M222" s="31">
        <v>140.47717</v>
      </c>
      <c r="N222" s="1"/>
      <c r="O222" s="1"/>
    </row>
    <row r="223" spans="1:15" ht="12.75" customHeight="1">
      <c r="A223" s="33">
        <v>214</v>
      </c>
      <c r="B223" s="53" t="s">
        <v>136</v>
      </c>
      <c r="C223" s="31">
        <v>1128</v>
      </c>
      <c r="D223" s="36">
        <v>1121.7833333333335</v>
      </c>
      <c r="E223" s="36">
        <v>1112.916666666667</v>
      </c>
      <c r="F223" s="36">
        <v>1097.8333333333335</v>
      </c>
      <c r="G223" s="36">
        <v>1088.9666666666669</v>
      </c>
      <c r="H223" s="36">
        <v>1136.866666666667</v>
      </c>
      <c r="I223" s="36">
        <v>1145.7333333333333</v>
      </c>
      <c r="J223" s="36">
        <v>1160.8166666666671</v>
      </c>
      <c r="K223" s="31">
        <v>1130.6500000000001</v>
      </c>
      <c r="L223" s="31">
        <v>1106.7</v>
      </c>
      <c r="M223" s="31">
        <v>97.079830000000001</v>
      </c>
      <c r="N223" s="1"/>
      <c r="O223" s="1"/>
    </row>
    <row r="224" spans="1:15" ht="12.75" customHeight="1">
      <c r="A224" s="33">
        <v>215</v>
      </c>
      <c r="B224" s="53" t="s">
        <v>137</v>
      </c>
      <c r="C224" s="31">
        <v>1684.15</v>
      </c>
      <c r="D224" s="36">
        <v>1673.0333333333335</v>
      </c>
      <c r="E224" s="36">
        <v>1657.5166666666671</v>
      </c>
      <c r="F224" s="36">
        <v>1630.8833333333337</v>
      </c>
      <c r="G224" s="36">
        <v>1615.3666666666672</v>
      </c>
      <c r="H224" s="36">
        <v>1699.666666666667</v>
      </c>
      <c r="I224" s="36">
        <v>1715.1833333333334</v>
      </c>
      <c r="J224" s="36">
        <v>1741.8166666666668</v>
      </c>
      <c r="K224" s="31">
        <v>1688.55</v>
      </c>
      <c r="L224" s="31">
        <v>1646.4</v>
      </c>
      <c r="M224" s="31">
        <v>3.79122</v>
      </c>
      <c r="N224" s="1"/>
      <c r="O224" s="1"/>
    </row>
    <row r="225" spans="1:15" ht="12.75" customHeight="1">
      <c r="A225" s="33">
        <v>216</v>
      </c>
      <c r="B225" s="53" t="s">
        <v>138</v>
      </c>
      <c r="C225" s="31">
        <v>597.29999999999995</v>
      </c>
      <c r="D225" s="36">
        <v>594.80000000000007</v>
      </c>
      <c r="E225" s="36">
        <v>589.90000000000009</v>
      </c>
      <c r="F225" s="36">
        <v>582.5</v>
      </c>
      <c r="G225" s="36">
        <v>577.6</v>
      </c>
      <c r="H225" s="36">
        <v>602.20000000000016</v>
      </c>
      <c r="I225" s="36">
        <v>607.1</v>
      </c>
      <c r="J225" s="36">
        <v>614.50000000000023</v>
      </c>
      <c r="K225" s="31">
        <v>599.70000000000005</v>
      </c>
      <c r="L225" s="31">
        <v>587.4</v>
      </c>
      <c r="M225" s="31">
        <v>22.20073</v>
      </c>
      <c r="N225" s="1"/>
      <c r="O225" s="1"/>
    </row>
    <row r="226" spans="1:15" ht="12.75" customHeight="1">
      <c r="A226" s="33">
        <v>217</v>
      </c>
      <c r="B226" s="53" t="s">
        <v>278</v>
      </c>
      <c r="C226" s="31">
        <v>738.35</v>
      </c>
      <c r="D226" s="36">
        <v>733.4666666666667</v>
      </c>
      <c r="E226" s="36">
        <v>726.98333333333335</v>
      </c>
      <c r="F226" s="36">
        <v>715.61666666666667</v>
      </c>
      <c r="G226" s="36">
        <v>709.13333333333333</v>
      </c>
      <c r="H226" s="36">
        <v>744.83333333333337</v>
      </c>
      <c r="I226" s="36">
        <v>751.31666666666672</v>
      </c>
      <c r="J226" s="36">
        <v>762.68333333333339</v>
      </c>
      <c r="K226" s="31">
        <v>739.95</v>
      </c>
      <c r="L226" s="31">
        <v>722.1</v>
      </c>
      <c r="M226" s="31">
        <v>9.5851900000000008</v>
      </c>
      <c r="N226" s="1"/>
      <c r="O226" s="1"/>
    </row>
    <row r="227" spans="1:15" ht="12.75" customHeight="1">
      <c r="A227" s="33">
        <v>218</v>
      </c>
      <c r="B227" s="53" t="s">
        <v>404</v>
      </c>
      <c r="C227" s="31">
        <v>81.55</v>
      </c>
      <c r="D227" s="36">
        <v>81.983333333333334</v>
      </c>
      <c r="E227" s="36">
        <v>80.066666666666663</v>
      </c>
      <c r="F227" s="36">
        <v>78.583333333333329</v>
      </c>
      <c r="G227" s="36">
        <v>76.666666666666657</v>
      </c>
      <c r="H227" s="36">
        <v>83.466666666666669</v>
      </c>
      <c r="I227" s="36">
        <v>85.383333333333326</v>
      </c>
      <c r="J227" s="36">
        <v>86.866666666666674</v>
      </c>
      <c r="K227" s="31">
        <v>83.9</v>
      </c>
      <c r="L227" s="31">
        <v>80.5</v>
      </c>
      <c r="M227" s="31">
        <v>67.070650000000001</v>
      </c>
      <c r="N227" s="1"/>
      <c r="O227" s="1"/>
    </row>
    <row r="228" spans="1:15" ht="12.75" customHeight="1">
      <c r="A228" s="33">
        <v>219</v>
      </c>
      <c r="B228" s="53" t="s">
        <v>141</v>
      </c>
      <c r="C228" s="31">
        <v>77.150000000000006</v>
      </c>
      <c r="D228" s="36">
        <v>76.683333333333337</v>
      </c>
      <c r="E228" s="36">
        <v>75.616666666666674</v>
      </c>
      <c r="F228" s="36">
        <v>74.083333333333343</v>
      </c>
      <c r="G228" s="36">
        <v>73.01666666666668</v>
      </c>
      <c r="H228" s="36">
        <v>78.216666666666669</v>
      </c>
      <c r="I228" s="36">
        <v>79.283333333333331</v>
      </c>
      <c r="J228" s="36">
        <v>80.816666666666663</v>
      </c>
      <c r="K228" s="31">
        <v>77.75</v>
      </c>
      <c r="L228" s="31">
        <v>75.150000000000006</v>
      </c>
      <c r="M228" s="31">
        <v>668.90950999999995</v>
      </c>
      <c r="N228" s="1"/>
      <c r="O228" s="1"/>
    </row>
    <row r="229" spans="1:15" ht="12.75" customHeight="1">
      <c r="A229" s="33">
        <v>220</v>
      </c>
      <c r="B229" s="53" t="s">
        <v>140</v>
      </c>
      <c r="C229" s="31">
        <v>113.9</v>
      </c>
      <c r="D229" s="36">
        <v>112.91666666666667</v>
      </c>
      <c r="E229" s="36">
        <v>111.43333333333334</v>
      </c>
      <c r="F229" s="36">
        <v>108.96666666666667</v>
      </c>
      <c r="G229" s="36">
        <v>107.48333333333333</v>
      </c>
      <c r="H229" s="36">
        <v>115.38333333333334</v>
      </c>
      <c r="I229" s="36">
        <v>116.86666666666666</v>
      </c>
      <c r="J229" s="36">
        <v>119.33333333333334</v>
      </c>
      <c r="K229" s="31">
        <v>114.4</v>
      </c>
      <c r="L229" s="31">
        <v>110.45</v>
      </c>
      <c r="M229" s="31">
        <v>68.688609999999997</v>
      </c>
      <c r="N229" s="1"/>
      <c r="O229" s="1"/>
    </row>
    <row r="230" spans="1:15" ht="12.75" customHeight="1">
      <c r="A230" s="33">
        <v>221</v>
      </c>
      <c r="B230" s="53" t="s">
        <v>406</v>
      </c>
      <c r="C230" s="31">
        <v>396.15</v>
      </c>
      <c r="D230" s="36">
        <v>394.5</v>
      </c>
      <c r="E230" s="36">
        <v>387</v>
      </c>
      <c r="F230" s="36">
        <v>377.85</v>
      </c>
      <c r="G230" s="36">
        <v>370.35</v>
      </c>
      <c r="H230" s="36">
        <v>403.65</v>
      </c>
      <c r="I230" s="36">
        <v>411.15</v>
      </c>
      <c r="J230" s="36">
        <v>420.29999999999995</v>
      </c>
      <c r="K230" s="31">
        <v>402</v>
      </c>
      <c r="L230" s="31">
        <v>385.35</v>
      </c>
      <c r="M230" s="31">
        <v>8.2171299999999992</v>
      </c>
      <c r="N230" s="1"/>
      <c r="O230" s="1"/>
    </row>
    <row r="231" spans="1:15" ht="12.75" customHeight="1">
      <c r="A231" s="33">
        <v>222</v>
      </c>
      <c r="B231" s="53" t="s">
        <v>407</v>
      </c>
      <c r="C231" s="31">
        <v>63.95</v>
      </c>
      <c r="D231" s="36">
        <v>63.016666666666673</v>
      </c>
      <c r="E231" s="36">
        <v>61.63333333333334</v>
      </c>
      <c r="F231" s="36">
        <v>59.31666666666667</v>
      </c>
      <c r="G231" s="36">
        <v>57.933333333333337</v>
      </c>
      <c r="H231" s="36">
        <v>65.333333333333343</v>
      </c>
      <c r="I231" s="36">
        <v>66.716666666666683</v>
      </c>
      <c r="J231" s="36">
        <v>69.033333333333346</v>
      </c>
      <c r="K231" s="31">
        <v>64.400000000000006</v>
      </c>
      <c r="L231" s="31">
        <v>60.7</v>
      </c>
      <c r="M231" s="31">
        <v>277.11410999999998</v>
      </c>
      <c r="N231" s="1"/>
      <c r="O231" s="1"/>
    </row>
    <row r="232" spans="1:15" ht="12.75" customHeight="1">
      <c r="A232" s="33">
        <v>223</v>
      </c>
      <c r="B232" s="53" t="s">
        <v>811</v>
      </c>
      <c r="C232" s="31">
        <v>224.6</v>
      </c>
      <c r="D232" s="36">
        <v>224.26666666666665</v>
      </c>
      <c r="E232" s="36">
        <v>219.5333333333333</v>
      </c>
      <c r="F232" s="36">
        <v>214.46666666666664</v>
      </c>
      <c r="G232" s="36">
        <v>209.73333333333329</v>
      </c>
      <c r="H232" s="36">
        <v>229.33333333333331</v>
      </c>
      <c r="I232" s="36">
        <v>234.06666666666666</v>
      </c>
      <c r="J232" s="36">
        <v>239.13333333333333</v>
      </c>
      <c r="K232" s="31">
        <v>229</v>
      </c>
      <c r="L232" s="31">
        <v>219.2</v>
      </c>
      <c r="M232" s="31">
        <v>49.425400000000003</v>
      </c>
      <c r="N232" s="1"/>
      <c r="O232" s="1"/>
    </row>
    <row r="233" spans="1:15" ht="12.75" customHeight="1">
      <c r="A233" s="33">
        <v>224</v>
      </c>
      <c r="B233" s="53" t="s">
        <v>155</v>
      </c>
      <c r="C233" s="31">
        <v>431.85</v>
      </c>
      <c r="D233" s="36">
        <v>432.26666666666665</v>
      </c>
      <c r="E233" s="36">
        <v>429.08333333333331</v>
      </c>
      <c r="F233" s="36">
        <v>426.31666666666666</v>
      </c>
      <c r="G233" s="36">
        <v>423.13333333333333</v>
      </c>
      <c r="H233" s="36">
        <v>435.0333333333333</v>
      </c>
      <c r="I233" s="36">
        <v>438.2166666666667</v>
      </c>
      <c r="J233" s="36">
        <v>440.98333333333329</v>
      </c>
      <c r="K233" s="31">
        <v>435.45</v>
      </c>
      <c r="L233" s="31">
        <v>429.5</v>
      </c>
      <c r="M233" s="31">
        <v>73.029589999999999</v>
      </c>
      <c r="N233" s="1"/>
      <c r="O233" s="1"/>
    </row>
    <row r="234" spans="1:15" ht="12.75" customHeight="1">
      <c r="A234" s="33">
        <v>225</v>
      </c>
      <c r="B234" s="53" t="s">
        <v>408</v>
      </c>
      <c r="C234" s="31">
        <v>279.89999999999998</v>
      </c>
      <c r="D234" s="36">
        <v>278.01666666666665</v>
      </c>
      <c r="E234" s="36">
        <v>272.0333333333333</v>
      </c>
      <c r="F234" s="36">
        <v>264.16666666666663</v>
      </c>
      <c r="G234" s="36">
        <v>258.18333333333328</v>
      </c>
      <c r="H234" s="36">
        <v>285.88333333333333</v>
      </c>
      <c r="I234" s="36">
        <v>291.86666666666667</v>
      </c>
      <c r="J234" s="36">
        <v>299.73333333333335</v>
      </c>
      <c r="K234" s="31">
        <v>284</v>
      </c>
      <c r="L234" s="31">
        <v>270.14999999999998</v>
      </c>
      <c r="M234" s="31">
        <v>10.59623</v>
      </c>
      <c r="N234" s="1"/>
      <c r="O234" s="1"/>
    </row>
    <row r="235" spans="1:15" ht="12.75" customHeight="1">
      <c r="A235" s="33">
        <v>226</v>
      </c>
      <c r="B235" s="53" t="s">
        <v>145</v>
      </c>
      <c r="C235" s="31">
        <v>205.75</v>
      </c>
      <c r="D235" s="36">
        <v>204.91666666666666</v>
      </c>
      <c r="E235" s="36">
        <v>202.38333333333333</v>
      </c>
      <c r="F235" s="36">
        <v>199.01666666666668</v>
      </c>
      <c r="G235" s="36">
        <v>196.48333333333335</v>
      </c>
      <c r="H235" s="36">
        <v>208.2833333333333</v>
      </c>
      <c r="I235" s="36">
        <v>210.81666666666666</v>
      </c>
      <c r="J235" s="36">
        <v>214.18333333333328</v>
      </c>
      <c r="K235" s="31">
        <v>207.45</v>
      </c>
      <c r="L235" s="31">
        <v>201.55</v>
      </c>
      <c r="M235" s="31">
        <v>11.372730000000001</v>
      </c>
      <c r="N235" s="1"/>
      <c r="O235" s="1"/>
    </row>
    <row r="236" spans="1:15" ht="12.75" customHeight="1">
      <c r="A236" s="33">
        <v>227</v>
      </c>
      <c r="B236" s="53" t="s">
        <v>135</v>
      </c>
      <c r="C236" s="31">
        <v>153.44999999999999</v>
      </c>
      <c r="D236" s="36">
        <v>153.25</v>
      </c>
      <c r="E236" s="36">
        <v>150.80000000000001</v>
      </c>
      <c r="F236" s="36">
        <v>148.15</v>
      </c>
      <c r="G236" s="36">
        <v>145.70000000000002</v>
      </c>
      <c r="H236" s="36">
        <v>155.9</v>
      </c>
      <c r="I236" s="36">
        <v>158.35</v>
      </c>
      <c r="J236" s="36">
        <v>161</v>
      </c>
      <c r="K236" s="31">
        <v>155.69999999999999</v>
      </c>
      <c r="L236" s="31">
        <v>150.6</v>
      </c>
      <c r="M236" s="31">
        <v>47.622610000000002</v>
      </c>
      <c r="N236" s="1"/>
      <c r="O236" s="1"/>
    </row>
    <row r="237" spans="1:15" ht="12.75" customHeight="1">
      <c r="A237" s="33">
        <v>228</v>
      </c>
      <c r="B237" s="53" t="s">
        <v>146</v>
      </c>
      <c r="C237" s="31">
        <v>2646.4</v>
      </c>
      <c r="D237" s="36">
        <v>2647.35</v>
      </c>
      <c r="E237" s="36">
        <v>2619.0499999999997</v>
      </c>
      <c r="F237" s="36">
        <v>2591.6999999999998</v>
      </c>
      <c r="G237" s="36">
        <v>2563.3999999999996</v>
      </c>
      <c r="H237" s="36">
        <v>2674.7</v>
      </c>
      <c r="I237" s="36">
        <v>2703</v>
      </c>
      <c r="J237" s="36">
        <v>2730.35</v>
      </c>
      <c r="K237" s="31">
        <v>2675.65</v>
      </c>
      <c r="L237" s="31">
        <v>2620</v>
      </c>
      <c r="M237" s="31">
        <v>0.83953999999999995</v>
      </c>
      <c r="N237" s="1"/>
      <c r="O237" s="1"/>
    </row>
    <row r="238" spans="1:15" ht="12.75" customHeight="1">
      <c r="A238" s="33">
        <v>229</v>
      </c>
      <c r="B238" s="53" t="s">
        <v>279</v>
      </c>
      <c r="C238" s="31">
        <v>512.85</v>
      </c>
      <c r="D238" s="36">
        <v>510.16666666666669</v>
      </c>
      <c r="E238" s="36">
        <v>503.08333333333337</v>
      </c>
      <c r="F238" s="36">
        <v>493.31666666666666</v>
      </c>
      <c r="G238" s="36">
        <v>486.23333333333335</v>
      </c>
      <c r="H238" s="36">
        <v>519.93333333333339</v>
      </c>
      <c r="I238" s="36">
        <v>527.01666666666677</v>
      </c>
      <c r="J238" s="36">
        <v>536.78333333333342</v>
      </c>
      <c r="K238" s="31">
        <v>517.25</v>
      </c>
      <c r="L238" s="31">
        <v>500.4</v>
      </c>
      <c r="M238" s="31">
        <v>12.58958</v>
      </c>
      <c r="N238" s="1"/>
      <c r="O238" s="1"/>
    </row>
    <row r="239" spans="1:15" ht="12.75" customHeight="1">
      <c r="A239" s="33">
        <v>230</v>
      </c>
      <c r="B239" s="53" t="s">
        <v>142</v>
      </c>
      <c r="C239" s="31">
        <v>145.1</v>
      </c>
      <c r="D239" s="36">
        <v>144.43333333333331</v>
      </c>
      <c r="E239" s="36">
        <v>143.16666666666663</v>
      </c>
      <c r="F239" s="36">
        <v>141.23333333333332</v>
      </c>
      <c r="G239" s="36">
        <v>139.96666666666664</v>
      </c>
      <c r="H239" s="36">
        <v>146.36666666666662</v>
      </c>
      <c r="I239" s="36">
        <v>147.63333333333333</v>
      </c>
      <c r="J239" s="36">
        <v>149.56666666666661</v>
      </c>
      <c r="K239" s="31">
        <v>145.69999999999999</v>
      </c>
      <c r="L239" s="31">
        <v>142.5</v>
      </c>
      <c r="M239" s="31">
        <v>44.075009999999999</v>
      </c>
      <c r="N239" s="1"/>
      <c r="O239" s="1"/>
    </row>
    <row r="240" spans="1:15" ht="12.75" customHeight="1">
      <c r="A240" s="33">
        <v>231</v>
      </c>
      <c r="B240" s="53" t="s">
        <v>144</v>
      </c>
      <c r="C240" s="31">
        <v>557.4</v>
      </c>
      <c r="D240" s="36">
        <v>551.1</v>
      </c>
      <c r="E240" s="36">
        <v>542.20000000000005</v>
      </c>
      <c r="F240" s="36">
        <v>527</v>
      </c>
      <c r="G240" s="36">
        <v>518.1</v>
      </c>
      <c r="H240" s="36">
        <v>566.30000000000007</v>
      </c>
      <c r="I240" s="36">
        <v>575.19999999999993</v>
      </c>
      <c r="J240" s="36">
        <v>590.40000000000009</v>
      </c>
      <c r="K240" s="31">
        <v>560</v>
      </c>
      <c r="L240" s="31">
        <v>535.9</v>
      </c>
      <c r="M240" s="31">
        <v>60.783250000000002</v>
      </c>
      <c r="N240" s="1"/>
      <c r="O240" s="1"/>
    </row>
    <row r="241" spans="1:15" ht="12.75" customHeight="1">
      <c r="A241" s="33">
        <v>232</v>
      </c>
      <c r="B241" s="53" t="s">
        <v>152</v>
      </c>
      <c r="C241" s="31">
        <v>158.19999999999999</v>
      </c>
      <c r="D241" s="36">
        <v>157.88333333333333</v>
      </c>
      <c r="E241" s="36">
        <v>155.06666666666666</v>
      </c>
      <c r="F241" s="36">
        <v>151.93333333333334</v>
      </c>
      <c r="G241" s="36">
        <v>149.11666666666667</v>
      </c>
      <c r="H241" s="36">
        <v>161.01666666666665</v>
      </c>
      <c r="I241" s="36">
        <v>163.83333333333331</v>
      </c>
      <c r="J241" s="36">
        <v>166.96666666666664</v>
      </c>
      <c r="K241" s="31">
        <v>160.69999999999999</v>
      </c>
      <c r="L241" s="31">
        <v>154.75</v>
      </c>
      <c r="M241" s="31">
        <v>287.2088</v>
      </c>
      <c r="N241" s="1"/>
      <c r="O241" s="1"/>
    </row>
    <row r="242" spans="1:15" ht="12.75" customHeight="1">
      <c r="A242" s="33">
        <v>233</v>
      </c>
      <c r="B242" s="53" t="s">
        <v>409</v>
      </c>
      <c r="C242" s="31">
        <v>60.55</v>
      </c>
      <c r="D242" s="36">
        <v>60.583333333333336</v>
      </c>
      <c r="E242" s="36">
        <v>59.06666666666667</v>
      </c>
      <c r="F242" s="36">
        <v>57.583333333333336</v>
      </c>
      <c r="G242" s="36">
        <v>56.06666666666667</v>
      </c>
      <c r="H242" s="36">
        <v>62.06666666666667</v>
      </c>
      <c r="I242" s="36">
        <v>63.583333333333336</v>
      </c>
      <c r="J242" s="36">
        <v>65.066666666666663</v>
      </c>
      <c r="K242" s="31">
        <v>62.1</v>
      </c>
      <c r="L242" s="31">
        <v>59.1</v>
      </c>
      <c r="M242" s="31">
        <v>115.98654000000001</v>
      </c>
      <c r="N242" s="1"/>
      <c r="O242" s="1"/>
    </row>
    <row r="243" spans="1:15" ht="12.75" customHeight="1">
      <c r="A243" s="33">
        <v>234</v>
      </c>
      <c r="B243" s="53" t="s">
        <v>154</v>
      </c>
      <c r="C243" s="31">
        <v>990.15</v>
      </c>
      <c r="D243" s="36">
        <v>987.7833333333333</v>
      </c>
      <c r="E243" s="36">
        <v>975.86666666666656</v>
      </c>
      <c r="F243" s="36">
        <v>961.58333333333326</v>
      </c>
      <c r="G243" s="36">
        <v>949.66666666666652</v>
      </c>
      <c r="H243" s="36">
        <v>1002.0666666666666</v>
      </c>
      <c r="I243" s="36">
        <v>1013.9833333333333</v>
      </c>
      <c r="J243" s="36">
        <v>1028.2666666666667</v>
      </c>
      <c r="K243" s="31">
        <v>999.7</v>
      </c>
      <c r="L243" s="31">
        <v>973.5</v>
      </c>
      <c r="M243" s="31">
        <v>14.22203</v>
      </c>
      <c r="N243" s="1"/>
      <c r="O243" s="1"/>
    </row>
    <row r="244" spans="1:15" ht="12.75" customHeight="1">
      <c r="A244" s="33">
        <v>235</v>
      </c>
      <c r="B244" s="53" t="s">
        <v>410</v>
      </c>
      <c r="C244" s="31">
        <v>145.9</v>
      </c>
      <c r="D244" s="36">
        <v>145.81666666666669</v>
      </c>
      <c r="E244" s="36">
        <v>143.18333333333339</v>
      </c>
      <c r="F244" s="36">
        <v>140.4666666666667</v>
      </c>
      <c r="G244" s="36">
        <v>137.8333333333334</v>
      </c>
      <c r="H244" s="36">
        <v>148.53333333333339</v>
      </c>
      <c r="I244" s="36">
        <v>151.16666666666666</v>
      </c>
      <c r="J244" s="36">
        <v>153.88333333333338</v>
      </c>
      <c r="K244" s="31">
        <v>148.44999999999999</v>
      </c>
      <c r="L244" s="31">
        <v>143.1</v>
      </c>
      <c r="M244" s="31">
        <v>203.43611999999999</v>
      </c>
      <c r="N244" s="1"/>
      <c r="O244" s="1"/>
    </row>
    <row r="245" spans="1:15" ht="12.75" customHeight="1">
      <c r="A245" s="33">
        <v>236</v>
      </c>
      <c r="B245" s="53" t="s">
        <v>411</v>
      </c>
      <c r="C245" s="31">
        <v>1370.15</v>
      </c>
      <c r="D245" s="36">
        <v>1359.4666666666667</v>
      </c>
      <c r="E245" s="36">
        <v>1344.0833333333335</v>
      </c>
      <c r="F245" s="36">
        <v>1318.0166666666669</v>
      </c>
      <c r="G245" s="36">
        <v>1302.6333333333337</v>
      </c>
      <c r="H245" s="36">
        <v>1385.5333333333333</v>
      </c>
      <c r="I245" s="36">
        <v>1400.9166666666665</v>
      </c>
      <c r="J245" s="36">
        <v>1426.9833333333331</v>
      </c>
      <c r="K245" s="31">
        <v>1374.85</v>
      </c>
      <c r="L245" s="31">
        <v>1333.4</v>
      </c>
      <c r="M245" s="31">
        <v>0.32039000000000001</v>
      </c>
      <c r="N245" s="1"/>
      <c r="O245" s="1"/>
    </row>
    <row r="246" spans="1:15" ht="12.75" customHeight="1">
      <c r="A246" s="33">
        <v>237</v>
      </c>
      <c r="B246" s="53" t="s">
        <v>143</v>
      </c>
      <c r="C246" s="31">
        <v>434.7</v>
      </c>
      <c r="D246" s="36">
        <v>439.21666666666664</v>
      </c>
      <c r="E246" s="36">
        <v>427.5333333333333</v>
      </c>
      <c r="F246" s="36">
        <v>420.36666666666667</v>
      </c>
      <c r="G246" s="36">
        <v>408.68333333333334</v>
      </c>
      <c r="H246" s="36">
        <v>446.38333333333327</v>
      </c>
      <c r="I246" s="36">
        <v>458.06666666666655</v>
      </c>
      <c r="J246" s="36">
        <v>465.23333333333323</v>
      </c>
      <c r="K246" s="31">
        <v>450.9</v>
      </c>
      <c r="L246" s="31">
        <v>432.05</v>
      </c>
      <c r="M246" s="31">
        <v>19.713979999999999</v>
      </c>
      <c r="N246" s="1"/>
      <c r="O246" s="1"/>
    </row>
    <row r="247" spans="1:15" ht="12.75" customHeight="1">
      <c r="A247" s="33">
        <v>238</v>
      </c>
      <c r="B247" s="53" t="s">
        <v>149</v>
      </c>
      <c r="C247" s="31">
        <v>328.3</v>
      </c>
      <c r="D247" s="36">
        <v>327.26666666666665</v>
      </c>
      <c r="E247" s="36">
        <v>322.2833333333333</v>
      </c>
      <c r="F247" s="36">
        <v>316.26666666666665</v>
      </c>
      <c r="G247" s="36">
        <v>311.2833333333333</v>
      </c>
      <c r="H247" s="36">
        <v>333.2833333333333</v>
      </c>
      <c r="I247" s="36">
        <v>338.26666666666665</v>
      </c>
      <c r="J247" s="36">
        <v>344.2833333333333</v>
      </c>
      <c r="K247" s="31">
        <v>332.25</v>
      </c>
      <c r="L247" s="31">
        <v>321.25</v>
      </c>
      <c r="M247" s="31">
        <v>60.166820000000001</v>
      </c>
      <c r="N247" s="1"/>
      <c r="O247" s="1"/>
    </row>
    <row r="248" spans="1:15" ht="12.75" customHeight="1">
      <c r="A248" s="33">
        <v>239</v>
      </c>
      <c r="B248" s="53" t="s">
        <v>148</v>
      </c>
      <c r="C248" s="31">
        <v>1404.55</v>
      </c>
      <c r="D248" s="36">
        <v>1399.8500000000001</v>
      </c>
      <c r="E248" s="36">
        <v>1381.9500000000003</v>
      </c>
      <c r="F248" s="36">
        <v>1359.3500000000001</v>
      </c>
      <c r="G248" s="36">
        <v>1341.4500000000003</v>
      </c>
      <c r="H248" s="36">
        <v>1422.4500000000003</v>
      </c>
      <c r="I248" s="36">
        <v>1440.3500000000004</v>
      </c>
      <c r="J248" s="36">
        <v>1462.9500000000003</v>
      </c>
      <c r="K248" s="31">
        <v>1417.75</v>
      </c>
      <c r="L248" s="31">
        <v>1377.25</v>
      </c>
      <c r="M248" s="31">
        <v>36.248620000000003</v>
      </c>
      <c r="N248" s="1"/>
      <c r="O248" s="1"/>
    </row>
    <row r="249" spans="1:15" ht="12.75" customHeight="1">
      <c r="A249" s="33">
        <v>240</v>
      </c>
      <c r="B249" s="53" t="s">
        <v>412</v>
      </c>
      <c r="C249" s="31">
        <v>31.85</v>
      </c>
      <c r="D249" s="36">
        <v>31.633333333333336</v>
      </c>
      <c r="E249" s="36">
        <v>31.116666666666674</v>
      </c>
      <c r="F249" s="36">
        <v>30.383333333333336</v>
      </c>
      <c r="G249" s="36">
        <v>29.866666666666674</v>
      </c>
      <c r="H249" s="36">
        <v>32.366666666666674</v>
      </c>
      <c r="I249" s="36">
        <v>32.883333333333333</v>
      </c>
      <c r="J249" s="36">
        <v>33.616666666666674</v>
      </c>
      <c r="K249" s="31">
        <v>32.15</v>
      </c>
      <c r="L249" s="31">
        <v>30.9</v>
      </c>
      <c r="M249" s="31">
        <v>160.01212000000001</v>
      </c>
      <c r="N249" s="1"/>
      <c r="O249" s="1"/>
    </row>
    <row r="250" spans="1:15" ht="12.75" customHeight="1">
      <c r="A250" s="33">
        <v>241</v>
      </c>
      <c r="B250" s="53" t="s">
        <v>183</v>
      </c>
      <c r="C250" s="31">
        <v>6057</v>
      </c>
      <c r="D250" s="36">
        <v>6022.8166666666666</v>
      </c>
      <c r="E250" s="36">
        <v>5939.1833333333334</v>
      </c>
      <c r="F250" s="36">
        <v>5821.3666666666668</v>
      </c>
      <c r="G250" s="36">
        <v>5737.7333333333336</v>
      </c>
      <c r="H250" s="36">
        <v>6140.6333333333332</v>
      </c>
      <c r="I250" s="36">
        <v>6224.2666666666664</v>
      </c>
      <c r="J250" s="36">
        <v>6342.083333333333</v>
      </c>
      <c r="K250" s="31">
        <v>6106.45</v>
      </c>
      <c r="L250" s="31">
        <v>5905</v>
      </c>
      <c r="M250" s="31">
        <v>2.1800199999999998</v>
      </c>
      <c r="N250" s="1"/>
      <c r="O250" s="1"/>
    </row>
    <row r="251" spans="1:15" ht="12.75" customHeight="1">
      <c r="A251" s="33">
        <v>242</v>
      </c>
      <c r="B251" s="53" t="s">
        <v>150</v>
      </c>
      <c r="C251" s="31">
        <v>1423.45</v>
      </c>
      <c r="D251" s="36">
        <v>1419.8833333333332</v>
      </c>
      <c r="E251" s="36">
        <v>1414.7666666666664</v>
      </c>
      <c r="F251" s="36">
        <v>1406.0833333333333</v>
      </c>
      <c r="G251" s="36">
        <v>1400.9666666666665</v>
      </c>
      <c r="H251" s="36">
        <v>1428.5666666666664</v>
      </c>
      <c r="I251" s="36">
        <v>1433.6833333333332</v>
      </c>
      <c r="J251" s="36">
        <v>1442.3666666666663</v>
      </c>
      <c r="K251" s="31">
        <v>1425</v>
      </c>
      <c r="L251" s="31">
        <v>1411.2</v>
      </c>
      <c r="M251" s="31">
        <v>37.359540000000003</v>
      </c>
      <c r="N251" s="1"/>
      <c r="O251" s="1"/>
    </row>
    <row r="252" spans="1:15" ht="12.75" customHeight="1">
      <c r="A252" s="33">
        <v>243</v>
      </c>
      <c r="B252" s="53" t="s">
        <v>830</v>
      </c>
      <c r="C252" s="31">
        <v>4309.1499999999996</v>
      </c>
      <c r="D252" s="36">
        <v>4319.6166666666659</v>
      </c>
      <c r="E252" s="36">
        <v>4239.5333333333319</v>
      </c>
      <c r="F252" s="36">
        <v>4169.9166666666661</v>
      </c>
      <c r="G252" s="36">
        <v>4089.8333333333321</v>
      </c>
      <c r="H252" s="36">
        <v>4389.2333333333318</v>
      </c>
      <c r="I252" s="36">
        <v>4469.3166666666657</v>
      </c>
      <c r="J252" s="36">
        <v>4538.9333333333316</v>
      </c>
      <c r="K252" s="31">
        <v>4399.7</v>
      </c>
      <c r="L252" s="31">
        <v>4250</v>
      </c>
      <c r="M252" s="31">
        <v>0.10954</v>
      </c>
      <c r="N252" s="1"/>
      <c r="O252" s="1"/>
    </row>
    <row r="253" spans="1:15" ht="12.75" customHeight="1">
      <c r="A253" s="33">
        <v>244</v>
      </c>
      <c r="B253" s="53" t="s">
        <v>151</v>
      </c>
      <c r="C253" s="31">
        <v>880.9</v>
      </c>
      <c r="D253" s="36">
        <v>872.65</v>
      </c>
      <c r="E253" s="36">
        <v>860.3</v>
      </c>
      <c r="F253" s="36">
        <v>839.69999999999993</v>
      </c>
      <c r="G253" s="36">
        <v>827.34999999999991</v>
      </c>
      <c r="H253" s="36">
        <v>893.25</v>
      </c>
      <c r="I253" s="36">
        <v>905.60000000000014</v>
      </c>
      <c r="J253" s="36">
        <v>926.2</v>
      </c>
      <c r="K253" s="31">
        <v>885</v>
      </c>
      <c r="L253" s="31">
        <v>852.05</v>
      </c>
      <c r="M253" s="31">
        <v>9.0169700000000006</v>
      </c>
      <c r="N253" s="1"/>
      <c r="O253" s="1"/>
    </row>
    <row r="254" spans="1:15" ht="12.75" customHeight="1">
      <c r="A254" s="33">
        <v>245</v>
      </c>
      <c r="B254" s="53" t="s">
        <v>147</v>
      </c>
      <c r="C254" s="31">
        <v>4082</v>
      </c>
      <c r="D254" s="36">
        <v>4050.6833333333329</v>
      </c>
      <c r="E254" s="36">
        <v>4011.3666666666659</v>
      </c>
      <c r="F254" s="36">
        <v>3940.7333333333331</v>
      </c>
      <c r="G254" s="36">
        <v>3901.4166666666661</v>
      </c>
      <c r="H254" s="36">
        <v>4121.3166666666657</v>
      </c>
      <c r="I254" s="36">
        <v>4160.6333333333323</v>
      </c>
      <c r="J254" s="36">
        <v>4231.2666666666655</v>
      </c>
      <c r="K254" s="31">
        <v>4090</v>
      </c>
      <c r="L254" s="31">
        <v>3980.05</v>
      </c>
      <c r="M254" s="31">
        <v>3.2188099999999999</v>
      </c>
      <c r="N254" s="1"/>
      <c r="O254" s="1"/>
    </row>
    <row r="255" spans="1:15" ht="12.75" customHeight="1">
      <c r="A255" s="33">
        <v>246</v>
      </c>
      <c r="B255" s="53" t="s">
        <v>153</v>
      </c>
      <c r="C255" s="31">
        <v>1298.3</v>
      </c>
      <c r="D255" s="36">
        <v>1301.3500000000001</v>
      </c>
      <c r="E255" s="36">
        <v>1288.4000000000003</v>
      </c>
      <c r="F255" s="36">
        <v>1278.5000000000002</v>
      </c>
      <c r="G255" s="36">
        <v>1265.5500000000004</v>
      </c>
      <c r="H255" s="36">
        <v>1311.2500000000002</v>
      </c>
      <c r="I255" s="36">
        <v>1324.2</v>
      </c>
      <c r="J255" s="36">
        <v>1334.1000000000001</v>
      </c>
      <c r="K255" s="31">
        <v>1314.3</v>
      </c>
      <c r="L255" s="31">
        <v>1291.45</v>
      </c>
      <c r="M255" s="31">
        <v>4.1764400000000004</v>
      </c>
      <c r="N255" s="1"/>
      <c r="O255" s="1"/>
    </row>
    <row r="256" spans="1:15" ht="12.75" customHeight="1">
      <c r="A256" s="33">
        <v>247</v>
      </c>
      <c r="B256" s="53" t="s">
        <v>413</v>
      </c>
      <c r="C256" s="31">
        <v>1793.2</v>
      </c>
      <c r="D256" s="36">
        <v>1792.5833333333333</v>
      </c>
      <c r="E256" s="36">
        <v>1775.2666666666664</v>
      </c>
      <c r="F256" s="36">
        <v>1757.3333333333333</v>
      </c>
      <c r="G256" s="36">
        <v>1740.0166666666664</v>
      </c>
      <c r="H256" s="36">
        <v>1810.5166666666664</v>
      </c>
      <c r="I256" s="36">
        <v>1827.8333333333335</v>
      </c>
      <c r="J256" s="36">
        <v>1845.7666666666664</v>
      </c>
      <c r="K256" s="31">
        <v>1809.9</v>
      </c>
      <c r="L256" s="31">
        <v>1774.65</v>
      </c>
      <c r="M256" s="31">
        <v>0.74619000000000002</v>
      </c>
      <c r="N256" s="1"/>
      <c r="O256" s="1"/>
    </row>
    <row r="257" spans="1:15" ht="12.75" customHeight="1">
      <c r="A257" s="33">
        <v>248</v>
      </c>
      <c r="B257" s="53" t="s">
        <v>157</v>
      </c>
      <c r="C257" s="31">
        <v>3933.95</v>
      </c>
      <c r="D257" s="36">
        <v>3956.6333333333332</v>
      </c>
      <c r="E257" s="36">
        <v>3829.3166666666666</v>
      </c>
      <c r="F257" s="36">
        <v>3724.6833333333334</v>
      </c>
      <c r="G257" s="36">
        <v>3597.3666666666668</v>
      </c>
      <c r="H257" s="36">
        <v>4061.2666666666664</v>
      </c>
      <c r="I257" s="36">
        <v>4188.583333333333</v>
      </c>
      <c r="J257" s="36">
        <v>4293.2166666666662</v>
      </c>
      <c r="K257" s="31">
        <v>4083.95</v>
      </c>
      <c r="L257" s="31">
        <v>3852</v>
      </c>
      <c r="M257" s="31">
        <v>3.99715</v>
      </c>
      <c r="N257" s="1"/>
      <c r="O257" s="1"/>
    </row>
    <row r="258" spans="1:15" ht="12.75" customHeight="1">
      <c r="A258" s="33">
        <v>249</v>
      </c>
      <c r="B258" s="53" t="s">
        <v>414</v>
      </c>
      <c r="C258" s="31">
        <v>1814.1</v>
      </c>
      <c r="D258" s="36">
        <v>1836.7166666666665</v>
      </c>
      <c r="E258" s="36">
        <v>1778.4333333333329</v>
      </c>
      <c r="F258" s="36">
        <v>1742.7666666666664</v>
      </c>
      <c r="G258" s="36">
        <v>1684.4833333333329</v>
      </c>
      <c r="H258" s="36">
        <v>1872.383333333333</v>
      </c>
      <c r="I258" s="36">
        <v>1930.6666666666663</v>
      </c>
      <c r="J258" s="36">
        <v>1966.333333333333</v>
      </c>
      <c r="K258" s="31">
        <v>1895</v>
      </c>
      <c r="L258" s="31">
        <v>1801.05</v>
      </c>
      <c r="M258" s="31">
        <v>1.1681299999999999</v>
      </c>
      <c r="N258" s="1"/>
      <c r="O258" s="1"/>
    </row>
    <row r="259" spans="1:15" ht="12.75" customHeight="1">
      <c r="A259" s="33">
        <v>250</v>
      </c>
      <c r="B259" s="53" t="s">
        <v>415</v>
      </c>
      <c r="C259" s="31">
        <v>759.65</v>
      </c>
      <c r="D259" s="36">
        <v>764.4</v>
      </c>
      <c r="E259" s="36">
        <v>746.25</v>
      </c>
      <c r="F259" s="36">
        <v>732.85</v>
      </c>
      <c r="G259" s="36">
        <v>714.7</v>
      </c>
      <c r="H259" s="36">
        <v>777.8</v>
      </c>
      <c r="I259" s="36">
        <v>795.94999999999982</v>
      </c>
      <c r="J259" s="36">
        <v>809.34999999999991</v>
      </c>
      <c r="K259" s="31">
        <v>782.55</v>
      </c>
      <c r="L259" s="31">
        <v>751</v>
      </c>
      <c r="M259" s="31">
        <v>1.2701100000000001</v>
      </c>
      <c r="N259" s="1"/>
      <c r="O259" s="1"/>
    </row>
    <row r="260" spans="1:15" ht="12.75" customHeight="1">
      <c r="A260" s="33">
        <v>251</v>
      </c>
      <c r="B260" s="53" t="s">
        <v>416</v>
      </c>
      <c r="C260" s="31">
        <v>354.75</v>
      </c>
      <c r="D260" s="36">
        <v>353.33333333333331</v>
      </c>
      <c r="E260" s="36">
        <v>347.91666666666663</v>
      </c>
      <c r="F260" s="36">
        <v>341.08333333333331</v>
      </c>
      <c r="G260" s="36">
        <v>335.66666666666663</v>
      </c>
      <c r="H260" s="36">
        <v>360.16666666666663</v>
      </c>
      <c r="I260" s="36">
        <v>365.58333333333326</v>
      </c>
      <c r="J260" s="36">
        <v>372.41666666666663</v>
      </c>
      <c r="K260" s="31">
        <v>358.75</v>
      </c>
      <c r="L260" s="31">
        <v>346.5</v>
      </c>
      <c r="M260" s="31">
        <v>3.02095</v>
      </c>
      <c r="N260" s="1"/>
      <c r="O260" s="1"/>
    </row>
    <row r="261" spans="1:15" ht="12.75" customHeight="1">
      <c r="A261" s="33">
        <v>252</v>
      </c>
      <c r="B261" s="53" t="s">
        <v>417</v>
      </c>
      <c r="C261" s="31">
        <v>79.849999999999994</v>
      </c>
      <c r="D261" s="36">
        <v>79.400000000000006</v>
      </c>
      <c r="E261" s="36">
        <v>78.350000000000009</v>
      </c>
      <c r="F261" s="36">
        <v>76.850000000000009</v>
      </c>
      <c r="G261" s="36">
        <v>75.800000000000011</v>
      </c>
      <c r="H261" s="36">
        <v>80.900000000000006</v>
      </c>
      <c r="I261" s="36">
        <v>81.950000000000017</v>
      </c>
      <c r="J261" s="36">
        <v>83.45</v>
      </c>
      <c r="K261" s="31">
        <v>80.45</v>
      </c>
      <c r="L261" s="31">
        <v>77.900000000000006</v>
      </c>
      <c r="M261" s="31">
        <v>14.841810000000001</v>
      </c>
      <c r="N261" s="1"/>
      <c r="O261" s="1"/>
    </row>
    <row r="262" spans="1:15" ht="12.75" customHeight="1">
      <c r="A262" s="33">
        <v>253</v>
      </c>
      <c r="B262" s="53" t="s">
        <v>280</v>
      </c>
      <c r="C262" s="31">
        <v>574.4</v>
      </c>
      <c r="D262" s="36">
        <v>567.63333333333333</v>
      </c>
      <c r="E262" s="36">
        <v>558.76666666666665</v>
      </c>
      <c r="F262" s="36">
        <v>543.13333333333333</v>
      </c>
      <c r="G262" s="36">
        <v>534.26666666666665</v>
      </c>
      <c r="H262" s="36">
        <v>583.26666666666665</v>
      </c>
      <c r="I262" s="36">
        <v>592.13333333333321</v>
      </c>
      <c r="J262" s="36">
        <v>607.76666666666665</v>
      </c>
      <c r="K262" s="31">
        <v>576.5</v>
      </c>
      <c r="L262" s="31">
        <v>552</v>
      </c>
      <c r="M262" s="31">
        <v>39.34451</v>
      </c>
      <c r="N262" s="1"/>
      <c r="O262" s="1"/>
    </row>
    <row r="263" spans="1:15" ht="12.75" customHeight="1">
      <c r="A263" s="33">
        <v>254</v>
      </c>
      <c r="B263" s="53" t="s">
        <v>158</v>
      </c>
      <c r="C263" s="31">
        <v>860.6</v>
      </c>
      <c r="D263" s="36">
        <v>851.0333333333333</v>
      </c>
      <c r="E263" s="36">
        <v>839.56666666666661</v>
      </c>
      <c r="F263" s="36">
        <v>818.5333333333333</v>
      </c>
      <c r="G263" s="36">
        <v>807.06666666666661</v>
      </c>
      <c r="H263" s="36">
        <v>872.06666666666661</v>
      </c>
      <c r="I263" s="36">
        <v>883.5333333333333</v>
      </c>
      <c r="J263" s="36">
        <v>904.56666666666661</v>
      </c>
      <c r="K263" s="31">
        <v>862.5</v>
      </c>
      <c r="L263" s="31">
        <v>830</v>
      </c>
      <c r="M263" s="31">
        <v>17.350809999999999</v>
      </c>
      <c r="N263" s="1"/>
      <c r="O263" s="1"/>
    </row>
    <row r="264" spans="1:15" ht="12.75" customHeight="1">
      <c r="A264" s="33">
        <v>255</v>
      </c>
      <c r="B264" s="53" t="s">
        <v>418</v>
      </c>
      <c r="C264" s="31">
        <v>130.6</v>
      </c>
      <c r="D264" s="36">
        <v>128.96666666666667</v>
      </c>
      <c r="E264" s="36">
        <v>126.63333333333333</v>
      </c>
      <c r="F264" s="36">
        <v>122.66666666666666</v>
      </c>
      <c r="G264" s="36">
        <v>120.33333333333331</v>
      </c>
      <c r="H264" s="36">
        <v>132.93333333333334</v>
      </c>
      <c r="I264" s="36">
        <v>135.26666666666665</v>
      </c>
      <c r="J264" s="36">
        <v>139.23333333333335</v>
      </c>
      <c r="K264" s="31">
        <v>131.30000000000001</v>
      </c>
      <c r="L264" s="31">
        <v>125</v>
      </c>
      <c r="M264" s="31">
        <v>25.67389</v>
      </c>
      <c r="N264" s="1"/>
      <c r="O264" s="1"/>
    </row>
    <row r="265" spans="1:15" ht="12.75" customHeight="1">
      <c r="A265" s="33">
        <v>256</v>
      </c>
      <c r="B265" s="53" t="s">
        <v>869</v>
      </c>
      <c r="C265" s="31">
        <v>524.1</v>
      </c>
      <c r="D265" s="36">
        <v>524.80000000000007</v>
      </c>
      <c r="E265" s="36">
        <v>514.70000000000016</v>
      </c>
      <c r="F265" s="36">
        <v>505.30000000000007</v>
      </c>
      <c r="G265" s="36">
        <v>495.20000000000016</v>
      </c>
      <c r="H265" s="36">
        <v>534.20000000000016</v>
      </c>
      <c r="I265" s="36">
        <v>544.30000000000007</v>
      </c>
      <c r="J265" s="36">
        <v>553.70000000000016</v>
      </c>
      <c r="K265" s="31">
        <v>534.9</v>
      </c>
      <c r="L265" s="31">
        <v>515.4</v>
      </c>
      <c r="M265" s="31">
        <v>10.97963</v>
      </c>
      <c r="N265" s="1"/>
      <c r="O265" s="1"/>
    </row>
    <row r="266" spans="1:15" ht="12.75" customHeight="1">
      <c r="A266" s="33">
        <v>257</v>
      </c>
      <c r="B266" s="53" t="s">
        <v>419</v>
      </c>
      <c r="C266" s="31">
        <v>680.1</v>
      </c>
      <c r="D266" s="36">
        <v>678.80000000000007</v>
      </c>
      <c r="E266" s="36">
        <v>668.30000000000018</v>
      </c>
      <c r="F266" s="36">
        <v>656.50000000000011</v>
      </c>
      <c r="G266" s="36">
        <v>646.00000000000023</v>
      </c>
      <c r="H266" s="36">
        <v>690.60000000000014</v>
      </c>
      <c r="I266" s="36">
        <v>701.09999999999991</v>
      </c>
      <c r="J266" s="36">
        <v>712.90000000000009</v>
      </c>
      <c r="K266" s="31">
        <v>689.3</v>
      </c>
      <c r="L266" s="31">
        <v>667</v>
      </c>
      <c r="M266" s="31">
        <v>11.79463</v>
      </c>
      <c r="N266" s="1"/>
      <c r="O266" s="1"/>
    </row>
    <row r="267" spans="1:15" ht="12.75" customHeight="1">
      <c r="A267" s="33">
        <v>258</v>
      </c>
      <c r="B267" s="53" t="s">
        <v>156</v>
      </c>
      <c r="C267" s="31">
        <v>939.45</v>
      </c>
      <c r="D267" s="36">
        <v>930.08333333333337</v>
      </c>
      <c r="E267" s="36">
        <v>917.9666666666667</v>
      </c>
      <c r="F267" s="36">
        <v>896.48333333333335</v>
      </c>
      <c r="G267" s="36">
        <v>884.36666666666667</v>
      </c>
      <c r="H267" s="36">
        <v>951.56666666666672</v>
      </c>
      <c r="I267" s="36">
        <v>963.68333333333328</v>
      </c>
      <c r="J267" s="36">
        <v>985.16666666666674</v>
      </c>
      <c r="K267" s="31">
        <v>942.2</v>
      </c>
      <c r="L267" s="31">
        <v>908.6</v>
      </c>
      <c r="M267" s="31">
        <v>19.659330000000001</v>
      </c>
      <c r="N267" s="1"/>
      <c r="O267" s="1"/>
    </row>
    <row r="268" spans="1:15" ht="12.75" customHeight="1">
      <c r="A268" s="33">
        <v>259</v>
      </c>
      <c r="B268" s="53" t="s">
        <v>159</v>
      </c>
      <c r="C268" s="31">
        <v>472.4</v>
      </c>
      <c r="D268" s="36">
        <v>467.4666666666667</v>
      </c>
      <c r="E268" s="36">
        <v>459.93333333333339</v>
      </c>
      <c r="F268" s="36">
        <v>447.4666666666667</v>
      </c>
      <c r="G268" s="36">
        <v>439.93333333333339</v>
      </c>
      <c r="H268" s="36">
        <v>479.93333333333339</v>
      </c>
      <c r="I268" s="36">
        <v>487.4666666666667</v>
      </c>
      <c r="J268" s="36">
        <v>499.93333333333339</v>
      </c>
      <c r="K268" s="31">
        <v>475</v>
      </c>
      <c r="L268" s="31">
        <v>455</v>
      </c>
      <c r="M268" s="31">
        <v>23.05433</v>
      </c>
      <c r="N268" s="1"/>
      <c r="O268" s="1"/>
    </row>
    <row r="269" spans="1:15" ht="12.75" customHeight="1">
      <c r="A269" s="33">
        <v>260</v>
      </c>
      <c r="B269" s="53" t="s">
        <v>420</v>
      </c>
      <c r="C269" s="31">
        <v>519.65</v>
      </c>
      <c r="D269" s="36">
        <v>521.01666666666654</v>
      </c>
      <c r="E269" s="36">
        <v>509.48333333333312</v>
      </c>
      <c r="F269" s="36">
        <v>499.31666666666661</v>
      </c>
      <c r="G269" s="36">
        <v>487.78333333333319</v>
      </c>
      <c r="H269" s="36">
        <v>531.18333333333305</v>
      </c>
      <c r="I269" s="36">
        <v>542.71666666666658</v>
      </c>
      <c r="J269" s="36">
        <v>552.88333333333298</v>
      </c>
      <c r="K269" s="31">
        <v>532.54999999999995</v>
      </c>
      <c r="L269" s="31">
        <v>510.85</v>
      </c>
      <c r="M269" s="31">
        <v>2.4265099999999999</v>
      </c>
      <c r="N269" s="1"/>
      <c r="O269" s="1"/>
    </row>
    <row r="270" spans="1:15" ht="12.75" customHeight="1">
      <c r="A270" s="33">
        <v>261</v>
      </c>
      <c r="B270" s="53" t="s">
        <v>421</v>
      </c>
      <c r="C270" s="31">
        <v>687.95</v>
      </c>
      <c r="D270" s="36">
        <v>688.38333333333333</v>
      </c>
      <c r="E270" s="36">
        <v>676.76666666666665</v>
      </c>
      <c r="F270" s="36">
        <v>665.58333333333337</v>
      </c>
      <c r="G270" s="36">
        <v>653.9666666666667</v>
      </c>
      <c r="H270" s="36">
        <v>699.56666666666661</v>
      </c>
      <c r="I270" s="36">
        <v>711.18333333333317</v>
      </c>
      <c r="J270" s="36">
        <v>722.36666666666656</v>
      </c>
      <c r="K270" s="31">
        <v>700</v>
      </c>
      <c r="L270" s="31">
        <v>677.2</v>
      </c>
      <c r="M270" s="31">
        <v>1.77163</v>
      </c>
      <c r="N270" s="1"/>
      <c r="O270" s="1"/>
    </row>
    <row r="271" spans="1:15" ht="12.75" customHeight="1">
      <c r="A271" s="33">
        <v>262</v>
      </c>
      <c r="B271" s="53" t="s">
        <v>422</v>
      </c>
      <c r="C271" s="31">
        <v>1006.6</v>
      </c>
      <c r="D271" s="36">
        <v>995.86666666666667</v>
      </c>
      <c r="E271" s="36">
        <v>976.73333333333335</v>
      </c>
      <c r="F271" s="36">
        <v>946.86666666666667</v>
      </c>
      <c r="G271" s="36">
        <v>927.73333333333335</v>
      </c>
      <c r="H271" s="36">
        <v>1025.7333333333333</v>
      </c>
      <c r="I271" s="36">
        <v>1044.8666666666668</v>
      </c>
      <c r="J271" s="36">
        <v>1074.7333333333333</v>
      </c>
      <c r="K271" s="31">
        <v>1015</v>
      </c>
      <c r="L271" s="31">
        <v>966</v>
      </c>
      <c r="M271" s="31">
        <v>8.9325100000000006</v>
      </c>
      <c r="N271" s="1"/>
      <c r="O271" s="1"/>
    </row>
    <row r="272" spans="1:15" ht="12.75" customHeight="1">
      <c r="A272" s="33">
        <v>263</v>
      </c>
      <c r="B272" s="53" t="s">
        <v>423</v>
      </c>
      <c r="C272" s="31">
        <v>454.45</v>
      </c>
      <c r="D272" s="36">
        <v>460.0333333333333</v>
      </c>
      <c r="E272" s="36">
        <v>446.41666666666663</v>
      </c>
      <c r="F272" s="36">
        <v>438.38333333333333</v>
      </c>
      <c r="G272" s="36">
        <v>424.76666666666665</v>
      </c>
      <c r="H272" s="36">
        <v>468.06666666666661</v>
      </c>
      <c r="I272" s="36">
        <v>481.68333333333328</v>
      </c>
      <c r="J272" s="36">
        <v>489.71666666666658</v>
      </c>
      <c r="K272" s="31">
        <v>473.65</v>
      </c>
      <c r="L272" s="31">
        <v>452</v>
      </c>
      <c r="M272" s="31">
        <v>8.5702099999999994</v>
      </c>
      <c r="N272" s="1"/>
      <c r="O272" s="1"/>
    </row>
    <row r="273" spans="1:15" ht="12.75" customHeight="1">
      <c r="A273" s="33">
        <v>264</v>
      </c>
      <c r="B273" s="53" t="s">
        <v>424</v>
      </c>
      <c r="C273" s="31">
        <v>805.1</v>
      </c>
      <c r="D273" s="36">
        <v>796.18333333333339</v>
      </c>
      <c r="E273" s="36">
        <v>783.41666666666674</v>
      </c>
      <c r="F273" s="36">
        <v>761.73333333333335</v>
      </c>
      <c r="G273" s="36">
        <v>748.9666666666667</v>
      </c>
      <c r="H273" s="36">
        <v>817.86666666666679</v>
      </c>
      <c r="I273" s="36">
        <v>830.63333333333344</v>
      </c>
      <c r="J273" s="36">
        <v>852.31666666666683</v>
      </c>
      <c r="K273" s="31">
        <v>808.95</v>
      </c>
      <c r="L273" s="31">
        <v>774.5</v>
      </c>
      <c r="M273" s="31">
        <v>1.38385</v>
      </c>
      <c r="N273" s="1"/>
      <c r="O273" s="1"/>
    </row>
    <row r="274" spans="1:15" ht="12.75" customHeight="1">
      <c r="A274" s="33">
        <v>265</v>
      </c>
      <c r="B274" s="53" t="s">
        <v>425</v>
      </c>
      <c r="C274" s="31">
        <v>3905.05</v>
      </c>
      <c r="D274" s="36">
        <v>3891.3166666666671</v>
      </c>
      <c r="E274" s="36">
        <v>3828.733333333334</v>
      </c>
      <c r="F274" s="36">
        <v>3752.416666666667</v>
      </c>
      <c r="G274" s="36">
        <v>3689.8333333333339</v>
      </c>
      <c r="H274" s="36">
        <v>3967.6333333333341</v>
      </c>
      <c r="I274" s="36">
        <v>4030.2166666666672</v>
      </c>
      <c r="J274" s="36">
        <v>4106.5333333333347</v>
      </c>
      <c r="K274" s="31">
        <v>3953.9</v>
      </c>
      <c r="L274" s="31">
        <v>3815</v>
      </c>
      <c r="M274" s="31">
        <v>1.9563600000000001</v>
      </c>
      <c r="N274" s="1"/>
      <c r="O274" s="1"/>
    </row>
    <row r="275" spans="1:15" ht="12.75" customHeight="1">
      <c r="A275" s="33">
        <v>266</v>
      </c>
      <c r="B275" s="53" t="s">
        <v>426</v>
      </c>
      <c r="C275" s="31">
        <v>245.75</v>
      </c>
      <c r="D275" s="36">
        <v>245.61666666666667</v>
      </c>
      <c r="E275" s="36">
        <v>242.18333333333334</v>
      </c>
      <c r="F275" s="36">
        <v>238.61666666666667</v>
      </c>
      <c r="G275" s="36">
        <v>235.18333333333334</v>
      </c>
      <c r="H275" s="36">
        <v>249.18333333333334</v>
      </c>
      <c r="I275" s="36">
        <v>252.61666666666667</v>
      </c>
      <c r="J275" s="36">
        <v>256.18333333333334</v>
      </c>
      <c r="K275" s="31">
        <v>249.05</v>
      </c>
      <c r="L275" s="31">
        <v>242.05</v>
      </c>
      <c r="M275" s="31">
        <v>2.8312599999999999</v>
      </c>
      <c r="N275" s="1"/>
      <c r="O275" s="1"/>
    </row>
    <row r="276" spans="1:15" ht="12.75" customHeight="1">
      <c r="A276" s="33">
        <v>267</v>
      </c>
      <c r="B276" s="53" t="s">
        <v>427</v>
      </c>
      <c r="C276" s="31">
        <v>1442.4</v>
      </c>
      <c r="D276" s="36">
        <v>1445.3333333333333</v>
      </c>
      <c r="E276" s="36">
        <v>1420.7666666666664</v>
      </c>
      <c r="F276" s="36">
        <v>1399.1333333333332</v>
      </c>
      <c r="G276" s="36">
        <v>1374.5666666666664</v>
      </c>
      <c r="H276" s="36">
        <v>1466.9666666666665</v>
      </c>
      <c r="I276" s="36">
        <v>1491.5333333333335</v>
      </c>
      <c r="J276" s="36">
        <v>1513.1666666666665</v>
      </c>
      <c r="K276" s="31">
        <v>1469.9</v>
      </c>
      <c r="L276" s="31">
        <v>1423.7</v>
      </c>
      <c r="M276" s="31">
        <v>3.9041399999999999</v>
      </c>
      <c r="N276" s="1"/>
      <c r="O276" s="1"/>
    </row>
    <row r="277" spans="1:15" ht="12.75" customHeight="1">
      <c r="A277" s="33">
        <v>268</v>
      </c>
      <c r="B277" s="53" t="s">
        <v>428</v>
      </c>
      <c r="C277" s="31">
        <v>276.05</v>
      </c>
      <c r="D277" s="36">
        <v>277.38333333333338</v>
      </c>
      <c r="E277" s="36">
        <v>272.86666666666679</v>
      </c>
      <c r="F277" s="36">
        <v>269.68333333333339</v>
      </c>
      <c r="G277" s="36">
        <v>265.1666666666668</v>
      </c>
      <c r="H277" s="36">
        <v>280.56666666666678</v>
      </c>
      <c r="I277" s="36">
        <v>285.08333333333331</v>
      </c>
      <c r="J277" s="36">
        <v>288.26666666666677</v>
      </c>
      <c r="K277" s="31">
        <v>281.89999999999998</v>
      </c>
      <c r="L277" s="31">
        <v>274.2</v>
      </c>
      <c r="M277" s="31">
        <v>9.5540299999999991</v>
      </c>
      <c r="N277" s="1"/>
      <c r="O277" s="1"/>
    </row>
    <row r="278" spans="1:15" ht="12.75" customHeight="1">
      <c r="A278" s="33">
        <v>269</v>
      </c>
      <c r="B278" s="53" t="s">
        <v>832</v>
      </c>
      <c r="C278" s="31">
        <v>4562.1000000000004</v>
      </c>
      <c r="D278" s="36">
        <v>4537.7166666666662</v>
      </c>
      <c r="E278" s="36">
        <v>4475.5333333333328</v>
      </c>
      <c r="F278" s="36">
        <v>4388.9666666666662</v>
      </c>
      <c r="G278" s="36">
        <v>4326.7833333333328</v>
      </c>
      <c r="H278" s="36">
        <v>4624.2833333333328</v>
      </c>
      <c r="I278" s="36">
        <v>4686.4666666666653</v>
      </c>
      <c r="J278" s="36">
        <v>4773.0333333333328</v>
      </c>
      <c r="K278" s="31">
        <v>4599.8999999999996</v>
      </c>
      <c r="L278" s="31">
        <v>4451.1499999999996</v>
      </c>
      <c r="M278" s="31">
        <v>0.18134</v>
      </c>
      <c r="N278" s="1"/>
      <c r="O278" s="1"/>
    </row>
    <row r="279" spans="1:15" ht="12.75" customHeight="1">
      <c r="A279" s="33">
        <v>270</v>
      </c>
      <c r="B279" s="53" t="s">
        <v>429</v>
      </c>
      <c r="C279" s="31">
        <v>1160.2</v>
      </c>
      <c r="D279" s="36">
        <v>1165.1833333333332</v>
      </c>
      <c r="E279" s="36">
        <v>1140.3666666666663</v>
      </c>
      <c r="F279" s="36">
        <v>1120.5333333333331</v>
      </c>
      <c r="G279" s="36">
        <v>1095.7166666666662</v>
      </c>
      <c r="H279" s="36">
        <v>1185.0166666666664</v>
      </c>
      <c r="I279" s="36">
        <v>1209.8333333333335</v>
      </c>
      <c r="J279" s="36">
        <v>1229.6666666666665</v>
      </c>
      <c r="K279" s="31">
        <v>1190</v>
      </c>
      <c r="L279" s="31">
        <v>1145.3499999999999</v>
      </c>
      <c r="M279" s="31">
        <v>3.17021</v>
      </c>
      <c r="N279" s="1"/>
      <c r="O279" s="1"/>
    </row>
    <row r="280" spans="1:15" ht="12.75" customHeight="1">
      <c r="A280" s="33">
        <v>271</v>
      </c>
      <c r="B280" s="53" t="s">
        <v>819</v>
      </c>
      <c r="C280" s="31">
        <v>1156</v>
      </c>
      <c r="D280" s="36">
        <v>1167.3999999999999</v>
      </c>
      <c r="E280" s="36">
        <v>1135.7999999999997</v>
      </c>
      <c r="F280" s="36">
        <v>1115.5999999999999</v>
      </c>
      <c r="G280" s="36">
        <v>1083.9999999999998</v>
      </c>
      <c r="H280" s="36">
        <v>1187.5999999999997</v>
      </c>
      <c r="I280" s="36">
        <v>1219.1999999999996</v>
      </c>
      <c r="J280" s="36">
        <v>1239.3999999999996</v>
      </c>
      <c r="K280" s="31">
        <v>1199</v>
      </c>
      <c r="L280" s="31">
        <v>1147.2</v>
      </c>
      <c r="M280" s="31">
        <v>4.3512700000000004</v>
      </c>
      <c r="N280" s="1"/>
      <c r="O280" s="1"/>
    </row>
    <row r="281" spans="1:15" ht="12.75" customHeight="1">
      <c r="A281" s="33">
        <v>272</v>
      </c>
      <c r="B281" s="53" t="s">
        <v>430</v>
      </c>
      <c r="C281" s="31">
        <v>400.1</v>
      </c>
      <c r="D281" s="36">
        <v>404.5</v>
      </c>
      <c r="E281" s="36">
        <v>391.55</v>
      </c>
      <c r="F281" s="36">
        <v>383</v>
      </c>
      <c r="G281" s="36">
        <v>370.05</v>
      </c>
      <c r="H281" s="36">
        <v>413.05</v>
      </c>
      <c r="I281" s="36">
        <v>426.00000000000006</v>
      </c>
      <c r="J281" s="36">
        <v>434.55</v>
      </c>
      <c r="K281" s="31">
        <v>417.45</v>
      </c>
      <c r="L281" s="31">
        <v>395.95</v>
      </c>
      <c r="M281" s="31">
        <v>15.60214</v>
      </c>
      <c r="N281" s="1"/>
      <c r="O281" s="1"/>
    </row>
    <row r="282" spans="1:15" ht="12.75" customHeight="1">
      <c r="A282" s="33">
        <v>273</v>
      </c>
      <c r="B282" s="53" t="s">
        <v>431</v>
      </c>
      <c r="C282" s="31">
        <v>270.25</v>
      </c>
      <c r="D282" s="36">
        <v>273.2833333333333</v>
      </c>
      <c r="E282" s="36">
        <v>266.26666666666659</v>
      </c>
      <c r="F282" s="36">
        <v>262.2833333333333</v>
      </c>
      <c r="G282" s="36">
        <v>255.26666666666659</v>
      </c>
      <c r="H282" s="36">
        <v>277.26666666666659</v>
      </c>
      <c r="I282" s="36">
        <v>284.28333333333325</v>
      </c>
      <c r="J282" s="36">
        <v>288.26666666666659</v>
      </c>
      <c r="K282" s="31">
        <v>280.3</v>
      </c>
      <c r="L282" s="31">
        <v>269.3</v>
      </c>
      <c r="M282" s="31">
        <v>5.3337599999999998</v>
      </c>
      <c r="N282" s="1"/>
      <c r="O282" s="1"/>
    </row>
    <row r="283" spans="1:15" ht="12.75" customHeight="1">
      <c r="A283" s="33">
        <v>274</v>
      </c>
      <c r="B283" s="53" t="s">
        <v>432</v>
      </c>
      <c r="C283" s="31">
        <v>187.2</v>
      </c>
      <c r="D283" s="36">
        <v>187.4</v>
      </c>
      <c r="E283" s="36">
        <v>179.8</v>
      </c>
      <c r="F283" s="36">
        <v>172.4</v>
      </c>
      <c r="G283" s="36">
        <v>164.8</v>
      </c>
      <c r="H283" s="36">
        <v>194.8</v>
      </c>
      <c r="I283" s="36">
        <v>202.39999999999998</v>
      </c>
      <c r="J283" s="36">
        <v>209.8</v>
      </c>
      <c r="K283" s="31">
        <v>195</v>
      </c>
      <c r="L283" s="31">
        <v>180</v>
      </c>
      <c r="M283" s="31">
        <v>90.742840000000001</v>
      </c>
      <c r="N283" s="1"/>
      <c r="O283" s="1"/>
    </row>
    <row r="284" spans="1:15" ht="12.75" customHeight="1">
      <c r="A284" s="33">
        <v>275</v>
      </c>
      <c r="B284" s="53" t="s">
        <v>870</v>
      </c>
      <c r="C284" s="31">
        <v>2465.65</v>
      </c>
      <c r="D284" s="36">
        <v>2476.15</v>
      </c>
      <c r="E284" s="36">
        <v>2422.3000000000002</v>
      </c>
      <c r="F284" s="36">
        <v>2378.9500000000003</v>
      </c>
      <c r="G284" s="36">
        <v>2325.1000000000004</v>
      </c>
      <c r="H284" s="36">
        <v>2519.5</v>
      </c>
      <c r="I284" s="36">
        <v>2573.3499999999995</v>
      </c>
      <c r="J284" s="36">
        <v>2616.6999999999998</v>
      </c>
      <c r="K284" s="31">
        <v>2530</v>
      </c>
      <c r="L284" s="31">
        <v>2432.8000000000002</v>
      </c>
      <c r="M284" s="31">
        <v>2.8860600000000001</v>
      </c>
      <c r="N284" s="1"/>
      <c r="O284" s="1"/>
    </row>
    <row r="285" spans="1:15" ht="12.75" customHeight="1">
      <c r="A285" s="33">
        <v>276</v>
      </c>
      <c r="B285" s="53" t="s">
        <v>433</v>
      </c>
      <c r="C285" s="31">
        <v>717.15</v>
      </c>
      <c r="D285" s="36">
        <v>720</v>
      </c>
      <c r="E285" s="36">
        <v>712.2</v>
      </c>
      <c r="F285" s="36">
        <v>707.25</v>
      </c>
      <c r="G285" s="36">
        <v>699.45</v>
      </c>
      <c r="H285" s="36">
        <v>724.95</v>
      </c>
      <c r="I285" s="36">
        <v>732.75</v>
      </c>
      <c r="J285" s="36">
        <v>737.7</v>
      </c>
      <c r="K285" s="31">
        <v>727.8</v>
      </c>
      <c r="L285" s="31">
        <v>715.05</v>
      </c>
      <c r="M285" s="31">
        <v>1.31691</v>
      </c>
      <c r="N285" s="1"/>
      <c r="O285" s="1"/>
    </row>
    <row r="286" spans="1:15" ht="12.75" customHeight="1">
      <c r="A286" s="33">
        <v>277</v>
      </c>
      <c r="B286" s="53" t="s">
        <v>831</v>
      </c>
      <c r="C286" s="31">
        <v>750.8</v>
      </c>
      <c r="D286" s="36">
        <v>750.91666666666663</v>
      </c>
      <c r="E286" s="36">
        <v>738.38333333333321</v>
      </c>
      <c r="F286" s="36">
        <v>725.96666666666658</v>
      </c>
      <c r="G286" s="36">
        <v>713.43333333333317</v>
      </c>
      <c r="H286" s="36">
        <v>763.33333333333326</v>
      </c>
      <c r="I286" s="36">
        <v>775.86666666666679</v>
      </c>
      <c r="J286" s="36">
        <v>788.2833333333333</v>
      </c>
      <c r="K286" s="31">
        <v>763.45</v>
      </c>
      <c r="L286" s="31">
        <v>738.5</v>
      </c>
      <c r="M286" s="31">
        <v>2.11354</v>
      </c>
      <c r="N286" s="1"/>
      <c r="O286" s="1"/>
    </row>
    <row r="287" spans="1:15" ht="12.75" customHeight="1">
      <c r="A287" s="33">
        <v>278</v>
      </c>
      <c r="B287" s="53" t="s">
        <v>160</v>
      </c>
      <c r="C287" s="31">
        <v>1641.2</v>
      </c>
      <c r="D287" s="36">
        <v>1633.6166666666668</v>
      </c>
      <c r="E287" s="36">
        <v>1623.5833333333335</v>
      </c>
      <c r="F287" s="36">
        <v>1605.9666666666667</v>
      </c>
      <c r="G287" s="36">
        <v>1595.9333333333334</v>
      </c>
      <c r="H287" s="36">
        <v>1651.2333333333336</v>
      </c>
      <c r="I287" s="36">
        <v>1661.2666666666669</v>
      </c>
      <c r="J287" s="36">
        <v>1678.8833333333337</v>
      </c>
      <c r="K287" s="31">
        <v>1643.65</v>
      </c>
      <c r="L287" s="31">
        <v>1616</v>
      </c>
      <c r="M287" s="31">
        <v>58.392479999999999</v>
      </c>
      <c r="N287" s="1"/>
      <c r="O287" s="1"/>
    </row>
    <row r="288" spans="1:15" ht="12.75" customHeight="1">
      <c r="A288" s="33">
        <v>279</v>
      </c>
      <c r="B288" s="53" t="s">
        <v>434</v>
      </c>
      <c r="C288" s="31">
        <v>1970.25</v>
      </c>
      <c r="D288" s="36">
        <v>1980.4166666666667</v>
      </c>
      <c r="E288" s="36">
        <v>1949.8333333333335</v>
      </c>
      <c r="F288" s="36">
        <v>1929.4166666666667</v>
      </c>
      <c r="G288" s="36">
        <v>1898.8333333333335</v>
      </c>
      <c r="H288" s="36">
        <v>2000.8333333333335</v>
      </c>
      <c r="I288" s="36">
        <v>2031.416666666667</v>
      </c>
      <c r="J288" s="36">
        <v>2051.8333333333335</v>
      </c>
      <c r="K288" s="31">
        <v>2011</v>
      </c>
      <c r="L288" s="31">
        <v>1960</v>
      </c>
      <c r="M288" s="31">
        <v>0.12867000000000001</v>
      </c>
      <c r="N288" s="1"/>
      <c r="O288" s="1"/>
    </row>
    <row r="289" spans="1:15" ht="12.75" customHeight="1">
      <c r="A289" s="33">
        <v>280</v>
      </c>
      <c r="B289" s="53" t="s">
        <v>905</v>
      </c>
      <c r="C289" s="31">
        <v>157.19999999999999</v>
      </c>
      <c r="D289" s="36">
        <v>155.31666666666666</v>
      </c>
      <c r="E289" s="36">
        <v>152.63333333333333</v>
      </c>
      <c r="F289" s="36">
        <v>148.06666666666666</v>
      </c>
      <c r="G289" s="36">
        <v>145.38333333333333</v>
      </c>
      <c r="H289" s="36">
        <v>159.88333333333333</v>
      </c>
      <c r="I289" s="36">
        <v>162.56666666666666</v>
      </c>
      <c r="J289" s="36">
        <v>167.13333333333333</v>
      </c>
      <c r="K289" s="31">
        <v>158</v>
      </c>
      <c r="L289" s="31">
        <v>150.75</v>
      </c>
      <c r="M289" s="31">
        <v>90.104119999999995</v>
      </c>
      <c r="N289" s="1"/>
      <c r="O289" s="1"/>
    </row>
    <row r="290" spans="1:15" ht="12.75" customHeight="1">
      <c r="A290" s="33">
        <v>281</v>
      </c>
      <c r="B290" s="53" t="s">
        <v>166</v>
      </c>
      <c r="C290" s="31">
        <v>4413.8</v>
      </c>
      <c r="D290" s="36">
        <v>4388</v>
      </c>
      <c r="E290" s="36">
        <v>4346</v>
      </c>
      <c r="F290" s="36">
        <v>4278.2</v>
      </c>
      <c r="G290" s="36">
        <v>4236.2</v>
      </c>
      <c r="H290" s="36">
        <v>4455.8</v>
      </c>
      <c r="I290" s="36">
        <v>4497.8</v>
      </c>
      <c r="J290" s="36">
        <v>4565.6000000000004</v>
      </c>
      <c r="K290" s="31">
        <v>4430</v>
      </c>
      <c r="L290" s="31">
        <v>4320.2</v>
      </c>
      <c r="M290" s="31">
        <v>0.99060000000000004</v>
      </c>
      <c r="N290" s="1"/>
      <c r="O290" s="1"/>
    </row>
    <row r="291" spans="1:15" ht="12.75" customHeight="1">
      <c r="A291" s="33">
        <v>282</v>
      </c>
      <c r="B291" s="53" t="s">
        <v>163</v>
      </c>
      <c r="C291" s="31">
        <v>625.04999999999995</v>
      </c>
      <c r="D291" s="36">
        <v>622.35</v>
      </c>
      <c r="E291" s="36">
        <v>612.70000000000005</v>
      </c>
      <c r="F291" s="36">
        <v>600.35</v>
      </c>
      <c r="G291" s="36">
        <v>590.70000000000005</v>
      </c>
      <c r="H291" s="36">
        <v>634.70000000000005</v>
      </c>
      <c r="I291" s="36">
        <v>644.34999999999991</v>
      </c>
      <c r="J291" s="36">
        <v>656.7</v>
      </c>
      <c r="K291" s="31">
        <v>632</v>
      </c>
      <c r="L291" s="31">
        <v>610</v>
      </c>
      <c r="M291" s="31">
        <v>12.90217</v>
      </c>
      <c r="N291" s="1"/>
      <c r="O291" s="1"/>
    </row>
    <row r="292" spans="1:15" ht="12.75" customHeight="1">
      <c r="A292" s="33">
        <v>283</v>
      </c>
      <c r="B292" s="53" t="s">
        <v>165</v>
      </c>
      <c r="C292" s="31">
        <v>4593.55</v>
      </c>
      <c r="D292" s="36">
        <v>4595.9833333333336</v>
      </c>
      <c r="E292" s="36">
        <v>4563.0666666666675</v>
      </c>
      <c r="F292" s="36">
        <v>4532.5833333333339</v>
      </c>
      <c r="G292" s="36">
        <v>4499.6666666666679</v>
      </c>
      <c r="H292" s="36">
        <v>4626.4666666666672</v>
      </c>
      <c r="I292" s="36">
        <v>4659.3833333333332</v>
      </c>
      <c r="J292" s="36">
        <v>4689.8666666666668</v>
      </c>
      <c r="K292" s="31">
        <v>4628.8999999999996</v>
      </c>
      <c r="L292" s="31">
        <v>4565.5</v>
      </c>
      <c r="M292" s="31">
        <v>2.4226399999999999</v>
      </c>
      <c r="N292" s="1"/>
      <c r="O292" s="1"/>
    </row>
    <row r="293" spans="1:15" ht="12.75" customHeight="1">
      <c r="A293" s="33">
        <v>284</v>
      </c>
      <c r="B293" s="53" t="s">
        <v>435</v>
      </c>
      <c r="C293" s="31">
        <v>16307.2</v>
      </c>
      <c r="D293" s="36">
        <v>16309.4</v>
      </c>
      <c r="E293" s="36">
        <v>16198.8</v>
      </c>
      <c r="F293" s="36">
        <v>16090.4</v>
      </c>
      <c r="G293" s="36">
        <v>15979.8</v>
      </c>
      <c r="H293" s="36">
        <v>16417.8</v>
      </c>
      <c r="I293" s="36">
        <v>16528.400000000001</v>
      </c>
      <c r="J293" s="36">
        <v>16636.8</v>
      </c>
      <c r="K293" s="31">
        <v>16420</v>
      </c>
      <c r="L293" s="31">
        <v>16201</v>
      </c>
      <c r="M293" s="31">
        <v>6.8989999999999996E-2</v>
      </c>
      <c r="N293" s="1"/>
      <c r="O293" s="1"/>
    </row>
    <row r="294" spans="1:15" ht="12.75" customHeight="1">
      <c r="A294" s="33">
        <v>285</v>
      </c>
      <c r="B294" s="53" t="s">
        <v>164</v>
      </c>
      <c r="C294" s="31">
        <v>3293.85</v>
      </c>
      <c r="D294" s="36">
        <v>3278.0166666666664</v>
      </c>
      <c r="E294" s="36">
        <v>3241.0333333333328</v>
      </c>
      <c r="F294" s="36">
        <v>3188.2166666666662</v>
      </c>
      <c r="G294" s="36">
        <v>3151.2333333333327</v>
      </c>
      <c r="H294" s="36">
        <v>3330.833333333333</v>
      </c>
      <c r="I294" s="36">
        <v>3367.8166666666666</v>
      </c>
      <c r="J294" s="36">
        <v>3420.6333333333332</v>
      </c>
      <c r="K294" s="31">
        <v>3315</v>
      </c>
      <c r="L294" s="31">
        <v>3225.2</v>
      </c>
      <c r="M294" s="31">
        <v>35.57067</v>
      </c>
      <c r="N294" s="1"/>
      <c r="O294" s="1"/>
    </row>
    <row r="295" spans="1:15" ht="12.75" customHeight="1">
      <c r="A295" s="33">
        <v>286</v>
      </c>
      <c r="B295" s="53" t="s">
        <v>436</v>
      </c>
      <c r="C295" s="31">
        <v>459.45</v>
      </c>
      <c r="D295" s="36">
        <v>461.48333333333335</v>
      </c>
      <c r="E295" s="36">
        <v>452.9666666666667</v>
      </c>
      <c r="F295" s="36">
        <v>446.48333333333335</v>
      </c>
      <c r="G295" s="36">
        <v>437.9666666666667</v>
      </c>
      <c r="H295" s="36">
        <v>467.9666666666667</v>
      </c>
      <c r="I295" s="36">
        <v>476.48333333333335</v>
      </c>
      <c r="J295" s="36">
        <v>482.9666666666667</v>
      </c>
      <c r="K295" s="31">
        <v>470</v>
      </c>
      <c r="L295" s="31">
        <v>455</v>
      </c>
      <c r="M295" s="31">
        <v>2.96332</v>
      </c>
      <c r="N295" s="1"/>
      <c r="O295" s="1"/>
    </row>
    <row r="296" spans="1:15" ht="12.75" customHeight="1">
      <c r="A296" s="33">
        <v>287</v>
      </c>
      <c r="B296" s="53" t="s">
        <v>162</v>
      </c>
      <c r="C296" s="31">
        <v>433</v>
      </c>
      <c r="D296" s="36">
        <v>431.18333333333334</v>
      </c>
      <c r="E296" s="36">
        <v>426.81666666666666</v>
      </c>
      <c r="F296" s="36">
        <v>420.63333333333333</v>
      </c>
      <c r="G296" s="36">
        <v>416.26666666666665</v>
      </c>
      <c r="H296" s="36">
        <v>437.36666666666667</v>
      </c>
      <c r="I296" s="36">
        <v>441.73333333333335</v>
      </c>
      <c r="J296" s="36">
        <v>447.91666666666669</v>
      </c>
      <c r="K296" s="31">
        <v>435.55</v>
      </c>
      <c r="L296" s="31">
        <v>425</v>
      </c>
      <c r="M296" s="31">
        <v>7.8542800000000002</v>
      </c>
      <c r="N296" s="1"/>
      <c r="O296" s="1"/>
    </row>
    <row r="297" spans="1:15" ht="12.75" customHeight="1">
      <c r="A297" s="33">
        <v>288</v>
      </c>
      <c r="B297" s="53" t="s">
        <v>437</v>
      </c>
      <c r="C297" s="31">
        <v>233.15</v>
      </c>
      <c r="D297" s="36">
        <v>230.86666666666665</v>
      </c>
      <c r="E297" s="36">
        <v>227.23333333333329</v>
      </c>
      <c r="F297" s="36">
        <v>221.31666666666663</v>
      </c>
      <c r="G297" s="36">
        <v>217.68333333333328</v>
      </c>
      <c r="H297" s="36">
        <v>236.7833333333333</v>
      </c>
      <c r="I297" s="36">
        <v>240.41666666666669</v>
      </c>
      <c r="J297" s="36">
        <v>246.33333333333331</v>
      </c>
      <c r="K297" s="31">
        <v>234.5</v>
      </c>
      <c r="L297" s="31">
        <v>224.95</v>
      </c>
      <c r="M297" s="31">
        <v>5.99444</v>
      </c>
      <c r="N297" s="1"/>
      <c r="O297" s="1"/>
    </row>
    <row r="298" spans="1:15" ht="12.75" customHeight="1">
      <c r="A298" s="33">
        <v>289</v>
      </c>
      <c r="B298" s="53" t="s">
        <v>438</v>
      </c>
      <c r="C298" s="31">
        <v>140.25</v>
      </c>
      <c r="D298" s="36">
        <v>140.4</v>
      </c>
      <c r="E298" s="36">
        <v>137.30000000000001</v>
      </c>
      <c r="F298" s="36">
        <v>134.35</v>
      </c>
      <c r="G298" s="36">
        <v>131.25</v>
      </c>
      <c r="H298" s="36">
        <v>143.35000000000002</v>
      </c>
      <c r="I298" s="36">
        <v>146.44999999999999</v>
      </c>
      <c r="J298" s="36">
        <v>149.40000000000003</v>
      </c>
      <c r="K298" s="31">
        <v>143.5</v>
      </c>
      <c r="L298" s="31">
        <v>137.44999999999999</v>
      </c>
      <c r="M298" s="31">
        <v>50.480690000000003</v>
      </c>
      <c r="N298" s="1"/>
      <c r="O298" s="1"/>
    </row>
    <row r="299" spans="1:15" ht="12.75" customHeight="1">
      <c r="A299" s="33">
        <v>290</v>
      </c>
      <c r="B299" s="53" t="s">
        <v>281</v>
      </c>
      <c r="C299" s="31">
        <v>891.7</v>
      </c>
      <c r="D299" s="36">
        <v>897.65</v>
      </c>
      <c r="E299" s="36">
        <v>882.65</v>
      </c>
      <c r="F299" s="36">
        <v>873.6</v>
      </c>
      <c r="G299" s="36">
        <v>858.6</v>
      </c>
      <c r="H299" s="36">
        <v>906.69999999999993</v>
      </c>
      <c r="I299" s="36">
        <v>921.69999999999993</v>
      </c>
      <c r="J299" s="36">
        <v>930.74999999999989</v>
      </c>
      <c r="K299" s="31">
        <v>912.65</v>
      </c>
      <c r="L299" s="31">
        <v>888.6</v>
      </c>
      <c r="M299" s="31">
        <v>20.657879999999999</v>
      </c>
      <c r="N299" s="1"/>
      <c r="O299" s="1"/>
    </row>
    <row r="300" spans="1:15" ht="12.75" customHeight="1">
      <c r="A300" s="33">
        <v>291</v>
      </c>
      <c r="B300" s="53" t="s">
        <v>282</v>
      </c>
      <c r="C300" s="31">
        <v>7928.7</v>
      </c>
      <c r="D300" s="36">
        <v>7864.5</v>
      </c>
      <c r="E300" s="36">
        <v>7764.3</v>
      </c>
      <c r="F300" s="36">
        <v>7599.9000000000005</v>
      </c>
      <c r="G300" s="36">
        <v>7499.7000000000007</v>
      </c>
      <c r="H300" s="36">
        <v>8028.9</v>
      </c>
      <c r="I300" s="36">
        <v>8129.1</v>
      </c>
      <c r="J300" s="36">
        <v>8293.5</v>
      </c>
      <c r="K300" s="31">
        <v>7964.7</v>
      </c>
      <c r="L300" s="31">
        <v>7700.1</v>
      </c>
      <c r="M300" s="31">
        <v>0.51719000000000004</v>
      </c>
      <c r="N300" s="1"/>
      <c r="O300" s="1"/>
    </row>
    <row r="301" spans="1:15" ht="12.75" customHeight="1">
      <c r="A301" s="33">
        <v>292</v>
      </c>
      <c r="B301" s="53" t="s">
        <v>167</v>
      </c>
      <c r="C301" s="31">
        <v>1688.6</v>
      </c>
      <c r="D301" s="36">
        <v>1663.5333333333335</v>
      </c>
      <c r="E301" s="36">
        <v>1629.0666666666671</v>
      </c>
      <c r="F301" s="36">
        <v>1569.5333333333335</v>
      </c>
      <c r="G301" s="36">
        <v>1535.0666666666671</v>
      </c>
      <c r="H301" s="36">
        <v>1723.0666666666671</v>
      </c>
      <c r="I301" s="36">
        <v>1757.5333333333338</v>
      </c>
      <c r="J301" s="36">
        <v>1817.0666666666671</v>
      </c>
      <c r="K301" s="31">
        <v>1698</v>
      </c>
      <c r="L301" s="31">
        <v>1604</v>
      </c>
      <c r="M301" s="31">
        <v>22.4649</v>
      </c>
      <c r="N301" s="1"/>
      <c r="O301" s="1"/>
    </row>
    <row r="302" spans="1:15" ht="12.75" customHeight="1">
      <c r="A302" s="33">
        <v>293</v>
      </c>
      <c r="B302" s="53" t="s">
        <v>439</v>
      </c>
      <c r="C302" s="31">
        <v>1457.55</v>
      </c>
      <c r="D302" s="36">
        <v>1451.9666666666665</v>
      </c>
      <c r="E302" s="36">
        <v>1423.9333333333329</v>
      </c>
      <c r="F302" s="36">
        <v>1390.3166666666664</v>
      </c>
      <c r="G302" s="36">
        <v>1362.2833333333328</v>
      </c>
      <c r="H302" s="36">
        <v>1485.583333333333</v>
      </c>
      <c r="I302" s="36">
        <v>1513.6166666666663</v>
      </c>
      <c r="J302" s="36">
        <v>1547.2333333333331</v>
      </c>
      <c r="K302" s="31">
        <v>1480</v>
      </c>
      <c r="L302" s="31">
        <v>1418.35</v>
      </c>
      <c r="M302" s="31">
        <v>0.64844000000000002</v>
      </c>
      <c r="N302" s="1"/>
      <c r="O302" s="1"/>
    </row>
    <row r="303" spans="1:15" ht="12.75" customHeight="1">
      <c r="A303" s="33">
        <v>294</v>
      </c>
      <c r="B303" s="53" t="s">
        <v>440</v>
      </c>
      <c r="C303" s="31">
        <v>69.05</v>
      </c>
      <c r="D303" s="36">
        <v>68.716666666666654</v>
      </c>
      <c r="E303" s="36">
        <v>67.333333333333314</v>
      </c>
      <c r="F303" s="36">
        <v>65.61666666666666</v>
      </c>
      <c r="G303" s="36">
        <v>64.23333333333332</v>
      </c>
      <c r="H303" s="36">
        <v>70.433333333333309</v>
      </c>
      <c r="I303" s="36">
        <v>71.816666666666663</v>
      </c>
      <c r="J303" s="36">
        <v>73.533333333333303</v>
      </c>
      <c r="K303" s="31">
        <v>70.099999999999994</v>
      </c>
      <c r="L303" s="31">
        <v>67</v>
      </c>
      <c r="M303" s="31">
        <v>14.21762</v>
      </c>
      <c r="N303" s="1"/>
      <c r="O303" s="1"/>
    </row>
    <row r="304" spans="1:15" ht="12.75" customHeight="1">
      <c r="A304" s="33">
        <v>295</v>
      </c>
      <c r="B304" s="53" t="s">
        <v>180</v>
      </c>
      <c r="C304" s="31">
        <v>128881.9</v>
      </c>
      <c r="D304" s="36">
        <v>127901.61666666665</v>
      </c>
      <c r="E304" s="36">
        <v>126603.43333333331</v>
      </c>
      <c r="F304" s="36">
        <v>124324.96666666665</v>
      </c>
      <c r="G304" s="36">
        <v>123026.7833333333</v>
      </c>
      <c r="H304" s="36">
        <v>130180.08333333331</v>
      </c>
      <c r="I304" s="36">
        <v>131478.26666666666</v>
      </c>
      <c r="J304" s="36">
        <v>133756.73333333334</v>
      </c>
      <c r="K304" s="31">
        <v>129199.8</v>
      </c>
      <c r="L304" s="31">
        <v>125623.15</v>
      </c>
      <c r="M304" s="31">
        <v>9.7769999999999996E-2</v>
      </c>
      <c r="N304" s="1"/>
      <c r="O304" s="1"/>
    </row>
    <row r="305" spans="1:15" ht="12.75" customHeight="1">
      <c r="A305" s="33">
        <v>296</v>
      </c>
      <c r="B305" s="53" t="s">
        <v>441</v>
      </c>
      <c r="C305" s="31">
        <v>1791.4</v>
      </c>
      <c r="D305" s="36">
        <v>1782.9333333333334</v>
      </c>
      <c r="E305" s="36">
        <v>1766.8666666666668</v>
      </c>
      <c r="F305" s="36">
        <v>1742.3333333333335</v>
      </c>
      <c r="G305" s="36">
        <v>1726.2666666666669</v>
      </c>
      <c r="H305" s="36">
        <v>1807.4666666666667</v>
      </c>
      <c r="I305" s="36">
        <v>1823.5333333333333</v>
      </c>
      <c r="J305" s="36">
        <v>1848.0666666666666</v>
      </c>
      <c r="K305" s="31">
        <v>1799</v>
      </c>
      <c r="L305" s="31">
        <v>1758.4</v>
      </c>
      <c r="M305" s="31">
        <v>0.78705999999999998</v>
      </c>
      <c r="N305" s="1"/>
      <c r="O305" s="1"/>
    </row>
    <row r="306" spans="1:15" ht="12.75" customHeight="1">
      <c r="A306" s="33">
        <v>297</v>
      </c>
      <c r="B306" s="53" t="s">
        <v>442</v>
      </c>
      <c r="C306" s="31">
        <v>1142.55</v>
      </c>
      <c r="D306" s="36">
        <v>1128.2833333333333</v>
      </c>
      <c r="E306" s="36">
        <v>1102.2666666666667</v>
      </c>
      <c r="F306" s="36">
        <v>1061.9833333333333</v>
      </c>
      <c r="G306" s="36">
        <v>1035.9666666666667</v>
      </c>
      <c r="H306" s="36">
        <v>1168.5666666666666</v>
      </c>
      <c r="I306" s="36">
        <v>1194.583333333333</v>
      </c>
      <c r="J306" s="36">
        <v>1234.8666666666666</v>
      </c>
      <c r="K306" s="31">
        <v>1154.3</v>
      </c>
      <c r="L306" s="31">
        <v>1088</v>
      </c>
      <c r="M306" s="31">
        <v>13.227</v>
      </c>
      <c r="N306" s="1"/>
      <c r="O306" s="1"/>
    </row>
    <row r="307" spans="1:15" ht="12.75" customHeight="1">
      <c r="A307" s="33">
        <v>298</v>
      </c>
      <c r="B307" s="53" t="s">
        <v>177</v>
      </c>
      <c r="C307" s="31">
        <v>1285.8</v>
      </c>
      <c r="D307" s="36">
        <v>1297.0666666666666</v>
      </c>
      <c r="E307" s="36">
        <v>1258.2333333333331</v>
      </c>
      <c r="F307" s="36">
        <v>1230.6666666666665</v>
      </c>
      <c r="G307" s="36">
        <v>1191.833333333333</v>
      </c>
      <c r="H307" s="36">
        <v>1324.6333333333332</v>
      </c>
      <c r="I307" s="36">
        <v>1363.4666666666667</v>
      </c>
      <c r="J307" s="36">
        <v>1391.0333333333333</v>
      </c>
      <c r="K307" s="31">
        <v>1335.9</v>
      </c>
      <c r="L307" s="31">
        <v>1269.5</v>
      </c>
      <c r="M307" s="31">
        <v>6.0687800000000003</v>
      </c>
      <c r="N307" s="1"/>
      <c r="O307" s="1"/>
    </row>
    <row r="308" spans="1:15" ht="12.75" customHeight="1">
      <c r="A308" s="33">
        <v>299</v>
      </c>
      <c r="B308" s="53" t="s">
        <v>169</v>
      </c>
      <c r="C308" s="31">
        <v>263.75</v>
      </c>
      <c r="D308" s="36">
        <v>260.18333333333334</v>
      </c>
      <c r="E308" s="36">
        <v>254.86666666666667</v>
      </c>
      <c r="F308" s="36">
        <v>245.98333333333335</v>
      </c>
      <c r="G308" s="36">
        <v>240.66666666666669</v>
      </c>
      <c r="H308" s="36">
        <v>269.06666666666666</v>
      </c>
      <c r="I308" s="36">
        <v>274.38333333333338</v>
      </c>
      <c r="J308" s="36">
        <v>283.26666666666665</v>
      </c>
      <c r="K308" s="31">
        <v>265.5</v>
      </c>
      <c r="L308" s="31">
        <v>251.3</v>
      </c>
      <c r="M308" s="31">
        <v>79.890180000000001</v>
      </c>
      <c r="N308" s="1"/>
      <c r="O308" s="1"/>
    </row>
    <row r="309" spans="1:15" ht="12.75" customHeight="1">
      <c r="A309" s="33">
        <v>300</v>
      </c>
      <c r="B309" s="53" t="s">
        <v>168</v>
      </c>
      <c r="C309" s="31">
        <v>2184.25</v>
      </c>
      <c r="D309" s="36">
        <v>2184.1</v>
      </c>
      <c r="E309" s="36">
        <v>2160.1499999999996</v>
      </c>
      <c r="F309" s="36">
        <v>2136.0499999999997</v>
      </c>
      <c r="G309" s="36">
        <v>2112.0999999999995</v>
      </c>
      <c r="H309" s="36">
        <v>2208.1999999999998</v>
      </c>
      <c r="I309" s="36">
        <v>2232.1499999999996</v>
      </c>
      <c r="J309" s="36">
        <v>2256.25</v>
      </c>
      <c r="K309" s="31">
        <v>2208.0500000000002</v>
      </c>
      <c r="L309" s="31">
        <v>2160</v>
      </c>
      <c r="M309" s="31">
        <v>25.75573</v>
      </c>
      <c r="N309" s="1"/>
      <c r="O309" s="1"/>
    </row>
    <row r="310" spans="1:15" ht="12.75" customHeight="1">
      <c r="A310" s="33">
        <v>301</v>
      </c>
      <c r="B310" s="53" t="s">
        <v>443</v>
      </c>
      <c r="C310" s="31">
        <v>406.5</v>
      </c>
      <c r="D310" s="36">
        <v>407.88333333333338</v>
      </c>
      <c r="E310" s="36">
        <v>401.81666666666678</v>
      </c>
      <c r="F310" s="36">
        <v>397.13333333333338</v>
      </c>
      <c r="G310" s="36">
        <v>391.06666666666678</v>
      </c>
      <c r="H310" s="36">
        <v>412.56666666666678</v>
      </c>
      <c r="I310" s="36">
        <v>418.63333333333338</v>
      </c>
      <c r="J310" s="36">
        <v>423.31666666666678</v>
      </c>
      <c r="K310" s="31">
        <v>413.95</v>
      </c>
      <c r="L310" s="31">
        <v>403.2</v>
      </c>
      <c r="M310" s="31">
        <v>1.17927</v>
      </c>
      <c r="N310" s="1"/>
      <c r="O310" s="1"/>
    </row>
    <row r="311" spans="1:15" ht="12.75" customHeight="1">
      <c r="A311" s="33">
        <v>302</v>
      </c>
      <c r="B311" s="53" t="s">
        <v>444</v>
      </c>
      <c r="C311" s="31">
        <v>604.65</v>
      </c>
      <c r="D311" s="36">
        <v>603.51666666666665</v>
      </c>
      <c r="E311" s="36">
        <v>592.88333333333333</v>
      </c>
      <c r="F311" s="36">
        <v>581.11666666666667</v>
      </c>
      <c r="G311" s="36">
        <v>570.48333333333335</v>
      </c>
      <c r="H311" s="36">
        <v>615.2833333333333</v>
      </c>
      <c r="I311" s="36">
        <v>625.91666666666652</v>
      </c>
      <c r="J311" s="36">
        <v>637.68333333333328</v>
      </c>
      <c r="K311" s="31">
        <v>614.15</v>
      </c>
      <c r="L311" s="31">
        <v>591.75</v>
      </c>
      <c r="M311" s="31">
        <v>1.2816700000000001</v>
      </c>
      <c r="N311" s="1"/>
      <c r="O311" s="1"/>
    </row>
    <row r="312" spans="1:15" ht="12.75" customHeight="1">
      <c r="A312" s="33">
        <v>303</v>
      </c>
      <c r="B312" s="53" t="s">
        <v>170</v>
      </c>
      <c r="C312" s="31">
        <v>173.55</v>
      </c>
      <c r="D312" s="36">
        <v>173</v>
      </c>
      <c r="E312" s="36">
        <v>170.75</v>
      </c>
      <c r="F312" s="36">
        <v>167.95</v>
      </c>
      <c r="G312" s="36">
        <v>165.7</v>
      </c>
      <c r="H312" s="36">
        <v>175.8</v>
      </c>
      <c r="I312" s="36">
        <v>178.05</v>
      </c>
      <c r="J312" s="36">
        <v>180.85000000000002</v>
      </c>
      <c r="K312" s="31">
        <v>175.25</v>
      </c>
      <c r="L312" s="31">
        <v>170.2</v>
      </c>
      <c r="M312" s="31">
        <v>74.513459999999995</v>
      </c>
      <c r="N312" s="1"/>
      <c r="O312" s="1"/>
    </row>
    <row r="313" spans="1:15" ht="12.75" customHeight="1">
      <c r="A313" s="33">
        <v>304</v>
      </c>
      <c r="B313" s="53" t="s">
        <v>445</v>
      </c>
      <c r="C313" s="31">
        <v>205.4</v>
      </c>
      <c r="D313" s="36">
        <v>205.23333333333335</v>
      </c>
      <c r="E313" s="36">
        <v>199.66666666666669</v>
      </c>
      <c r="F313" s="36">
        <v>193.93333333333334</v>
      </c>
      <c r="G313" s="36">
        <v>188.36666666666667</v>
      </c>
      <c r="H313" s="36">
        <v>210.9666666666667</v>
      </c>
      <c r="I313" s="36">
        <v>216.53333333333336</v>
      </c>
      <c r="J313" s="36">
        <v>222.26666666666671</v>
      </c>
      <c r="K313" s="31">
        <v>210.8</v>
      </c>
      <c r="L313" s="31">
        <v>199.5</v>
      </c>
      <c r="M313" s="31">
        <v>59.391530000000003</v>
      </c>
      <c r="N313" s="1"/>
      <c r="O313" s="1"/>
    </row>
    <row r="314" spans="1:15" ht="12.75" customHeight="1">
      <c r="A314" s="33">
        <v>305</v>
      </c>
      <c r="B314" s="53" t="s">
        <v>837</v>
      </c>
      <c r="C314" s="31">
        <v>2179.5</v>
      </c>
      <c r="D314" s="36">
        <v>2197.8333333333335</v>
      </c>
      <c r="E314" s="36">
        <v>2151.7666666666669</v>
      </c>
      <c r="F314" s="36">
        <v>2124.0333333333333</v>
      </c>
      <c r="G314" s="36">
        <v>2077.9666666666667</v>
      </c>
      <c r="H314" s="36">
        <v>2225.5666666666671</v>
      </c>
      <c r="I314" s="36">
        <v>2271.6333333333337</v>
      </c>
      <c r="J314" s="36">
        <v>2299.3666666666672</v>
      </c>
      <c r="K314" s="31">
        <v>2243.9</v>
      </c>
      <c r="L314" s="31">
        <v>2170.1</v>
      </c>
      <c r="M314" s="31">
        <v>3.2356099999999999</v>
      </c>
      <c r="N314" s="1"/>
      <c r="O314" s="1"/>
    </row>
    <row r="315" spans="1:15" ht="12.75" customHeight="1">
      <c r="A315" s="33">
        <v>306</v>
      </c>
      <c r="B315" s="53" t="s">
        <v>171</v>
      </c>
      <c r="C315" s="31">
        <v>594.54999999999995</v>
      </c>
      <c r="D315" s="36">
        <v>594.73333333333323</v>
      </c>
      <c r="E315" s="36">
        <v>584.21666666666647</v>
      </c>
      <c r="F315" s="36">
        <v>573.88333333333321</v>
      </c>
      <c r="G315" s="36">
        <v>563.36666666666645</v>
      </c>
      <c r="H315" s="36">
        <v>605.06666666666649</v>
      </c>
      <c r="I315" s="36">
        <v>615.58333333333314</v>
      </c>
      <c r="J315" s="36">
        <v>625.91666666666652</v>
      </c>
      <c r="K315" s="31">
        <v>605.25</v>
      </c>
      <c r="L315" s="31">
        <v>584.4</v>
      </c>
      <c r="M315" s="31">
        <v>38.067320000000002</v>
      </c>
      <c r="N315" s="1"/>
      <c r="O315" s="1"/>
    </row>
    <row r="316" spans="1:15" ht="12.75" customHeight="1">
      <c r="A316" s="33">
        <v>307</v>
      </c>
      <c r="B316" s="53" t="s">
        <v>172</v>
      </c>
      <c r="C316" s="31">
        <v>12673.85</v>
      </c>
      <c r="D316" s="36">
        <v>12619.933333333334</v>
      </c>
      <c r="E316" s="36">
        <v>12531.466666666669</v>
      </c>
      <c r="F316" s="36">
        <v>12389.083333333334</v>
      </c>
      <c r="G316" s="36">
        <v>12300.616666666669</v>
      </c>
      <c r="H316" s="36">
        <v>12762.316666666669</v>
      </c>
      <c r="I316" s="36">
        <v>12850.783333333336</v>
      </c>
      <c r="J316" s="36">
        <v>12993.16666666667</v>
      </c>
      <c r="K316" s="31">
        <v>12708.4</v>
      </c>
      <c r="L316" s="31">
        <v>12477.55</v>
      </c>
      <c r="M316" s="31">
        <v>2.8142100000000001</v>
      </c>
      <c r="N316" s="1"/>
      <c r="O316" s="1"/>
    </row>
    <row r="317" spans="1:15" ht="12.75" customHeight="1">
      <c r="A317" s="33">
        <v>308</v>
      </c>
      <c r="B317" s="53" t="s">
        <v>446</v>
      </c>
      <c r="C317" s="31">
        <v>2317.4499999999998</v>
      </c>
      <c r="D317" s="36">
        <v>2329.9833333333331</v>
      </c>
      <c r="E317" s="36">
        <v>2278.0166666666664</v>
      </c>
      <c r="F317" s="36">
        <v>2238.5833333333335</v>
      </c>
      <c r="G317" s="36">
        <v>2186.6166666666668</v>
      </c>
      <c r="H317" s="36">
        <v>2369.4166666666661</v>
      </c>
      <c r="I317" s="36">
        <v>2421.3833333333323</v>
      </c>
      <c r="J317" s="36">
        <v>2460.8166666666657</v>
      </c>
      <c r="K317" s="31">
        <v>2381.9499999999998</v>
      </c>
      <c r="L317" s="31">
        <v>2290.5500000000002</v>
      </c>
      <c r="M317" s="31">
        <v>0.62067000000000005</v>
      </c>
      <c r="N317" s="1"/>
      <c r="O317" s="1"/>
    </row>
    <row r="318" spans="1:15" ht="12.75" customHeight="1">
      <c r="A318" s="33">
        <v>309</v>
      </c>
      <c r="B318" s="53" t="s">
        <v>176</v>
      </c>
      <c r="C318" s="31">
        <v>966.7</v>
      </c>
      <c r="D318" s="36">
        <v>966.88333333333333</v>
      </c>
      <c r="E318" s="36">
        <v>955.91666666666663</v>
      </c>
      <c r="F318" s="36">
        <v>945.13333333333333</v>
      </c>
      <c r="G318" s="36">
        <v>934.16666666666663</v>
      </c>
      <c r="H318" s="36">
        <v>977.66666666666663</v>
      </c>
      <c r="I318" s="36">
        <v>988.63333333333333</v>
      </c>
      <c r="J318" s="36">
        <v>999.41666666666663</v>
      </c>
      <c r="K318" s="31">
        <v>977.85</v>
      </c>
      <c r="L318" s="31">
        <v>956.1</v>
      </c>
      <c r="M318" s="31">
        <v>8.5121800000000007</v>
      </c>
      <c r="N318" s="1"/>
      <c r="O318" s="1"/>
    </row>
    <row r="319" spans="1:15" ht="12.75" customHeight="1">
      <c r="A319" s="33">
        <v>310</v>
      </c>
      <c r="B319" s="53" t="s">
        <v>283</v>
      </c>
      <c r="C319" s="31">
        <v>800.55</v>
      </c>
      <c r="D319" s="36">
        <v>798.51666666666677</v>
      </c>
      <c r="E319" s="36">
        <v>785.08333333333348</v>
      </c>
      <c r="F319" s="36">
        <v>769.61666666666667</v>
      </c>
      <c r="G319" s="36">
        <v>756.18333333333339</v>
      </c>
      <c r="H319" s="36">
        <v>813.98333333333358</v>
      </c>
      <c r="I319" s="36">
        <v>827.41666666666674</v>
      </c>
      <c r="J319" s="36">
        <v>842.88333333333367</v>
      </c>
      <c r="K319" s="31">
        <v>811.95</v>
      </c>
      <c r="L319" s="31">
        <v>783.05</v>
      </c>
      <c r="M319" s="31">
        <v>40.161720000000003</v>
      </c>
      <c r="N319" s="1"/>
      <c r="O319" s="1"/>
    </row>
    <row r="320" spans="1:15" ht="12.75" customHeight="1">
      <c r="A320" s="33">
        <v>311</v>
      </c>
      <c r="B320" s="53" t="s">
        <v>447</v>
      </c>
      <c r="C320" s="31">
        <v>2132.6</v>
      </c>
      <c r="D320" s="36">
        <v>2141.6</v>
      </c>
      <c r="E320" s="36">
        <v>2081</v>
      </c>
      <c r="F320" s="36">
        <v>2029.4</v>
      </c>
      <c r="G320" s="36">
        <v>1968.8000000000002</v>
      </c>
      <c r="H320" s="36">
        <v>2193.1999999999998</v>
      </c>
      <c r="I320" s="36">
        <v>2253.7999999999993</v>
      </c>
      <c r="J320" s="36">
        <v>2305.3999999999996</v>
      </c>
      <c r="K320" s="31">
        <v>2202.1999999999998</v>
      </c>
      <c r="L320" s="31">
        <v>2090</v>
      </c>
      <c r="M320" s="31">
        <v>10.86096</v>
      </c>
      <c r="N320" s="1"/>
      <c r="O320" s="1"/>
    </row>
    <row r="321" spans="1:15" ht="12.75" customHeight="1">
      <c r="A321" s="33">
        <v>312</v>
      </c>
      <c r="B321" s="53" t="s">
        <v>448</v>
      </c>
      <c r="C321" s="31">
        <v>698.5</v>
      </c>
      <c r="D321" s="36">
        <v>699.4</v>
      </c>
      <c r="E321" s="36">
        <v>689.59999999999991</v>
      </c>
      <c r="F321" s="36">
        <v>680.69999999999993</v>
      </c>
      <c r="G321" s="36">
        <v>670.89999999999986</v>
      </c>
      <c r="H321" s="36">
        <v>708.3</v>
      </c>
      <c r="I321" s="36">
        <v>718.09999999999991</v>
      </c>
      <c r="J321" s="36">
        <v>727</v>
      </c>
      <c r="K321" s="31">
        <v>709.2</v>
      </c>
      <c r="L321" s="31">
        <v>690.5</v>
      </c>
      <c r="M321" s="31">
        <v>0.35226000000000002</v>
      </c>
      <c r="N321" s="1"/>
      <c r="O321" s="1"/>
    </row>
    <row r="322" spans="1:15" ht="12.75" customHeight="1">
      <c r="A322" s="33">
        <v>313</v>
      </c>
      <c r="B322" s="53" t="s">
        <v>449</v>
      </c>
      <c r="C322" s="31">
        <v>1079.8</v>
      </c>
      <c r="D322" s="36">
        <v>1063.6500000000001</v>
      </c>
      <c r="E322" s="36">
        <v>1041.8000000000002</v>
      </c>
      <c r="F322" s="36">
        <v>1003.8000000000002</v>
      </c>
      <c r="G322" s="36">
        <v>981.95000000000027</v>
      </c>
      <c r="H322" s="36">
        <v>1101.6500000000001</v>
      </c>
      <c r="I322" s="36">
        <v>1123.5</v>
      </c>
      <c r="J322" s="36">
        <v>1161.5</v>
      </c>
      <c r="K322" s="31">
        <v>1085.5</v>
      </c>
      <c r="L322" s="31">
        <v>1025.6500000000001</v>
      </c>
      <c r="M322" s="31">
        <v>1.07308</v>
      </c>
      <c r="N322" s="1"/>
      <c r="O322" s="1"/>
    </row>
    <row r="323" spans="1:15" ht="12.75" customHeight="1">
      <c r="A323" s="33">
        <v>314</v>
      </c>
      <c r="B323" s="53" t="s">
        <v>175</v>
      </c>
      <c r="C323" s="31">
        <v>1831</v>
      </c>
      <c r="D323" s="36">
        <v>1795.6333333333332</v>
      </c>
      <c r="E323" s="36">
        <v>1751.2666666666664</v>
      </c>
      <c r="F323" s="36">
        <v>1671.5333333333333</v>
      </c>
      <c r="G323" s="36">
        <v>1627.1666666666665</v>
      </c>
      <c r="H323" s="36">
        <v>1875.3666666666663</v>
      </c>
      <c r="I323" s="36">
        <v>1919.7333333333331</v>
      </c>
      <c r="J323" s="36">
        <v>1999.4666666666662</v>
      </c>
      <c r="K323" s="31">
        <v>1840</v>
      </c>
      <c r="L323" s="31">
        <v>1715.9</v>
      </c>
      <c r="M323" s="31">
        <v>7.2136100000000001</v>
      </c>
      <c r="N323" s="1"/>
      <c r="O323" s="1"/>
    </row>
    <row r="324" spans="1:15" ht="12.75" customHeight="1">
      <c r="A324" s="33">
        <v>315</v>
      </c>
      <c r="B324" s="53" t="s">
        <v>836</v>
      </c>
      <c r="C324" s="31">
        <v>413.65</v>
      </c>
      <c r="D324" s="36">
        <v>409.05</v>
      </c>
      <c r="E324" s="36">
        <v>402.1</v>
      </c>
      <c r="F324" s="36">
        <v>390.55</v>
      </c>
      <c r="G324" s="36">
        <v>383.6</v>
      </c>
      <c r="H324" s="36">
        <v>420.6</v>
      </c>
      <c r="I324" s="36">
        <v>427.54999999999995</v>
      </c>
      <c r="J324" s="36">
        <v>439.1</v>
      </c>
      <c r="K324" s="31">
        <v>416</v>
      </c>
      <c r="L324" s="31">
        <v>397.5</v>
      </c>
      <c r="M324" s="31">
        <v>9.1945700000000006</v>
      </c>
      <c r="N324" s="1"/>
      <c r="O324" s="1"/>
    </row>
    <row r="325" spans="1:15" ht="12.75" customHeight="1">
      <c r="A325" s="33">
        <v>316</v>
      </c>
      <c r="B325" s="53" t="s">
        <v>284</v>
      </c>
      <c r="C325" s="31">
        <v>67.150000000000006</v>
      </c>
      <c r="D325" s="36">
        <v>67.083333333333343</v>
      </c>
      <c r="E325" s="36">
        <v>66.216666666666683</v>
      </c>
      <c r="F325" s="36">
        <v>65.283333333333346</v>
      </c>
      <c r="G325" s="36">
        <v>64.416666666666686</v>
      </c>
      <c r="H325" s="36">
        <v>68.01666666666668</v>
      </c>
      <c r="I325" s="36">
        <v>68.883333333333354</v>
      </c>
      <c r="J325" s="36">
        <v>69.816666666666677</v>
      </c>
      <c r="K325" s="31">
        <v>67.95</v>
      </c>
      <c r="L325" s="31">
        <v>66.150000000000006</v>
      </c>
      <c r="M325" s="31">
        <v>26.2438</v>
      </c>
      <c r="N325" s="1"/>
      <c r="O325" s="1"/>
    </row>
    <row r="326" spans="1:15" ht="12.75" customHeight="1">
      <c r="A326" s="33">
        <v>317</v>
      </c>
      <c r="B326" s="53" t="s">
        <v>450</v>
      </c>
      <c r="C326" s="31">
        <v>2268.4499999999998</v>
      </c>
      <c r="D326" s="36">
        <v>2242.0333333333333</v>
      </c>
      <c r="E326" s="36">
        <v>2193.0666666666666</v>
      </c>
      <c r="F326" s="36">
        <v>2117.6833333333334</v>
      </c>
      <c r="G326" s="36">
        <v>2068.7166666666667</v>
      </c>
      <c r="H326" s="36">
        <v>2317.4166666666665</v>
      </c>
      <c r="I326" s="36">
        <v>2366.3833333333328</v>
      </c>
      <c r="J326" s="36">
        <v>2441.7666666666664</v>
      </c>
      <c r="K326" s="31">
        <v>2291</v>
      </c>
      <c r="L326" s="31">
        <v>2166.65</v>
      </c>
      <c r="M326" s="31">
        <v>3.9020800000000002</v>
      </c>
      <c r="N326" s="1"/>
      <c r="O326" s="1"/>
    </row>
    <row r="327" spans="1:15" ht="12.75" customHeight="1">
      <c r="A327" s="33">
        <v>318</v>
      </c>
      <c r="B327" s="53" t="s">
        <v>179</v>
      </c>
      <c r="C327" s="31">
        <v>2254.65</v>
      </c>
      <c r="D327" s="36">
        <v>2239.5499999999997</v>
      </c>
      <c r="E327" s="36">
        <v>2210.0999999999995</v>
      </c>
      <c r="F327" s="36">
        <v>2165.5499999999997</v>
      </c>
      <c r="G327" s="36">
        <v>2136.0999999999995</v>
      </c>
      <c r="H327" s="36">
        <v>2284.0999999999995</v>
      </c>
      <c r="I327" s="36">
        <v>2313.5499999999993</v>
      </c>
      <c r="J327" s="36">
        <v>2358.0999999999995</v>
      </c>
      <c r="K327" s="31">
        <v>2269</v>
      </c>
      <c r="L327" s="31">
        <v>2195</v>
      </c>
      <c r="M327" s="31">
        <v>3.3498100000000002</v>
      </c>
      <c r="N327" s="1"/>
      <c r="O327" s="1"/>
    </row>
    <row r="328" spans="1:15" ht="12.75" customHeight="1">
      <c r="A328" s="33">
        <v>319</v>
      </c>
      <c r="B328" s="53" t="s">
        <v>174</v>
      </c>
      <c r="C328" s="31">
        <v>3849.2</v>
      </c>
      <c r="D328" s="36">
        <v>3802.7833333333333</v>
      </c>
      <c r="E328" s="36">
        <v>3729.6666666666665</v>
      </c>
      <c r="F328" s="36">
        <v>3610.1333333333332</v>
      </c>
      <c r="G328" s="36">
        <v>3537.0166666666664</v>
      </c>
      <c r="H328" s="36">
        <v>3922.3166666666666</v>
      </c>
      <c r="I328" s="36">
        <v>3995.4333333333334</v>
      </c>
      <c r="J328" s="36">
        <v>4114.9666666666672</v>
      </c>
      <c r="K328" s="31">
        <v>3875.9</v>
      </c>
      <c r="L328" s="31">
        <v>3683.25</v>
      </c>
      <c r="M328" s="31">
        <v>4.2262700000000004</v>
      </c>
      <c r="N328" s="1"/>
      <c r="O328" s="1"/>
    </row>
    <row r="329" spans="1:15" ht="12.75" customHeight="1">
      <c r="A329" s="33">
        <v>320</v>
      </c>
      <c r="B329" s="53" t="s">
        <v>181</v>
      </c>
      <c r="C329" s="31">
        <v>1691.7</v>
      </c>
      <c r="D329" s="36">
        <v>1677.5</v>
      </c>
      <c r="E329" s="36">
        <v>1655</v>
      </c>
      <c r="F329" s="36">
        <v>1618.3</v>
      </c>
      <c r="G329" s="36">
        <v>1595.8</v>
      </c>
      <c r="H329" s="36">
        <v>1714.2</v>
      </c>
      <c r="I329" s="36">
        <v>1736.7</v>
      </c>
      <c r="J329" s="36">
        <v>1773.4</v>
      </c>
      <c r="K329" s="31">
        <v>1700</v>
      </c>
      <c r="L329" s="31">
        <v>1640.8</v>
      </c>
      <c r="M329" s="31">
        <v>2.6782900000000001</v>
      </c>
      <c r="N329" s="1"/>
      <c r="O329" s="1"/>
    </row>
    <row r="330" spans="1:15" ht="12.75" customHeight="1">
      <c r="A330" s="33">
        <v>321</v>
      </c>
      <c r="B330" s="53" t="s">
        <v>451</v>
      </c>
      <c r="C330" s="31">
        <v>974.5</v>
      </c>
      <c r="D330" s="36">
        <v>980.5</v>
      </c>
      <c r="E330" s="36">
        <v>964</v>
      </c>
      <c r="F330" s="36">
        <v>953.5</v>
      </c>
      <c r="G330" s="36">
        <v>937</v>
      </c>
      <c r="H330" s="36">
        <v>991</v>
      </c>
      <c r="I330" s="36">
        <v>1007.5</v>
      </c>
      <c r="J330" s="36">
        <v>1018</v>
      </c>
      <c r="K330" s="31">
        <v>997</v>
      </c>
      <c r="L330" s="31">
        <v>970</v>
      </c>
      <c r="M330" s="31">
        <v>6.8698800000000002</v>
      </c>
      <c r="N330" s="1"/>
      <c r="O330" s="1"/>
    </row>
    <row r="331" spans="1:15" ht="12.75" customHeight="1">
      <c r="A331" s="33">
        <v>322</v>
      </c>
      <c r="B331" s="53" t="s">
        <v>452</v>
      </c>
      <c r="C331" s="31">
        <v>130</v>
      </c>
      <c r="D331" s="36">
        <v>130.16666666666666</v>
      </c>
      <c r="E331" s="36">
        <v>127.43333333333331</v>
      </c>
      <c r="F331" s="36">
        <v>124.86666666666665</v>
      </c>
      <c r="G331" s="36">
        <v>122.1333333333333</v>
      </c>
      <c r="H331" s="36">
        <v>132.73333333333332</v>
      </c>
      <c r="I331" s="36">
        <v>135.46666666666667</v>
      </c>
      <c r="J331" s="36">
        <v>138.03333333333333</v>
      </c>
      <c r="K331" s="31">
        <v>132.9</v>
      </c>
      <c r="L331" s="31">
        <v>127.6</v>
      </c>
      <c r="M331" s="31">
        <v>78.366280000000003</v>
      </c>
      <c r="N331" s="1"/>
      <c r="O331" s="1"/>
    </row>
    <row r="332" spans="1:15" ht="12.75" customHeight="1">
      <c r="A332" s="33">
        <v>323</v>
      </c>
      <c r="B332" s="53" t="s">
        <v>453</v>
      </c>
      <c r="C332" s="31">
        <v>239.95</v>
      </c>
      <c r="D332" s="36">
        <v>239.08333333333334</v>
      </c>
      <c r="E332" s="36">
        <v>235.26666666666668</v>
      </c>
      <c r="F332" s="36">
        <v>230.58333333333334</v>
      </c>
      <c r="G332" s="36">
        <v>226.76666666666668</v>
      </c>
      <c r="H332" s="36">
        <v>243.76666666666668</v>
      </c>
      <c r="I332" s="36">
        <v>247.58333333333334</v>
      </c>
      <c r="J332" s="36">
        <v>252.26666666666668</v>
      </c>
      <c r="K332" s="31">
        <v>242.9</v>
      </c>
      <c r="L332" s="31">
        <v>234.4</v>
      </c>
      <c r="M332" s="31">
        <v>25.643460000000001</v>
      </c>
      <c r="N332" s="1"/>
      <c r="O332" s="1"/>
    </row>
    <row r="333" spans="1:15" ht="12.75" customHeight="1">
      <c r="A333" s="33">
        <v>324</v>
      </c>
      <c r="B333" s="53" t="s">
        <v>454</v>
      </c>
      <c r="C333" s="31">
        <v>93.75</v>
      </c>
      <c r="D333" s="36">
        <v>93.350000000000009</v>
      </c>
      <c r="E333" s="36">
        <v>91.800000000000011</v>
      </c>
      <c r="F333" s="36">
        <v>89.850000000000009</v>
      </c>
      <c r="G333" s="36">
        <v>88.300000000000011</v>
      </c>
      <c r="H333" s="36">
        <v>95.300000000000011</v>
      </c>
      <c r="I333" s="36">
        <v>96.85</v>
      </c>
      <c r="J333" s="36">
        <v>98.800000000000011</v>
      </c>
      <c r="K333" s="31">
        <v>94.9</v>
      </c>
      <c r="L333" s="31">
        <v>91.4</v>
      </c>
      <c r="M333" s="31">
        <v>627.98125000000005</v>
      </c>
      <c r="N333" s="1"/>
      <c r="O333" s="1"/>
    </row>
    <row r="334" spans="1:15" ht="12.75" customHeight="1">
      <c r="A334" s="33">
        <v>325</v>
      </c>
      <c r="B334" s="53" t="s">
        <v>455</v>
      </c>
      <c r="C334" s="31">
        <v>217.75</v>
      </c>
      <c r="D334" s="36">
        <v>215.73333333333335</v>
      </c>
      <c r="E334" s="36">
        <v>210.6166666666667</v>
      </c>
      <c r="F334" s="36">
        <v>203.48333333333335</v>
      </c>
      <c r="G334" s="36">
        <v>198.3666666666667</v>
      </c>
      <c r="H334" s="36">
        <v>222.8666666666667</v>
      </c>
      <c r="I334" s="36">
        <v>227.98333333333338</v>
      </c>
      <c r="J334" s="36">
        <v>235.1166666666667</v>
      </c>
      <c r="K334" s="31">
        <v>220.85</v>
      </c>
      <c r="L334" s="31">
        <v>208.6</v>
      </c>
      <c r="M334" s="31">
        <v>43.53295</v>
      </c>
      <c r="N334" s="1"/>
      <c r="O334" s="1"/>
    </row>
    <row r="335" spans="1:15" ht="12.75" customHeight="1">
      <c r="A335" s="33">
        <v>326</v>
      </c>
      <c r="B335" s="53" t="s">
        <v>186</v>
      </c>
      <c r="C335" s="31">
        <v>255.75</v>
      </c>
      <c r="D335" s="36">
        <v>253.01666666666665</v>
      </c>
      <c r="E335" s="36">
        <v>248.93333333333328</v>
      </c>
      <c r="F335" s="36">
        <v>242.11666666666662</v>
      </c>
      <c r="G335" s="36">
        <v>238.03333333333325</v>
      </c>
      <c r="H335" s="36">
        <v>259.83333333333331</v>
      </c>
      <c r="I335" s="36">
        <v>263.91666666666669</v>
      </c>
      <c r="J335" s="36">
        <v>270.73333333333335</v>
      </c>
      <c r="K335" s="31">
        <v>257.10000000000002</v>
      </c>
      <c r="L335" s="31">
        <v>246.2</v>
      </c>
      <c r="M335" s="31">
        <v>86.316199999999995</v>
      </c>
      <c r="N335" s="1"/>
      <c r="O335" s="1"/>
    </row>
    <row r="336" spans="1:15" ht="12.75" customHeight="1">
      <c r="A336" s="33">
        <v>327</v>
      </c>
      <c r="B336" s="53" t="s">
        <v>834</v>
      </c>
      <c r="C336" s="31">
        <v>61.05</v>
      </c>
      <c r="D336" s="36">
        <v>60.4</v>
      </c>
      <c r="E336" s="36">
        <v>59.3</v>
      </c>
      <c r="F336" s="36">
        <v>57.55</v>
      </c>
      <c r="G336" s="36">
        <v>56.449999999999996</v>
      </c>
      <c r="H336" s="36">
        <v>62.15</v>
      </c>
      <c r="I336" s="36">
        <v>63.250000000000007</v>
      </c>
      <c r="J336" s="36">
        <v>65</v>
      </c>
      <c r="K336" s="31">
        <v>61.5</v>
      </c>
      <c r="L336" s="31">
        <v>58.65</v>
      </c>
      <c r="M336" s="31">
        <v>90.475290000000001</v>
      </c>
      <c r="N336" s="1"/>
      <c r="O336" s="1"/>
    </row>
    <row r="337" spans="1:15" ht="12.75" customHeight="1">
      <c r="A337" s="33">
        <v>328</v>
      </c>
      <c r="B337" s="53" t="s">
        <v>188</v>
      </c>
      <c r="C337" s="31">
        <v>350.9</v>
      </c>
      <c r="D337" s="36">
        <v>351.13333333333338</v>
      </c>
      <c r="E337" s="36">
        <v>346.26666666666677</v>
      </c>
      <c r="F337" s="36">
        <v>341.63333333333338</v>
      </c>
      <c r="G337" s="36">
        <v>336.76666666666677</v>
      </c>
      <c r="H337" s="36">
        <v>355.76666666666677</v>
      </c>
      <c r="I337" s="36">
        <v>360.63333333333344</v>
      </c>
      <c r="J337" s="36">
        <v>365.26666666666677</v>
      </c>
      <c r="K337" s="31">
        <v>356</v>
      </c>
      <c r="L337" s="31">
        <v>346.5</v>
      </c>
      <c r="M337" s="31">
        <v>106.91781</v>
      </c>
      <c r="N337" s="1"/>
      <c r="O337" s="1"/>
    </row>
    <row r="338" spans="1:15" ht="12.75" customHeight="1">
      <c r="A338" s="33">
        <v>329</v>
      </c>
      <c r="B338" s="53" t="s">
        <v>457</v>
      </c>
      <c r="C338" s="31">
        <v>1257.1500000000001</v>
      </c>
      <c r="D338" s="36">
        <v>1260.8666666666668</v>
      </c>
      <c r="E338" s="36">
        <v>1248.9833333333336</v>
      </c>
      <c r="F338" s="36">
        <v>1240.8166666666668</v>
      </c>
      <c r="G338" s="36">
        <v>1228.9333333333336</v>
      </c>
      <c r="H338" s="36">
        <v>1269.0333333333335</v>
      </c>
      <c r="I338" s="36">
        <v>1280.9166666666667</v>
      </c>
      <c r="J338" s="36">
        <v>1289.0833333333335</v>
      </c>
      <c r="K338" s="31">
        <v>1272.75</v>
      </c>
      <c r="L338" s="31">
        <v>1252.7</v>
      </c>
      <c r="M338" s="31">
        <v>0.97114</v>
      </c>
      <c r="N338" s="1"/>
      <c r="O338" s="1"/>
    </row>
    <row r="339" spans="1:15" ht="12.75" customHeight="1">
      <c r="A339" s="33">
        <v>330</v>
      </c>
      <c r="B339" s="53" t="s">
        <v>182</v>
      </c>
      <c r="C339" s="31">
        <v>176.95</v>
      </c>
      <c r="D339" s="36">
        <v>174.56666666666669</v>
      </c>
      <c r="E339" s="36">
        <v>171.13333333333338</v>
      </c>
      <c r="F339" s="36">
        <v>165.31666666666669</v>
      </c>
      <c r="G339" s="36">
        <v>161.88333333333338</v>
      </c>
      <c r="H339" s="36">
        <v>180.38333333333338</v>
      </c>
      <c r="I339" s="36">
        <v>183.81666666666672</v>
      </c>
      <c r="J339" s="36">
        <v>189.63333333333338</v>
      </c>
      <c r="K339" s="31">
        <v>178</v>
      </c>
      <c r="L339" s="31">
        <v>168.75</v>
      </c>
      <c r="M339" s="31">
        <v>122.8837</v>
      </c>
      <c r="N339" s="1"/>
      <c r="O339" s="1"/>
    </row>
    <row r="340" spans="1:15" ht="12.75" customHeight="1">
      <c r="A340" s="33">
        <v>331</v>
      </c>
      <c r="B340" s="53" t="s">
        <v>184</v>
      </c>
      <c r="C340" s="31">
        <v>3236.65</v>
      </c>
      <c r="D340" s="36">
        <v>3224.6</v>
      </c>
      <c r="E340" s="36">
        <v>3182.2</v>
      </c>
      <c r="F340" s="36">
        <v>3127.75</v>
      </c>
      <c r="G340" s="36">
        <v>3085.35</v>
      </c>
      <c r="H340" s="36">
        <v>3279.0499999999997</v>
      </c>
      <c r="I340" s="36">
        <v>3321.4500000000003</v>
      </c>
      <c r="J340" s="36">
        <v>3375.8999999999996</v>
      </c>
      <c r="K340" s="31">
        <v>3267</v>
      </c>
      <c r="L340" s="31">
        <v>3170.15</v>
      </c>
      <c r="M340" s="31">
        <v>1.9035200000000001</v>
      </c>
      <c r="N340" s="1"/>
      <c r="O340" s="1"/>
    </row>
    <row r="341" spans="1:15" ht="12.75" customHeight="1">
      <c r="A341" s="33">
        <v>332</v>
      </c>
      <c r="B341" s="53" t="s">
        <v>458</v>
      </c>
      <c r="C341" s="31">
        <v>607.1</v>
      </c>
      <c r="D341" s="36">
        <v>609.15</v>
      </c>
      <c r="E341" s="36">
        <v>598.29999999999995</v>
      </c>
      <c r="F341" s="36">
        <v>589.5</v>
      </c>
      <c r="G341" s="36">
        <v>578.65</v>
      </c>
      <c r="H341" s="36">
        <v>617.94999999999993</v>
      </c>
      <c r="I341" s="36">
        <v>628.80000000000007</v>
      </c>
      <c r="J341" s="36">
        <v>637.59999999999991</v>
      </c>
      <c r="K341" s="31">
        <v>620</v>
      </c>
      <c r="L341" s="31">
        <v>600.35</v>
      </c>
      <c r="M341" s="31">
        <v>1.37948</v>
      </c>
      <c r="N341" s="1"/>
      <c r="O341" s="1"/>
    </row>
    <row r="342" spans="1:15" ht="12.75" customHeight="1">
      <c r="A342" s="33">
        <v>333</v>
      </c>
      <c r="B342" s="53" t="s">
        <v>185</v>
      </c>
      <c r="C342" s="31">
        <v>2516.25</v>
      </c>
      <c r="D342" s="36">
        <v>2521.4</v>
      </c>
      <c r="E342" s="36">
        <v>2500.9</v>
      </c>
      <c r="F342" s="36">
        <v>2485.5500000000002</v>
      </c>
      <c r="G342" s="36">
        <v>2465.0500000000002</v>
      </c>
      <c r="H342" s="36">
        <v>2536.75</v>
      </c>
      <c r="I342" s="36">
        <v>2557.25</v>
      </c>
      <c r="J342" s="36">
        <v>2572.6</v>
      </c>
      <c r="K342" s="31">
        <v>2541.9</v>
      </c>
      <c r="L342" s="31">
        <v>2506.0500000000002</v>
      </c>
      <c r="M342" s="31">
        <v>3.40381</v>
      </c>
      <c r="N342" s="1"/>
      <c r="O342" s="1"/>
    </row>
    <row r="343" spans="1:15" ht="12.75" customHeight="1">
      <c r="A343" s="33">
        <v>334</v>
      </c>
      <c r="B343" s="53" t="s">
        <v>459</v>
      </c>
      <c r="C343" s="31">
        <v>76.45</v>
      </c>
      <c r="D343" s="36">
        <v>76.966666666666669</v>
      </c>
      <c r="E343" s="36">
        <v>74.983333333333334</v>
      </c>
      <c r="F343" s="36">
        <v>73.516666666666666</v>
      </c>
      <c r="G343" s="36">
        <v>71.533333333333331</v>
      </c>
      <c r="H343" s="36">
        <v>78.433333333333337</v>
      </c>
      <c r="I343" s="36">
        <v>80.416666666666686</v>
      </c>
      <c r="J343" s="36">
        <v>81.88333333333334</v>
      </c>
      <c r="K343" s="31">
        <v>78.95</v>
      </c>
      <c r="L343" s="31">
        <v>75.5</v>
      </c>
      <c r="M343" s="31">
        <v>14.41516</v>
      </c>
      <c r="N343" s="1"/>
      <c r="O343" s="1"/>
    </row>
    <row r="344" spans="1:15" ht="12.75" customHeight="1">
      <c r="A344" s="33">
        <v>335</v>
      </c>
      <c r="B344" s="53" t="s">
        <v>285</v>
      </c>
      <c r="C344" s="31">
        <v>563.04999999999995</v>
      </c>
      <c r="D344" s="36">
        <v>565.66666666666663</v>
      </c>
      <c r="E344" s="36">
        <v>555.43333333333328</v>
      </c>
      <c r="F344" s="36">
        <v>547.81666666666661</v>
      </c>
      <c r="G344" s="36">
        <v>537.58333333333326</v>
      </c>
      <c r="H344" s="36">
        <v>573.2833333333333</v>
      </c>
      <c r="I344" s="36">
        <v>583.51666666666665</v>
      </c>
      <c r="J344" s="36">
        <v>591.13333333333333</v>
      </c>
      <c r="K344" s="31">
        <v>575.9</v>
      </c>
      <c r="L344" s="31">
        <v>558.04999999999995</v>
      </c>
      <c r="M344" s="31">
        <v>3.40246</v>
      </c>
      <c r="N344" s="1"/>
      <c r="O344" s="1"/>
    </row>
    <row r="345" spans="1:15" ht="12.75" customHeight="1">
      <c r="A345" s="33">
        <v>336</v>
      </c>
      <c r="B345" s="53" t="s">
        <v>460</v>
      </c>
      <c r="C345" s="31">
        <v>309.55</v>
      </c>
      <c r="D345" s="36">
        <v>312.18333333333334</v>
      </c>
      <c r="E345" s="36">
        <v>305.41666666666669</v>
      </c>
      <c r="F345" s="36">
        <v>301.28333333333336</v>
      </c>
      <c r="G345" s="36">
        <v>294.51666666666671</v>
      </c>
      <c r="H345" s="36">
        <v>316.31666666666666</v>
      </c>
      <c r="I345" s="36">
        <v>323.08333333333331</v>
      </c>
      <c r="J345" s="36">
        <v>327.21666666666664</v>
      </c>
      <c r="K345" s="31">
        <v>318.95</v>
      </c>
      <c r="L345" s="31">
        <v>308.05</v>
      </c>
      <c r="M345" s="31">
        <v>2.4285999999999999</v>
      </c>
      <c r="N345" s="1"/>
      <c r="O345" s="1"/>
    </row>
    <row r="346" spans="1:15" ht="12.75" customHeight="1">
      <c r="A346" s="33">
        <v>337</v>
      </c>
      <c r="B346" s="53" t="s">
        <v>189</v>
      </c>
      <c r="C346" s="31">
        <v>1482.75</v>
      </c>
      <c r="D346" s="36">
        <v>1472.0333333333335</v>
      </c>
      <c r="E346" s="36">
        <v>1456.616666666667</v>
      </c>
      <c r="F346" s="36">
        <v>1430.4833333333336</v>
      </c>
      <c r="G346" s="36">
        <v>1415.0666666666671</v>
      </c>
      <c r="H346" s="36">
        <v>1498.166666666667</v>
      </c>
      <c r="I346" s="36">
        <v>1513.5833333333335</v>
      </c>
      <c r="J346" s="36">
        <v>1539.7166666666669</v>
      </c>
      <c r="K346" s="31">
        <v>1487.45</v>
      </c>
      <c r="L346" s="31">
        <v>1445.9</v>
      </c>
      <c r="M346" s="31">
        <v>1.61524</v>
      </c>
      <c r="N346" s="1"/>
      <c r="O346" s="1"/>
    </row>
    <row r="347" spans="1:15" ht="12.75" customHeight="1">
      <c r="A347" s="33">
        <v>338</v>
      </c>
      <c r="B347" s="53" t="s">
        <v>191</v>
      </c>
      <c r="C347" s="31">
        <v>266.89999999999998</v>
      </c>
      <c r="D347" s="36">
        <v>266.95</v>
      </c>
      <c r="E347" s="36">
        <v>262</v>
      </c>
      <c r="F347" s="36">
        <v>257.10000000000002</v>
      </c>
      <c r="G347" s="36">
        <v>252.15000000000003</v>
      </c>
      <c r="H347" s="36">
        <v>271.84999999999997</v>
      </c>
      <c r="I347" s="36">
        <v>276.7999999999999</v>
      </c>
      <c r="J347" s="36">
        <v>281.69999999999993</v>
      </c>
      <c r="K347" s="31">
        <v>271.89999999999998</v>
      </c>
      <c r="L347" s="31">
        <v>262.05</v>
      </c>
      <c r="M347" s="31">
        <v>71.632390000000001</v>
      </c>
      <c r="N347" s="1"/>
      <c r="O347" s="1"/>
    </row>
    <row r="348" spans="1:15" ht="12.75" customHeight="1">
      <c r="A348" s="33">
        <v>339</v>
      </c>
      <c r="B348" s="53" t="s">
        <v>286</v>
      </c>
      <c r="C348" s="31">
        <v>604.29999999999995</v>
      </c>
      <c r="D348" s="36">
        <v>603.93333333333328</v>
      </c>
      <c r="E348" s="36">
        <v>589.41666666666652</v>
      </c>
      <c r="F348" s="36">
        <v>574.53333333333319</v>
      </c>
      <c r="G348" s="36">
        <v>560.01666666666642</v>
      </c>
      <c r="H348" s="36">
        <v>618.81666666666661</v>
      </c>
      <c r="I348" s="36">
        <v>633.33333333333326</v>
      </c>
      <c r="J348" s="36">
        <v>648.2166666666667</v>
      </c>
      <c r="K348" s="31">
        <v>618.45000000000005</v>
      </c>
      <c r="L348" s="31">
        <v>589.04999999999995</v>
      </c>
      <c r="M348" s="31">
        <v>29.24783</v>
      </c>
      <c r="N348" s="1"/>
      <c r="O348" s="1"/>
    </row>
    <row r="349" spans="1:15" ht="12.75" customHeight="1">
      <c r="A349" s="33">
        <v>340</v>
      </c>
      <c r="B349" s="53" t="s">
        <v>461</v>
      </c>
      <c r="C349" s="31">
        <v>1624.95</v>
      </c>
      <c r="D349" s="36">
        <v>1605.5666666666666</v>
      </c>
      <c r="E349" s="36">
        <v>1579.3833333333332</v>
      </c>
      <c r="F349" s="36">
        <v>1533.8166666666666</v>
      </c>
      <c r="G349" s="36">
        <v>1507.6333333333332</v>
      </c>
      <c r="H349" s="36">
        <v>1651.1333333333332</v>
      </c>
      <c r="I349" s="36">
        <v>1677.3166666666666</v>
      </c>
      <c r="J349" s="36">
        <v>1722.8833333333332</v>
      </c>
      <c r="K349" s="31">
        <v>1631.75</v>
      </c>
      <c r="L349" s="31">
        <v>1560</v>
      </c>
      <c r="M349" s="31">
        <v>6.9908099999999997</v>
      </c>
      <c r="N349" s="1"/>
      <c r="O349" s="1"/>
    </row>
    <row r="350" spans="1:15" ht="12.75" customHeight="1">
      <c r="A350" s="33">
        <v>341</v>
      </c>
      <c r="B350" s="53" t="s">
        <v>287</v>
      </c>
      <c r="C350" s="31">
        <v>343.5</v>
      </c>
      <c r="D350" s="36">
        <v>346.05</v>
      </c>
      <c r="E350" s="36">
        <v>332.5</v>
      </c>
      <c r="F350" s="36">
        <v>321.5</v>
      </c>
      <c r="G350" s="36">
        <v>307.95</v>
      </c>
      <c r="H350" s="36">
        <v>357.05</v>
      </c>
      <c r="I350" s="36">
        <v>370.60000000000008</v>
      </c>
      <c r="J350" s="36">
        <v>381.6</v>
      </c>
      <c r="K350" s="31">
        <v>359.6</v>
      </c>
      <c r="L350" s="31">
        <v>335.05</v>
      </c>
      <c r="M350" s="31">
        <v>26.663419999999999</v>
      </c>
      <c r="N350" s="1"/>
      <c r="O350" s="1"/>
    </row>
    <row r="351" spans="1:15" ht="12.75" customHeight="1">
      <c r="A351" s="33">
        <v>342</v>
      </c>
      <c r="B351" s="53" t="s">
        <v>190</v>
      </c>
      <c r="C351" s="31">
        <v>7751.8</v>
      </c>
      <c r="D351" s="36">
        <v>7677.6333333333341</v>
      </c>
      <c r="E351" s="36">
        <v>7591.3166666666684</v>
      </c>
      <c r="F351" s="36">
        <v>7430.8333333333339</v>
      </c>
      <c r="G351" s="36">
        <v>7344.5166666666682</v>
      </c>
      <c r="H351" s="36">
        <v>7838.1166666666686</v>
      </c>
      <c r="I351" s="36">
        <v>7924.4333333333343</v>
      </c>
      <c r="J351" s="36">
        <v>8084.9166666666688</v>
      </c>
      <c r="K351" s="31">
        <v>7763.95</v>
      </c>
      <c r="L351" s="31">
        <v>7517.15</v>
      </c>
      <c r="M351" s="31">
        <v>1.3601300000000001</v>
      </c>
      <c r="N351" s="1"/>
      <c r="O351" s="1"/>
    </row>
    <row r="352" spans="1:15" ht="12.75" customHeight="1">
      <c r="A352" s="33">
        <v>343</v>
      </c>
      <c r="B352" s="53" t="s">
        <v>462</v>
      </c>
      <c r="C352" s="31">
        <v>209.55</v>
      </c>
      <c r="D352" s="36">
        <v>209.15</v>
      </c>
      <c r="E352" s="36">
        <v>206.35000000000002</v>
      </c>
      <c r="F352" s="36">
        <v>203.15</v>
      </c>
      <c r="G352" s="36">
        <v>200.35000000000002</v>
      </c>
      <c r="H352" s="36">
        <v>212.35000000000002</v>
      </c>
      <c r="I352" s="36">
        <v>215.15000000000003</v>
      </c>
      <c r="J352" s="36">
        <v>218.35000000000002</v>
      </c>
      <c r="K352" s="31">
        <v>211.95</v>
      </c>
      <c r="L352" s="31">
        <v>205.95</v>
      </c>
      <c r="M352" s="31">
        <v>3.4631599999999998</v>
      </c>
      <c r="N352" s="1"/>
      <c r="O352" s="1"/>
    </row>
    <row r="353" spans="1:15" ht="12.75" customHeight="1">
      <c r="A353" s="33">
        <v>344</v>
      </c>
      <c r="B353" s="53" t="s">
        <v>288</v>
      </c>
      <c r="C353" s="31">
        <v>1246.5</v>
      </c>
      <c r="D353" s="36">
        <v>1231.1000000000001</v>
      </c>
      <c r="E353" s="36">
        <v>1208.0500000000002</v>
      </c>
      <c r="F353" s="36">
        <v>1169.6000000000001</v>
      </c>
      <c r="G353" s="36">
        <v>1146.5500000000002</v>
      </c>
      <c r="H353" s="36">
        <v>1269.5500000000002</v>
      </c>
      <c r="I353" s="36">
        <v>1292.5999999999999</v>
      </c>
      <c r="J353" s="36">
        <v>1331.0500000000002</v>
      </c>
      <c r="K353" s="31">
        <v>1254.1500000000001</v>
      </c>
      <c r="L353" s="31">
        <v>1192.6500000000001</v>
      </c>
      <c r="M353" s="31">
        <v>13.09581</v>
      </c>
      <c r="N353" s="1"/>
      <c r="O353" s="1"/>
    </row>
    <row r="354" spans="1:15" ht="12.75" customHeight="1">
      <c r="A354" s="33">
        <v>345</v>
      </c>
      <c r="B354" s="53" t="s">
        <v>463</v>
      </c>
      <c r="C354" s="31">
        <v>248.7</v>
      </c>
      <c r="D354" s="36">
        <v>248.73333333333335</v>
      </c>
      <c r="E354" s="36">
        <v>243.56666666666669</v>
      </c>
      <c r="F354" s="36">
        <v>238.43333333333334</v>
      </c>
      <c r="G354" s="36">
        <v>233.26666666666668</v>
      </c>
      <c r="H354" s="36">
        <v>253.8666666666667</v>
      </c>
      <c r="I354" s="36">
        <v>259.0333333333333</v>
      </c>
      <c r="J354" s="36">
        <v>264.16666666666674</v>
      </c>
      <c r="K354" s="31">
        <v>253.9</v>
      </c>
      <c r="L354" s="31">
        <v>243.6</v>
      </c>
      <c r="M354" s="31">
        <v>9.0005900000000008</v>
      </c>
      <c r="N354" s="1"/>
      <c r="O354" s="1"/>
    </row>
    <row r="355" spans="1:15" ht="12.75" customHeight="1">
      <c r="A355" s="33">
        <v>346</v>
      </c>
      <c r="B355" s="53" t="s">
        <v>198</v>
      </c>
      <c r="C355" s="31">
        <v>3658.75</v>
      </c>
      <c r="D355" s="36">
        <v>3627.1666666666665</v>
      </c>
      <c r="E355" s="36">
        <v>3579.1833333333329</v>
      </c>
      <c r="F355" s="36">
        <v>3499.6166666666663</v>
      </c>
      <c r="G355" s="36">
        <v>3451.6333333333328</v>
      </c>
      <c r="H355" s="36">
        <v>3706.7333333333331</v>
      </c>
      <c r="I355" s="36">
        <v>3754.7166666666667</v>
      </c>
      <c r="J355" s="36">
        <v>3834.2833333333333</v>
      </c>
      <c r="K355" s="31">
        <v>3675.15</v>
      </c>
      <c r="L355" s="31">
        <v>3547.6</v>
      </c>
      <c r="M355" s="31">
        <v>2.9252699999999998</v>
      </c>
      <c r="N355" s="1"/>
      <c r="O355" s="1"/>
    </row>
    <row r="356" spans="1:15" ht="12.75" customHeight="1">
      <c r="A356" s="33">
        <v>347</v>
      </c>
      <c r="B356" s="53" t="s">
        <v>464</v>
      </c>
      <c r="C356" s="31">
        <v>727.75</v>
      </c>
      <c r="D356" s="36">
        <v>727.83333333333337</v>
      </c>
      <c r="E356" s="36">
        <v>714.01666666666677</v>
      </c>
      <c r="F356" s="36">
        <v>700.28333333333342</v>
      </c>
      <c r="G356" s="36">
        <v>686.46666666666681</v>
      </c>
      <c r="H356" s="36">
        <v>741.56666666666672</v>
      </c>
      <c r="I356" s="36">
        <v>755.38333333333333</v>
      </c>
      <c r="J356" s="36">
        <v>769.11666666666667</v>
      </c>
      <c r="K356" s="31">
        <v>741.65</v>
      </c>
      <c r="L356" s="31">
        <v>714.1</v>
      </c>
      <c r="M356" s="31">
        <v>1.7729699999999999</v>
      </c>
      <c r="N356" s="1"/>
      <c r="O356" s="1"/>
    </row>
    <row r="357" spans="1:15" ht="12.75" customHeight="1">
      <c r="A357" s="33">
        <v>348</v>
      </c>
      <c r="B357" s="53" t="s">
        <v>465</v>
      </c>
      <c r="C357" s="31">
        <v>425.9</v>
      </c>
      <c r="D357" s="36">
        <v>427.91666666666669</v>
      </c>
      <c r="E357" s="36">
        <v>421.13333333333338</v>
      </c>
      <c r="F357" s="36">
        <v>416.36666666666667</v>
      </c>
      <c r="G357" s="36">
        <v>409.58333333333337</v>
      </c>
      <c r="H357" s="36">
        <v>432.68333333333339</v>
      </c>
      <c r="I357" s="36">
        <v>439.4666666666667</v>
      </c>
      <c r="J357" s="36">
        <v>444.23333333333341</v>
      </c>
      <c r="K357" s="31">
        <v>434.7</v>
      </c>
      <c r="L357" s="31">
        <v>423.15</v>
      </c>
      <c r="M357" s="31">
        <v>1.4408300000000001</v>
      </c>
      <c r="N357" s="1"/>
      <c r="O357" s="1"/>
    </row>
    <row r="358" spans="1:15" ht="12.75" customHeight="1">
      <c r="A358" s="33">
        <v>349</v>
      </c>
      <c r="B358" s="53" t="s">
        <v>203</v>
      </c>
      <c r="C358" s="31">
        <v>1315.6</v>
      </c>
      <c r="D358" s="36">
        <v>1301.25</v>
      </c>
      <c r="E358" s="36">
        <v>1282.6500000000001</v>
      </c>
      <c r="F358" s="36">
        <v>1249.7</v>
      </c>
      <c r="G358" s="36">
        <v>1231.1000000000001</v>
      </c>
      <c r="H358" s="36">
        <v>1334.2</v>
      </c>
      <c r="I358" s="36">
        <v>1352.8</v>
      </c>
      <c r="J358" s="36">
        <v>1385.75</v>
      </c>
      <c r="K358" s="31">
        <v>1319.85</v>
      </c>
      <c r="L358" s="31">
        <v>1268.3</v>
      </c>
      <c r="M358" s="31">
        <v>5.0267099999999996</v>
      </c>
      <c r="N358" s="1"/>
      <c r="O358" s="1"/>
    </row>
    <row r="359" spans="1:15" ht="12.75" customHeight="1">
      <c r="A359" s="33">
        <v>350</v>
      </c>
      <c r="B359" s="53" t="s">
        <v>192</v>
      </c>
      <c r="C359" s="31">
        <v>35147.4</v>
      </c>
      <c r="D359" s="36">
        <v>34811.76666666667</v>
      </c>
      <c r="E359" s="36">
        <v>34396.633333333339</v>
      </c>
      <c r="F359" s="36">
        <v>33645.866666666669</v>
      </c>
      <c r="G359" s="36">
        <v>33230.733333333337</v>
      </c>
      <c r="H359" s="36">
        <v>35562.53333333334</v>
      </c>
      <c r="I359" s="36">
        <v>35977.666666666672</v>
      </c>
      <c r="J359" s="36">
        <v>36728.433333333342</v>
      </c>
      <c r="K359" s="31">
        <v>35226.9</v>
      </c>
      <c r="L359" s="31">
        <v>34061</v>
      </c>
      <c r="M359" s="31">
        <v>0.25176999999999999</v>
      </c>
      <c r="N359" s="1"/>
      <c r="O359" s="1"/>
    </row>
    <row r="360" spans="1:15" ht="12.75" customHeight="1">
      <c r="A360" s="33">
        <v>351</v>
      </c>
      <c r="B360" s="53" t="s">
        <v>289</v>
      </c>
      <c r="C360" s="31">
        <v>1330.85</v>
      </c>
      <c r="D360" s="36">
        <v>1337.8</v>
      </c>
      <c r="E360" s="36">
        <v>1309.6499999999999</v>
      </c>
      <c r="F360" s="36">
        <v>1288.4499999999998</v>
      </c>
      <c r="G360" s="36">
        <v>1260.2999999999997</v>
      </c>
      <c r="H360" s="36">
        <v>1359</v>
      </c>
      <c r="I360" s="36">
        <v>1387.15</v>
      </c>
      <c r="J360" s="36">
        <v>1408.3500000000001</v>
      </c>
      <c r="K360" s="31">
        <v>1365.95</v>
      </c>
      <c r="L360" s="31">
        <v>1316.6</v>
      </c>
      <c r="M360" s="31">
        <v>1.9525699999999999</v>
      </c>
      <c r="N360" s="1"/>
      <c r="O360" s="1"/>
    </row>
    <row r="361" spans="1:15" ht="12.75" customHeight="1">
      <c r="A361" s="33">
        <v>352</v>
      </c>
      <c r="B361" s="53" t="s">
        <v>194</v>
      </c>
      <c r="C361" s="31">
        <v>3396.9</v>
      </c>
      <c r="D361" s="36">
        <v>3359.1</v>
      </c>
      <c r="E361" s="36">
        <v>3309.2</v>
      </c>
      <c r="F361" s="36">
        <v>3221.5</v>
      </c>
      <c r="G361" s="36">
        <v>3171.6</v>
      </c>
      <c r="H361" s="36">
        <v>3446.7999999999997</v>
      </c>
      <c r="I361" s="36">
        <v>3496.7000000000003</v>
      </c>
      <c r="J361" s="36">
        <v>3584.3999999999996</v>
      </c>
      <c r="K361" s="31">
        <v>3409</v>
      </c>
      <c r="L361" s="31">
        <v>3271.4</v>
      </c>
      <c r="M361" s="31">
        <v>4.90848</v>
      </c>
      <c r="N361" s="1"/>
      <c r="O361" s="1"/>
    </row>
    <row r="362" spans="1:15" ht="12.75" customHeight="1">
      <c r="A362" s="33">
        <v>353</v>
      </c>
      <c r="B362" s="53" t="s">
        <v>195</v>
      </c>
      <c r="C362" s="31">
        <v>297.60000000000002</v>
      </c>
      <c r="D362" s="36">
        <v>296.18333333333334</v>
      </c>
      <c r="E362" s="36">
        <v>292.81666666666666</v>
      </c>
      <c r="F362" s="36">
        <v>288.0333333333333</v>
      </c>
      <c r="G362" s="36">
        <v>284.66666666666663</v>
      </c>
      <c r="H362" s="36">
        <v>300.9666666666667</v>
      </c>
      <c r="I362" s="36">
        <v>304.33333333333337</v>
      </c>
      <c r="J362" s="36">
        <v>309.11666666666673</v>
      </c>
      <c r="K362" s="31">
        <v>299.55</v>
      </c>
      <c r="L362" s="31">
        <v>291.39999999999998</v>
      </c>
      <c r="M362" s="31">
        <v>34.731259999999999</v>
      </c>
      <c r="N362" s="1"/>
      <c r="O362" s="1"/>
    </row>
    <row r="363" spans="1:15" ht="12.75" customHeight="1">
      <c r="A363" s="33">
        <v>354</v>
      </c>
      <c r="B363" s="53" t="s">
        <v>466</v>
      </c>
      <c r="C363" s="31">
        <v>4359.95</v>
      </c>
      <c r="D363" s="36">
        <v>4348.6333333333341</v>
      </c>
      <c r="E363" s="36">
        <v>4317.2666666666682</v>
      </c>
      <c r="F363" s="36">
        <v>4274.5833333333339</v>
      </c>
      <c r="G363" s="36">
        <v>4243.2166666666681</v>
      </c>
      <c r="H363" s="36">
        <v>4391.3166666666684</v>
      </c>
      <c r="I363" s="36">
        <v>4422.6833333333352</v>
      </c>
      <c r="J363" s="36">
        <v>4465.3666666666686</v>
      </c>
      <c r="K363" s="31">
        <v>4380</v>
      </c>
      <c r="L363" s="31">
        <v>4305.95</v>
      </c>
      <c r="M363" s="31">
        <v>0.39324999999999999</v>
      </c>
      <c r="N363" s="1"/>
      <c r="O363" s="1"/>
    </row>
    <row r="364" spans="1:15" ht="12.75" customHeight="1">
      <c r="A364" s="33">
        <v>355</v>
      </c>
      <c r="B364" s="53" t="s">
        <v>467</v>
      </c>
      <c r="C364" s="31">
        <v>2997.85</v>
      </c>
      <c r="D364" s="36">
        <v>2950.9</v>
      </c>
      <c r="E364" s="36">
        <v>2882</v>
      </c>
      <c r="F364" s="36">
        <v>2766.15</v>
      </c>
      <c r="G364" s="36">
        <v>2697.25</v>
      </c>
      <c r="H364" s="36">
        <v>3066.75</v>
      </c>
      <c r="I364" s="36">
        <v>3135.6500000000005</v>
      </c>
      <c r="J364" s="36">
        <v>3251.5</v>
      </c>
      <c r="K364" s="31">
        <v>3019.8</v>
      </c>
      <c r="L364" s="31">
        <v>2835.05</v>
      </c>
      <c r="M364" s="31">
        <v>3.38646</v>
      </c>
      <c r="N364" s="1"/>
      <c r="O364" s="1"/>
    </row>
    <row r="365" spans="1:15" ht="12.75" customHeight="1">
      <c r="A365" s="33">
        <v>356</v>
      </c>
      <c r="B365" s="53" t="s">
        <v>197</v>
      </c>
      <c r="C365" s="31">
        <v>2965.85</v>
      </c>
      <c r="D365" s="36">
        <v>2948.9666666666672</v>
      </c>
      <c r="E365" s="36">
        <v>2919.9333333333343</v>
      </c>
      <c r="F365" s="36">
        <v>2874.0166666666673</v>
      </c>
      <c r="G365" s="36">
        <v>2844.9833333333345</v>
      </c>
      <c r="H365" s="36">
        <v>2994.8833333333341</v>
      </c>
      <c r="I365" s="36">
        <v>3023.916666666667</v>
      </c>
      <c r="J365" s="36">
        <v>3069.8333333333339</v>
      </c>
      <c r="K365" s="31">
        <v>2978</v>
      </c>
      <c r="L365" s="31">
        <v>2903.05</v>
      </c>
      <c r="M365" s="31">
        <v>3.8623799999999999</v>
      </c>
      <c r="N365" s="1"/>
      <c r="O365" s="1"/>
    </row>
    <row r="366" spans="1:15" ht="12.75" customHeight="1">
      <c r="A366" s="33">
        <v>357</v>
      </c>
      <c r="B366" s="53" t="s">
        <v>193</v>
      </c>
      <c r="C366" s="31">
        <v>826.8</v>
      </c>
      <c r="D366" s="36">
        <v>828.4666666666667</v>
      </c>
      <c r="E366" s="36">
        <v>804.98333333333335</v>
      </c>
      <c r="F366" s="36">
        <v>783.16666666666663</v>
      </c>
      <c r="G366" s="36">
        <v>759.68333333333328</v>
      </c>
      <c r="H366" s="36">
        <v>850.28333333333342</v>
      </c>
      <c r="I366" s="36">
        <v>873.76666666666677</v>
      </c>
      <c r="J366" s="36">
        <v>895.58333333333348</v>
      </c>
      <c r="K366" s="31">
        <v>851.95</v>
      </c>
      <c r="L366" s="31">
        <v>806.65</v>
      </c>
      <c r="M366" s="31">
        <v>23.54683</v>
      </c>
      <c r="N366" s="1"/>
      <c r="O366" s="1"/>
    </row>
    <row r="367" spans="1:15" ht="12.75" customHeight="1">
      <c r="A367" s="33">
        <v>358</v>
      </c>
      <c r="B367" s="53" t="s">
        <v>468</v>
      </c>
      <c r="C367" s="31">
        <v>154.19999999999999</v>
      </c>
      <c r="D367" s="36">
        <v>157.96666666666667</v>
      </c>
      <c r="E367" s="36">
        <v>149.23333333333335</v>
      </c>
      <c r="F367" s="36">
        <v>144.26666666666668</v>
      </c>
      <c r="G367" s="36">
        <v>135.53333333333336</v>
      </c>
      <c r="H367" s="36">
        <v>162.93333333333334</v>
      </c>
      <c r="I367" s="36">
        <v>171.66666666666663</v>
      </c>
      <c r="J367" s="36">
        <v>176.63333333333333</v>
      </c>
      <c r="K367" s="31">
        <v>166.7</v>
      </c>
      <c r="L367" s="31">
        <v>153</v>
      </c>
      <c r="M367" s="31">
        <v>546.70126000000005</v>
      </c>
      <c r="N367" s="1"/>
      <c r="O367" s="1"/>
    </row>
    <row r="368" spans="1:15" ht="12.75" customHeight="1">
      <c r="A368" s="33">
        <v>359</v>
      </c>
      <c r="B368" s="53" t="s">
        <v>469</v>
      </c>
      <c r="C368" s="31">
        <v>1659</v>
      </c>
      <c r="D368" s="36">
        <v>1638.9333333333334</v>
      </c>
      <c r="E368" s="36">
        <v>1604.8666666666668</v>
      </c>
      <c r="F368" s="36">
        <v>1550.7333333333333</v>
      </c>
      <c r="G368" s="36">
        <v>1516.6666666666667</v>
      </c>
      <c r="H368" s="36">
        <v>1693.0666666666668</v>
      </c>
      <c r="I368" s="36">
        <v>1727.1333333333334</v>
      </c>
      <c r="J368" s="36">
        <v>1781.2666666666669</v>
      </c>
      <c r="K368" s="31">
        <v>1673</v>
      </c>
      <c r="L368" s="31">
        <v>1584.8</v>
      </c>
      <c r="M368" s="31">
        <v>1.34213</v>
      </c>
      <c r="N368" s="1"/>
      <c r="O368" s="1"/>
    </row>
    <row r="369" spans="1:15" ht="12.75" customHeight="1">
      <c r="A369" s="33">
        <v>360</v>
      </c>
      <c r="B369" s="53" t="s">
        <v>200</v>
      </c>
      <c r="C369" s="31">
        <v>6430.9</v>
      </c>
      <c r="D369" s="36">
        <v>6374.0166666666664</v>
      </c>
      <c r="E369" s="36">
        <v>6279.1333333333332</v>
      </c>
      <c r="F369" s="36">
        <v>6127.3666666666668</v>
      </c>
      <c r="G369" s="36">
        <v>6032.4833333333336</v>
      </c>
      <c r="H369" s="36">
        <v>6525.7833333333328</v>
      </c>
      <c r="I369" s="36">
        <v>6620.6666666666661</v>
      </c>
      <c r="J369" s="36">
        <v>6772.4333333333325</v>
      </c>
      <c r="K369" s="31">
        <v>6468.9</v>
      </c>
      <c r="L369" s="31">
        <v>6222.25</v>
      </c>
      <c r="M369" s="31">
        <v>17.883620000000001</v>
      </c>
      <c r="N369" s="1"/>
      <c r="O369" s="1"/>
    </row>
    <row r="370" spans="1:15" ht="12.75" customHeight="1">
      <c r="A370" s="33">
        <v>361</v>
      </c>
      <c r="B370" s="53" t="s">
        <v>470</v>
      </c>
      <c r="C370" s="31">
        <v>832.6</v>
      </c>
      <c r="D370" s="36">
        <v>837.58333333333337</v>
      </c>
      <c r="E370" s="36">
        <v>822.7166666666667</v>
      </c>
      <c r="F370" s="36">
        <v>812.83333333333337</v>
      </c>
      <c r="G370" s="36">
        <v>797.9666666666667</v>
      </c>
      <c r="H370" s="36">
        <v>847.4666666666667</v>
      </c>
      <c r="I370" s="36">
        <v>862.33333333333326</v>
      </c>
      <c r="J370" s="36">
        <v>872.2166666666667</v>
      </c>
      <c r="K370" s="31">
        <v>852.45</v>
      </c>
      <c r="L370" s="31">
        <v>827.7</v>
      </c>
      <c r="M370" s="31">
        <v>0.62799000000000005</v>
      </c>
      <c r="N370" s="1"/>
      <c r="O370" s="1"/>
    </row>
    <row r="371" spans="1:15" ht="12.75" customHeight="1">
      <c r="A371" s="33">
        <v>362</v>
      </c>
      <c r="B371" s="53" t="s">
        <v>290</v>
      </c>
      <c r="C371" s="31">
        <v>456.7</v>
      </c>
      <c r="D371" s="36">
        <v>456.3</v>
      </c>
      <c r="E371" s="36">
        <v>451.6</v>
      </c>
      <c r="F371" s="36">
        <v>446.5</v>
      </c>
      <c r="G371" s="36">
        <v>441.8</v>
      </c>
      <c r="H371" s="36">
        <v>461.40000000000003</v>
      </c>
      <c r="I371" s="36">
        <v>466.09999999999997</v>
      </c>
      <c r="J371" s="36">
        <v>471.20000000000005</v>
      </c>
      <c r="K371" s="31">
        <v>461</v>
      </c>
      <c r="L371" s="31">
        <v>451.2</v>
      </c>
      <c r="M371" s="31">
        <v>8.9466199999999994</v>
      </c>
      <c r="N371" s="1"/>
      <c r="O371" s="1"/>
    </row>
    <row r="372" spans="1:15" ht="12.75" customHeight="1">
      <c r="A372" s="33">
        <v>363</v>
      </c>
      <c r="B372" s="53" t="s">
        <v>196</v>
      </c>
      <c r="C372" s="31">
        <v>416.5</v>
      </c>
      <c r="D372" s="36">
        <v>413.58333333333331</v>
      </c>
      <c r="E372" s="36">
        <v>405.86666666666662</v>
      </c>
      <c r="F372" s="36">
        <v>395.23333333333329</v>
      </c>
      <c r="G372" s="36">
        <v>387.51666666666659</v>
      </c>
      <c r="H372" s="36">
        <v>424.21666666666664</v>
      </c>
      <c r="I372" s="36">
        <v>431.93333333333334</v>
      </c>
      <c r="J372" s="36">
        <v>442.56666666666666</v>
      </c>
      <c r="K372" s="31">
        <v>421.3</v>
      </c>
      <c r="L372" s="31">
        <v>402.95</v>
      </c>
      <c r="M372" s="31">
        <v>136.17829</v>
      </c>
      <c r="N372" s="1"/>
      <c r="O372" s="1"/>
    </row>
    <row r="373" spans="1:15" ht="12.75" customHeight="1">
      <c r="A373" s="33">
        <v>364</v>
      </c>
      <c r="B373" s="53" t="s">
        <v>201</v>
      </c>
      <c r="C373" s="31">
        <v>306.55</v>
      </c>
      <c r="D373" s="36">
        <v>303.93333333333334</v>
      </c>
      <c r="E373" s="36">
        <v>300.2166666666667</v>
      </c>
      <c r="F373" s="36">
        <v>293.88333333333338</v>
      </c>
      <c r="G373" s="36">
        <v>290.16666666666674</v>
      </c>
      <c r="H373" s="36">
        <v>310.26666666666665</v>
      </c>
      <c r="I373" s="36">
        <v>313.98333333333323</v>
      </c>
      <c r="J373" s="36">
        <v>320.31666666666661</v>
      </c>
      <c r="K373" s="31">
        <v>307.64999999999998</v>
      </c>
      <c r="L373" s="31">
        <v>297.60000000000002</v>
      </c>
      <c r="M373" s="31">
        <v>117.10605</v>
      </c>
      <c r="N373" s="1"/>
      <c r="O373" s="1"/>
    </row>
    <row r="374" spans="1:15" ht="12.75" customHeight="1">
      <c r="A374" s="33">
        <v>365</v>
      </c>
      <c r="B374" s="53" t="s">
        <v>471</v>
      </c>
      <c r="C374" s="31">
        <v>500.65</v>
      </c>
      <c r="D374" s="36">
        <v>508.01666666666665</v>
      </c>
      <c r="E374" s="36">
        <v>490.18333333333328</v>
      </c>
      <c r="F374" s="36">
        <v>479.71666666666664</v>
      </c>
      <c r="G374" s="36">
        <v>461.88333333333327</v>
      </c>
      <c r="H374" s="36">
        <v>518.48333333333335</v>
      </c>
      <c r="I374" s="36">
        <v>536.31666666666683</v>
      </c>
      <c r="J374" s="36">
        <v>546.7833333333333</v>
      </c>
      <c r="K374" s="31">
        <v>525.85</v>
      </c>
      <c r="L374" s="31">
        <v>497.55</v>
      </c>
      <c r="M374" s="31">
        <v>9.5447500000000005</v>
      </c>
      <c r="N374" s="1"/>
      <c r="O374" s="1"/>
    </row>
    <row r="375" spans="1:15" ht="12.75" customHeight="1">
      <c r="A375" s="33">
        <v>366</v>
      </c>
      <c r="B375" s="53" t="s">
        <v>291</v>
      </c>
      <c r="C375" s="31">
        <v>1482.6</v>
      </c>
      <c r="D375" s="36">
        <v>1469.7666666666667</v>
      </c>
      <c r="E375" s="36">
        <v>1439.7833333333333</v>
      </c>
      <c r="F375" s="36">
        <v>1396.9666666666667</v>
      </c>
      <c r="G375" s="36">
        <v>1366.9833333333333</v>
      </c>
      <c r="H375" s="36">
        <v>1512.5833333333333</v>
      </c>
      <c r="I375" s="36">
        <v>1542.5666666666664</v>
      </c>
      <c r="J375" s="36">
        <v>1585.3833333333332</v>
      </c>
      <c r="K375" s="31">
        <v>1499.75</v>
      </c>
      <c r="L375" s="31">
        <v>1426.95</v>
      </c>
      <c r="M375" s="31">
        <v>11.852359999999999</v>
      </c>
      <c r="N375" s="1"/>
      <c r="O375" s="1"/>
    </row>
    <row r="376" spans="1:15" ht="12.75" customHeight="1">
      <c r="A376" s="33">
        <v>367</v>
      </c>
      <c r="B376" s="53" t="s">
        <v>472</v>
      </c>
      <c r="C376" s="31">
        <v>641.6</v>
      </c>
      <c r="D376" s="36">
        <v>639.5333333333333</v>
      </c>
      <c r="E376" s="36">
        <v>635.06666666666661</v>
      </c>
      <c r="F376" s="36">
        <v>628.5333333333333</v>
      </c>
      <c r="G376" s="36">
        <v>624.06666666666661</v>
      </c>
      <c r="H376" s="36">
        <v>646.06666666666661</v>
      </c>
      <c r="I376" s="36">
        <v>650.5333333333333</v>
      </c>
      <c r="J376" s="36">
        <v>657.06666666666661</v>
      </c>
      <c r="K376" s="31">
        <v>644</v>
      </c>
      <c r="L376" s="31">
        <v>633</v>
      </c>
      <c r="M376" s="31">
        <v>3.3014899999999998</v>
      </c>
      <c r="N376" s="1"/>
      <c r="O376" s="1"/>
    </row>
    <row r="377" spans="1:15" ht="12.75" customHeight="1">
      <c r="A377" s="33">
        <v>368</v>
      </c>
      <c r="B377" s="53" t="s">
        <v>473</v>
      </c>
      <c r="C377" s="31">
        <v>150.19999999999999</v>
      </c>
      <c r="D377" s="36">
        <v>149.73333333333332</v>
      </c>
      <c r="E377" s="36">
        <v>146.46666666666664</v>
      </c>
      <c r="F377" s="36">
        <v>142.73333333333332</v>
      </c>
      <c r="G377" s="36">
        <v>139.46666666666664</v>
      </c>
      <c r="H377" s="36">
        <v>153.46666666666664</v>
      </c>
      <c r="I377" s="36">
        <v>156.73333333333335</v>
      </c>
      <c r="J377" s="36">
        <v>160.46666666666664</v>
      </c>
      <c r="K377" s="31">
        <v>153</v>
      </c>
      <c r="L377" s="31">
        <v>146</v>
      </c>
      <c r="M377" s="31">
        <v>3.1392000000000002</v>
      </c>
      <c r="N377" s="1"/>
      <c r="O377" s="1"/>
    </row>
    <row r="378" spans="1:15" ht="12.75" customHeight="1">
      <c r="A378" s="33">
        <v>369</v>
      </c>
      <c r="B378" s="53" t="s">
        <v>871</v>
      </c>
      <c r="C378" s="31">
        <v>4719.1000000000004</v>
      </c>
      <c r="D378" s="36">
        <v>4712.7</v>
      </c>
      <c r="E378" s="36">
        <v>4696.3999999999996</v>
      </c>
      <c r="F378" s="36">
        <v>4673.7</v>
      </c>
      <c r="G378" s="36">
        <v>4657.3999999999996</v>
      </c>
      <c r="H378" s="36">
        <v>4735.3999999999996</v>
      </c>
      <c r="I378" s="36">
        <v>4751.7000000000007</v>
      </c>
      <c r="J378" s="36">
        <v>4774.3999999999996</v>
      </c>
      <c r="K378" s="31">
        <v>4729</v>
      </c>
      <c r="L378" s="31">
        <v>4690</v>
      </c>
      <c r="M378" s="31">
        <v>6.4780000000000004E-2</v>
      </c>
      <c r="N378" s="1"/>
      <c r="O378" s="1"/>
    </row>
    <row r="379" spans="1:15" ht="12.75" customHeight="1">
      <c r="A379" s="33">
        <v>370</v>
      </c>
      <c r="B379" s="53" t="s">
        <v>292</v>
      </c>
      <c r="C379" s="31">
        <v>15715.55</v>
      </c>
      <c r="D379" s="36">
        <v>15710.883333333333</v>
      </c>
      <c r="E379" s="36">
        <v>15522.766666666666</v>
      </c>
      <c r="F379" s="36">
        <v>15329.983333333334</v>
      </c>
      <c r="G379" s="36">
        <v>15141.866666666667</v>
      </c>
      <c r="H379" s="36">
        <v>15903.666666666666</v>
      </c>
      <c r="I379" s="36">
        <v>16091.783333333331</v>
      </c>
      <c r="J379" s="36">
        <v>16284.566666666666</v>
      </c>
      <c r="K379" s="31">
        <v>15899</v>
      </c>
      <c r="L379" s="31">
        <v>15518.1</v>
      </c>
      <c r="M379" s="31">
        <v>6.9570000000000007E-2</v>
      </c>
      <c r="N379" s="1"/>
      <c r="O379" s="1"/>
    </row>
    <row r="380" spans="1:15" ht="12.75" customHeight="1">
      <c r="A380" s="33">
        <v>371</v>
      </c>
      <c r="B380" s="53" t="s">
        <v>199</v>
      </c>
      <c r="C380" s="31">
        <v>123.1</v>
      </c>
      <c r="D380" s="36">
        <v>122.03333333333335</v>
      </c>
      <c r="E380" s="36">
        <v>120.06666666666669</v>
      </c>
      <c r="F380" s="36">
        <v>117.03333333333335</v>
      </c>
      <c r="G380" s="36">
        <v>115.06666666666669</v>
      </c>
      <c r="H380" s="36">
        <v>125.06666666666669</v>
      </c>
      <c r="I380" s="36">
        <v>127.03333333333336</v>
      </c>
      <c r="J380" s="36">
        <v>130.06666666666669</v>
      </c>
      <c r="K380" s="31">
        <v>124</v>
      </c>
      <c r="L380" s="31">
        <v>119</v>
      </c>
      <c r="M380" s="31">
        <v>419.22266000000002</v>
      </c>
      <c r="N380" s="1"/>
      <c r="O380" s="1"/>
    </row>
    <row r="381" spans="1:15" ht="12.75" customHeight="1">
      <c r="A381" s="33">
        <v>372</v>
      </c>
      <c r="B381" s="53" t="s">
        <v>474</v>
      </c>
      <c r="C381" s="31">
        <v>651.5</v>
      </c>
      <c r="D381" s="36">
        <v>652.66666666666663</v>
      </c>
      <c r="E381" s="36">
        <v>634.93333333333328</v>
      </c>
      <c r="F381" s="36">
        <v>618.36666666666667</v>
      </c>
      <c r="G381" s="36">
        <v>600.63333333333333</v>
      </c>
      <c r="H381" s="36">
        <v>669.23333333333323</v>
      </c>
      <c r="I381" s="36">
        <v>686.96666666666658</v>
      </c>
      <c r="J381" s="36">
        <v>703.53333333333319</v>
      </c>
      <c r="K381" s="31">
        <v>670.4</v>
      </c>
      <c r="L381" s="31">
        <v>636.1</v>
      </c>
      <c r="M381" s="31">
        <v>13.704269999999999</v>
      </c>
      <c r="N381" s="1"/>
      <c r="O381" s="1"/>
    </row>
    <row r="382" spans="1:15" ht="12.75" customHeight="1">
      <c r="A382" s="33">
        <v>373</v>
      </c>
      <c r="B382" s="53" t="s">
        <v>206</v>
      </c>
      <c r="C382" s="31">
        <v>244.95</v>
      </c>
      <c r="D382" s="36">
        <v>243.23333333333335</v>
      </c>
      <c r="E382" s="36">
        <v>239.4666666666667</v>
      </c>
      <c r="F382" s="36">
        <v>233.98333333333335</v>
      </c>
      <c r="G382" s="36">
        <v>230.2166666666667</v>
      </c>
      <c r="H382" s="36">
        <v>248.7166666666667</v>
      </c>
      <c r="I382" s="36">
        <v>252.48333333333335</v>
      </c>
      <c r="J382" s="36">
        <v>257.9666666666667</v>
      </c>
      <c r="K382" s="31">
        <v>247</v>
      </c>
      <c r="L382" s="31">
        <v>237.75</v>
      </c>
      <c r="M382" s="31">
        <v>53.593649999999997</v>
      </c>
      <c r="N382" s="1"/>
      <c r="O382" s="1"/>
    </row>
    <row r="383" spans="1:15" ht="12.75" customHeight="1">
      <c r="A383" s="33">
        <v>374</v>
      </c>
      <c r="B383" s="53" t="s">
        <v>207</v>
      </c>
      <c r="C383" s="31">
        <v>518.15</v>
      </c>
      <c r="D383" s="36">
        <v>513.05000000000007</v>
      </c>
      <c r="E383" s="36">
        <v>505.10000000000014</v>
      </c>
      <c r="F383" s="36">
        <v>492.05000000000007</v>
      </c>
      <c r="G383" s="36">
        <v>484.10000000000014</v>
      </c>
      <c r="H383" s="36">
        <v>526.10000000000014</v>
      </c>
      <c r="I383" s="36">
        <v>534.05000000000018</v>
      </c>
      <c r="J383" s="36">
        <v>547.10000000000014</v>
      </c>
      <c r="K383" s="31">
        <v>521</v>
      </c>
      <c r="L383" s="31">
        <v>500</v>
      </c>
      <c r="M383" s="31">
        <v>134.36096000000001</v>
      </c>
      <c r="N383" s="1"/>
      <c r="O383" s="1"/>
    </row>
    <row r="384" spans="1:15" ht="12.75" customHeight="1">
      <c r="A384" s="33">
        <v>375</v>
      </c>
      <c r="B384" s="53" t="s">
        <v>475</v>
      </c>
      <c r="C384" s="31">
        <v>624.15</v>
      </c>
      <c r="D384" s="36">
        <v>619.1</v>
      </c>
      <c r="E384" s="36">
        <v>612.20000000000005</v>
      </c>
      <c r="F384" s="36">
        <v>600.25</v>
      </c>
      <c r="G384" s="36">
        <v>593.35</v>
      </c>
      <c r="H384" s="36">
        <v>631.05000000000007</v>
      </c>
      <c r="I384" s="36">
        <v>637.94999999999993</v>
      </c>
      <c r="J384" s="36">
        <v>649.90000000000009</v>
      </c>
      <c r="K384" s="31">
        <v>626</v>
      </c>
      <c r="L384" s="31">
        <v>607.15</v>
      </c>
      <c r="M384" s="31">
        <v>1.1618999999999999</v>
      </c>
      <c r="N384" s="1"/>
      <c r="O384" s="1"/>
    </row>
    <row r="385" spans="1:15" ht="12.75" customHeight="1">
      <c r="A385" s="33">
        <v>376</v>
      </c>
      <c r="B385" s="53" t="s">
        <v>476</v>
      </c>
      <c r="C385" s="31">
        <v>638.9</v>
      </c>
      <c r="D385" s="36">
        <v>634.85</v>
      </c>
      <c r="E385" s="36">
        <v>625.80000000000007</v>
      </c>
      <c r="F385" s="36">
        <v>612.70000000000005</v>
      </c>
      <c r="G385" s="36">
        <v>603.65000000000009</v>
      </c>
      <c r="H385" s="36">
        <v>647.95000000000005</v>
      </c>
      <c r="I385" s="36">
        <v>657</v>
      </c>
      <c r="J385" s="36">
        <v>670.1</v>
      </c>
      <c r="K385" s="31">
        <v>643.9</v>
      </c>
      <c r="L385" s="31">
        <v>621.75</v>
      </c>
      <c r="M385" s="31">
        <v>5.7606099999999998</v>
      </c>
      <c r="N385" s="1"/>
      <c r="O385" s="1"/>
    </row>
    <row r="386" spans="1:15" ht="12.75" customHeight="1">
      <c r="A386" s="33">
        <v>377</v>
      </c>
      <c r="B386" s="53" t="s">
        <v>477</v>
      </c>
      <c r="C386" s="31">
        <v>1617.15</v>
      </c>
      <c r="D386" s="36">
        <v>1620.8833333333332</v>
      </c>
      <c r="E386" s="36">
        <v>1601.2666666666664</v>
      </c>
      <c r="F386" s="36">
        <v>1585.3833333333332</v>
      </c>
      <c r="G386" s="36">
        <v>1565.7666666666664</v>
      </c>
      <c r="H386" s="36">
        <v>1636.7666666666664</v>
      </c>
      <c r="I386" s="36">
        <v>1656.3833333333332</v>
      </c>
      <c r="J386" s="36">
        <v>1672.2666666666664</v>
      </c>
      <c r="K386" s="31">
        <v>1640.5</v>
      </c>
      <c r="L386" s="31">
        <v>1605</v>
      </c>
      <c r="M386" s="31">
        <v>1.92238</v>
      </c>
      <c r="N386" s="1"/>
      <c r="O386" s="1"/>
    </row>
    <row r="387" spans="1:15" ht="12.75" customHeight="1">
      <c r="A387" s="33">
        <v>378</v>
      </c>
      <c r="B387" s="53" t="s">
        <v>478</v>
      </c>
      <c r="C387" s="31">
        <v>255.75</v>
      </c>
      <c r="D387" s="36">
        <v>255.85000000000002</v>
      </c>
      <c r="E387" s="36">
        <v>249.75000000000006</v>
      </c>
      <c r="F387" s="36">
        <v>243.75000000000003</v>
      </c>
      <c r="G387" s="36">
        <v>237.65000000000006</v>
      </c>
      <c r="H387" s="36">
        <v>261.85000000000002</v>
      </c>
      <c r="I387" s="36">
        <v>267.94999999999993</v>
      </c>
      <c r="J387" s="36">
        <v>273.95000000000005</v>
      </c>
      <c r="K387" s="31">
        <v>261.95</v>
      </c>
      <c r="L387" s="31">
        <v>249.85</v>
      </c>
      <c r="M387" s="31">
        <v>81.253280000000004</v>
      </c>
      <c r="N387" s="1"/>
      <c r="O387" s="1"/>
    </row>
    <row r="388" spans="1:15" ht="12.75" customHeight="1">
      <c r="A388" s="33">
        <v>379</v>
      </c>
      <c r="B388" s="53" t="s">
        <v>204</v>
      </c>
      <c r="C388" s="31">
        <v>161.15</v>
      </c>
      <c r="D388" s="36">
        <v>159.10000000000002</v>
      </c>
      <c r="E388" s="36">
        <v>155.40000000000003</v>
      </c>
      <c r="F388" s="36">
        <v>149.65</v>
      </c>
      <c r="G388" s="36">
        <v>145.95000000000002</v>
      </c>
      <c r="H388" s="36">
        <v>164.85000000000005</v>
      </c>
      <c r="I388" s="36">
        <v>168.55000000000004</v>
      </c>
      <c r="J388" s="36">
        <v>174.30000000000007</v>
      </c>
      <c r="K388" s="31">
        <v>162.80000000000001</v>
      </c>
      <c r="L388" s="31">
        <v>153.35</v>
      </c>
      <c r="M388" s="31">
        <v>24.812729999999998</v>
      </c>
      <c r="N388" s="1"/>
      <c r="O388" s="1"/>
    </row>
    <row r="389" spans="1:15" ht="12.75" customHeight="1">
      <c r="A389" s="33">
        <v>380</v>
      </c>
      <c r="B389" s="53" t="s">
        <v>479</v>
      </c>
      <c r="C389" s="31">
        <v>1360.05</v>
      </c>
      <c r="D389" s="36">
        <v>1368.6500000000003</v>
      </c>
      <c r="E389" s="36">
        <v>1329.5500000000006</v>
      </c>
      <c r="F389" s="36">
        <v>1299.0500000000004</v>
      </c>
      <c r="G389" s="36">
        <v>1259.9500000000007</v>
      </c>
      <c r="H389" s="36">
        <v>1399.1500000000005</v>
      </c>
      <c r="I389" s="36">
        <v>1438.2500000000005</v>
      </c>
      <c r="J389" s="36">
        <v>1468.7500000000005</v>
      </c>
      <c r="K389" s="31">
        <v>1407.75</v>
      </c>
      <c r="L389" s="31">
        <v>1338.15</v>
      </c>
      <c r="M389" s="31">
        <v>1.9655899999999999</v>
      </c>
      <c r="N389" s="1"/>
      <c r="O389" s="1"/>
    </row>
    <row r="390" spans="1:15" ht="12.75" customHeight="1">
      <c r="A390" s="33">
        <v>381</v>
      </c>
      <c r="B390" s="53" t="s">
        <v>480</v>
      </c>
      <c r="C390" s="31">
        <v>297</v>
      </c>
      <c r="D390" s="36">
        <v>300.56666666666666</v>
      </c>
      <c r="E390" s="36">
        <v>291.43333333333334</v>
      </c>
      <c r="F390" s="36">
        <v>285.86666666666667</v>
      </c>
      <c r="G390" s="36">
        <v>276.73333333333335</v>
      </c>
      <c r="H390" s="36">
        <v>306.13333333333333</v>
      </c>
      <c r="I390" s="36">
        <v>315.26666666666665</v>
      </c>
      <c r="J390" s="36">
        <v>320.83333333333331</v>
      </c>
      <c r="K390" s="31">
        <v>309.7</v>
      </c>
      <c r="L390" s="31">
        <v>295</v>
      </c>
      <c r="M390" s="31">
        <v>5.6531500000000001</v>
      </c>
      <c r="N390" s="1"/>
      <c r="O390" s="1"/>
    </row>
    <row r="391" spans="1:15" ht="12.75" customHeight="1">
      <c r="A391" s="33">
        <v>382</v>
      </c>
      <c r="B391" s="53" t="s">
        <v>481</v>
      </c>
      <c r="C391" s="31">
        <v>262.89999999999998</v>
      </c>
      <c r="D391" s="36">
        <v>263.3</v>
      </c>
      <c r="E391" s="36">
        <v>257.60000000000002</v>
      </c>
      <c r="F391" s="36">
        <v>252.3</v>
      </c>
      <c r="G391" s="36">
        <v>246.60000000000002</v>
      </c>
      <c r="H391" s="36">
        <v>268.60000000000002</v>
      </c>
      <c r="I391" s="36">
        <v>274.29999999999995</v>
      </c>
      <c r="J391" s="36">
        <v>279.60000000000002</v>
      </c>
      <c r="K391" s="31">
        <v>269</v>
      </c>
      <c r="L391" s="31">
        <v>258</v>
      </c>
      <c r="M391" s="31">
        <v>4.9500700000000002</v>
      </c>
      <c r="N391" s="1"/>
      <c r="O391" s="1"/>
    </row>
    <row r="392" spans="1:15" ht="12.75" customHeight="1">
      <c r="A392" s="33">
        <v>383</v>
      </c>
      <c r="B392" s="53" t="s">
        <v>482</v>
      </c>
      <c r="C392" s="31">
        <v>139.25</v>
      </c>
      <c r="D392" s="36">
        <v>138.81666666666669</v>
      </c>
      <c r="E392" s="36">
        <v>136.53333333333339</v>
      </c>
      <c r="F392" s="36">
        <v>133.81666666666669</v>
      </c>
      <c r="G392" s="36">
        <v>131.53333333333339</v>
      </c>
      <c r="H392" s="36">
        <v>141.53333333333339</v>
      </c>
      <c r="I392" s="36">
        <v>143.81666666666669</v>
      </c>
      <c r="J392" s="36">
        <v>146.53333333333339</v>
      </c>
      <c r="K392" s="31">
        <v>141.1</v>
      </c>
      <c r="L392" s="31">
        <v>136.1</v>
      </c>
      <c r="M392" s="31">
        <v>19.6389</v>
      </c>
      <c r="N392" s="1"/>
      <c r="O392" s="1"/>
    </row>
    <row r="393" spans="1:15" ht="12.75" customHeight="1">
      <c r="A393" s="33">
        <v>384</v>
      </c>
      <c r="B393" s="53" t="s">
        <v>483</v>
      </c>
      <c r="C393" s="31">
        <v>3126.25</v>
      </c>
      <c r="D393" s="36">
        <v>3111.85</v>
      </c>
      <c r="E393" s="36">
        <v>3070.5499999999997</v>
      </c>
      <c r="F393" s="36">
        <v>3014.85</v>
      </c>
      <c r="G393" s="36">
        <v>2973.5499999999997</v>
      </c>
      <c r="H393" s="36">
        <v>3167.5499999999997</v>
      </c>
      <c r="I393" s="36">
        <v>3208.85</v>
      </c>
      <c r="J393" s="36">
        <v>3264.5499999999997</v>
      </c>
      <c r="K393" s="31">
        <v>3153.15</v>
      </c>
      <c r="L393" s="31">
        <v>3056.15</v>
      </c>
      <c r="M393" s="31">
        <v>0.34847</v>
      </c>
      <c r="N393" s="1"/>
      <c r="O393" s="1"/>
    </row>
    <row r="394" spans="1:15" ht="12.75" customHeight="1">
      <c r="A394" s="33">
        <v>385</v>
      </c>
      <c r="B394" s="53" t="s">
        <v>484</v>
      </c>
      <c r="C394" s="31">
        <v>69.400000000000006</v>
      </c>
      <c r="D394" s="36">
        <v>69.7</v>
      </c>
      <c r="E394" s="36">
        <v>68.2</v>
      </c>
      <c r="F394" s="36">
        <v>67</v>
      </c>
      <c r="G394" s="36">
        <v>65.5</v>
      </c>
      <c r="H394" s="36">
        <v>70.900000000000006</v>
      </c>
      <c r="I394" s="36">
        <v>72.400000000000006</v>
      </c>
      <c r="J394" s="36">
        <v>73.600000000000009</v>
      </c>
      <c r="K394" s="31">
        <v>71.2</v>
      </c>
      <c r="L394" s="31">
        <v>68.5</v>
      </c>
      <c r="M394" s="31">
        <v>20.03004</v>
      </c>
      <c r="N394" s="1"/>
      <c r="O394" s="1"/>
    </row>
    <row r="395" spans="1:15" ht="12.75" customHeight="1">
      <c r="A395" s="33">
        <v>386</v>
      </c>
      <c r="B395" s="53" t="s">
        <v>485</v>
      </c>
      <c r="C395" s="31">
        <v>2094.65</v>
      </c>
      <c r="D395" s="36">
        <v>2109.4166666666665</v>
      </c>
      <c r="E395" s="36">
        <v>2067.2333333333331</v>
      </c>
      <c r="F395" s="36">
        <v>2039.8166666666666</v>
      </c>
      <c r="G395" s="36">
        <v>1997.6333333333332</v>
      </c>
      <c r="H395" s="36">
        <v>2136.833333333333</v>
      </c>
      <c r="I395" s="36">
        <v>2179.0166666666664</v>
      </c>
      <c r="J395" s="36">
        <v>2206.4333333333329</v>
      </c>
      <c r="K395" s="31">
        <v>2151.6</v>
      </c>
      <c r="L395" s="31">
        <v>2082</v>
      </c>
      <c r="M395" s="31">
        <v>1.5299700000000001</v>
      </c>
      <c r="N395" s="1"/>
      <c r="O395" s="1"/>
    </row>
    <row r="396" spans="1:15" ht="12.75" customHeight="1">
      <c r="A396" s="33">
        <v>387</v>
      </c>
      <c r="B396" s="53" t="s">
        <v>486</v>
      </c>
      <c r="C396" s="31">
        <v>211.25</v>
      </c>
      <c r="D396" s="36">
        <v>208.63333333333333</v>
      </c>
      <c r="E396" s="36">
        <v>205.26666666666665</v>
      </c>
      <c r="F396" s="36">
        <v>199.28333333333333</v>
      </c>
      <c r="G396" s="36">
        <v>195.91666666666666</v>
      </c>
      <c r="H396" s="36">
        <v>214.61666666666665</v>
      </c>
      <c r="I396" s="36">
        <v>217.98333333333332</v>
      </c>
      <c r="J396" s="36">
        <v>223.96666666666664</v>
      </c>
      <c r="K396" s="31">
        <v>212</v>
      </c>
      <c r="L396" s="31">
        <v>202.65</v>
      </c>
      <c r="M396" s="31">
        <v>15.61727</v>
      </c>
      <c r="N396" s="1"/>
      <c r="O396" s="1"/>
    </row>
    <row r="397" spans="1:15" ht="12.75" customHeight="1">
      <c r="A397" s="33">
        <v>388</v>
      </c>
      <c r="B397" s="53" t="s">
        <v>487</v>
      </c>
      <c r="C397" s="31">
        <v>835.7</v>
      </c>
      <c r="D397" s="36">
        <v>838.23333333333323</v>
      </c>
      <c r="E397" s="36">
        <v>827.46666666666647</v>
      </c>
      <c r="F397" s="36">
        <v>819.23333333333323</v>
      </c>
      <c r="G397" s="36">
        <v>808.46666666666647</v>
      </c>
      <c r="H397" s="36">
        <v>846.46666666666647</v>
      </c>
      <c r="I397" s="36">
        <v>857.23333333333312</v>
      </c>
      <c r="J397" s="36">
        <v>865.46666666666647</v>
      </c>
      <c r="K397" s="31">
        <v>849</v>
      </c>
      <c r="L397" s="31">
        <v>830</v>
      </c>
      <c r="M397" s="31">
        <v>0.63839000000000001</v>
      </c>
      <c r="N397" s="1"/>
      <c r="O397" s="1"/>
    </row>
    <row r="398" spans="1:15" ht="12.75" customHeight="1">
      <c r="A398" s="33">
        <v>389</v>
      </c>
      <c r="B398" s="53" t="s">
        <v>208</v>
      </c>
      <c r="C398" s="31">
        <v>2805.4</v>
      </c>
      <c r="D398" s="36">
        <v>2795.7833333333333</v>
      </c>
      <c r="E398" s="36">
        <v>2777.6166666666668</v>
      </c>
      <c r="F398" s="36">
        <v>2749.8333333333335</v>
      </c>
      <c r="G398" s="36">
        <v>2731.666666666667</v>
      </c>
      <c r="H398" s="36">
        <v>2823.5666666666666</v>
      </c>
      <c r="I398" s="36">
        <v>2841.7333333333336</v>
      </c>
      <c r="J398" s="36">
        <v>2869.5166666666664</v>
      </c>
      <c r="K398" s="31">
        <v>2813.95</v>
      </c>
      <c r="L398" s="31">
        <v>2768</v>
      </c>
      <c r="M398" s="31">
        <v>42.283099999999997</v>
      </c>
      <c r="N398" s="1"/>
      <c r="O398" s="1"/>
    </row>
    <row r="399" spans="1:15" ht="12.75" customHeight="1">
      <c r="A399" s="33">
        <v>390</v>
      </c>
      <c r="B399" s="53" t="s">
        <v>488</v>
      </c>
      <c r="C399" s="31">
        <v>102.9</v>
      </c>
      <c r="D399" s="36">
        <v>102.13333333333333</v>
      </c>
      <c r="E399" s="36">
        <v>100.86666666666665</v>
      </c>
      <c r="F399" s="36">
        <v>98.833333333333314</v>
      </c>
      <c r="G399" s="36">
        <v>97.566666666666634</v>
      </c>
      <c r="H399" s="36">
        <v>104.16666666666666</v>
      </c>
      <c r="I399" s="36">
        <v>105.43333333333334</v>
      </c>
      <c r="J399" s="36">
        <v>107.46666666666667</v>
      </c>
      <c r="K399" s="31">
        <v>103.4</v>
      </c>
      <c r="L399" s="31">
        <v>100.1</v>
      </c>
      <c r="M399" s="31">
        <v>10.97207</v>
      </c>
      <c r="N399" s="1"/>
      <c r="O399" s="1"/>
    </row>
    <row r="400" spans="1:15" ht="12.75" customHeight="1">
      <c r="A400" s="33">
        <v>391</v>
      </c>
      <c r="B400" s="53" t="s">
        <v>489</v>
      </c>
      <c r="C400" s="31">
        <v>700.4</v>
      </c>
      <c r="D400" s="36">
        <v>705.98333333333323</v>
      </c>
      <c r="E400" s="36">
        <v>691.41666666666652</v>
      </c>
      <c r="F400" s="36">
        <v>682.43333333333328</v>
      </c>
      <c r="G400" s="36">
        <v>667.86666666666656</v>
      </c>
      <c r="H400" s="36">
        <v>714.96666666666647</v>
      </c>
      <c r="I400" s="36">
        <v>729.5333333333333</v>
      </c>
      <c r="J400" s="36">
        <v>738.51666666666642</v>
      </c>
      <c r="K400" s="31">
        <v>720.55</v>
      </c>
      <c r="L400" s="31">
        <v>697</v>
      </c>
      <c r="M400" s="31">
        <v>0.43231000000000003</v>
      </c>
      <c r="N400" s="1"/>
      <c r="O400" s="1"/>
    </row>
    <row r="401" spans="1:15" ht="12.75" customHeight="1">
      <c r="A401" s="33">
        <v>392</v>
      </c>
      <c r="B401" s="53" t="s">
        <v>490</v>
      </c>
      <c r="C401" s="31">
        <v>1419.5</v>
      </c>
      <c r="D401" s="36">
        <v>1418.5</v>
      </c>
      <c r="E401" s="36">
        <v>1407</v>
      </c>
      <c r="F401" s="36">
        <v>1394.5</v>
      </c>
      <c r="G401" s="36">
        <v>1383</v>
      </c>
      <c r="H401" s="36">
        <v>1431</v>
      </c>
      <c r="I401" s="36">
        <v>1442.5</v>
      </c>
      <c r="J401" s="36">
        <v>1455</v>
      </c>
      <c r="K401" s="31">
        <v>1430</v>
      </c>
      <c r="L401" s="31">
        <v>1406</v>
      </c>
      <c r="M401" s="31">
        <v>0.37165999999999999</v>
      </c>
      <c r="N401" s="1"/>
      <c r="O401" s="1"/>
    </row>
    <row r="402" spans="1:15" ht="12.75" customHeight="1">
      <c r="A402" s="33">
        <v>393</v>
      </c>
      <c r="B402" s="53" t="s">
        <v>210</v>
      </c>
      <c r="C402" s="31">
        <v>720.75</v>
      </c>
      <c r="D402" s="36">
        <v>716.25</v>
      </c>
      <c r="E402" s="36">
        <v>710.5</v>
      </c>
      <c r="F402" s="36">
        <v>700.25</v>
      </c>
      <c r="G402" s="36">
        <v>694.5</v>
      </c>
      <c r="H402" s="36">
        <v>726.5</v>
      </c>
      <c r="I402" s="36">
        <v>732.25</v>
      </c>
      <c r="J402" s="36">
        <v>742.5</v>
      </c>
      <c r="K402" s="31">
        <v>722</v>
      </c>
      <c r="L402" s="31">
        <v>706</v>
      </c>
      <c r="M402" s="31">
        <v>8.6628100000000003</v>
      </c>
      <c r="N402" s="1"/>
      <c r="O402" s="1"/>
    </row>
    <row r="403" spans="1:15" ht="12.75" customHeight="1">
      <c r="A403" s="33">
        <v>394</v>
      </c>
      <c r="B403" s="53" t="s">
        <v>211</v>
      </c>
      <c r="C403" s="31">
        <v>1425.1</v>
      </c>
      <c r="D403" s="36">
        <v>1428.55</v>
      </c>
      <c r="E403" s="36">
        <v>1417.1</v>
      </c>
      <c r="F403" s="36">
        <v>1409.1</v>
      </c>
      <c r="G403" s="36">
        <v>1397.6499999999999</v>
      </c>
      <c r="H403" s="36">
        <v>1436.55</v>
      </c>
      <c r="I403" s="36">
        <v>1448.0000000000002</v>
      </c>
      <c r="J403" s="36">
        <v>1456</v>
      </c>
      <c r="K403" s="31">
        <v>1440</v>
      </c>
      <c r="L403" s="31">
        <v>1420.55</v>
      </c>
      <c r="M403" s="31">
        <v>7.7128399999999999</v>
      </c>
      <c r="N403" s="1"/>
      <c r="O403" s="1"/>
    </row>
    <row r="404" spans="1:15" ht="12.75" customHeight="1">
      <c r="A404" s="33">
        <v>395</v>
      </c>
      <c r="B404" s="53" t="s">
        <v>491</v>
      </c>
      <c r="C404" s="31">
        <v>123.5</v>
      </c>
      <c r="D404" s="36">
        <v>123.23333333333333</v>
      </c>
      <c r="E404" s="36">
        <v>121.11666666666667</v>
      </c>
      <c r="F404" s="36">
        <v>118.73333333333333</v>
      </c>
      <c r="G404" s="36">
        <v>116.61666666666667</v>
      </c>
      <c r="H404" s="36">
        <v>125.61666666666667</v>
      </c>
      <c r="I404" s="36">
        <v>127.73333333333332</v>
      </c>
      <c r="J404" s="36">
        <v>130.11666666666667</v>
      </c>
      <c r="K404" s="31">
        <v>125.35</v>
      </c>
      <c r="L404" s="31">
        <v>120.85</v>
      </c>
      <c r="M404" s="31">
        <v>118.61165</v>
      </c>
      <c r="N404" s="1"/>
      <c r="O404" s="1"/>
    </row>
    <row r="405" spans="1:15" ht="12.75" customHeight="1">
      <c r="A405" s="33">
        <v>396</v>
      </c>
      <c r="B405" s="53" t="s">
        <v>492</v>
      </c>
      <c r="C405" s="31">
        <v>5063.3999999999996</v>
      </c>
      <c r="D405" s="36">
        <v>5089.4666666666662</v>
      </c>
      <c r="E405" s="36">
        <v>4988.9333333333325</v>
      </c>
      <c r="F405" s="36">
        <v>4914.4666666666662</v>
      </c>
      <c r="G405" s="36">
        <v>4813.9333333333325</v>
      </c>
      <c r="H405" s="36">
        <v>5163.9333333333325</v>
      </c>
      <c r="I405" s="36">
        <v>5264.4666666666672</v>
      </c>
      <c r="J405" s="36">
        <v>5338.9333333333325</v>
      </c>
      <c r="K405" s="31">
        <v>5190</v>
      </c>
      <c r="L405" s="31">
        <v>5015</v>
      </c>
      <c r="M405" s="31">
        <v>0.86394000000000004</v>
      </c>
      <c r="N405" s="1"/>
      <c r="O405" s="1"/>
    </row>
    <row r="406" spans="1:15" ht="12.75" customHeight="1">
      <c r="A406" s="33">
        <v>397</v>
      </c>
      <c r="B406" s="53" t="s">
        <v>215</v>
      </c>
      <c r="C406" s="31">
        <v>2226.5</v>
      </c>
      <c r="D406" s="36">
        <v>2244.6666666666665</v>
      </c>
      <c r="E406" s="36">
        <v>2191.833333333333</v>
      </c>
      <c r="F406" s="36">
        <v>2157.1666666666665</v>
      </c>
      <c r="G406" s="36">
        <v>2104.333333333333</v>
      </c>
      <c r="H406" s="36">
        <v>2279.333333333333</v>
      </c>
      <c r="I406" s="36">
        <v>2332.1666666666661</v>
      </c>
      <c r="J406" s="36">
        <v>2366.833333333333</v>
      </c>
      <c r="K406" s="31">
        <v>2297.5</v>
      </c>
      <c r="L406" s="31">
        <v>2210</v>
      </c>
      <c r="M406" s="31">
        <v>8.9622899999999994</v>
      </c>
      <c r="N406" s="1"/>
      <c r="O406" s="1"/>
    </row>
    <row r="407" spans="1:15" ht="12.75" customHeight="1">
      <c r="A407" s="33">
        <v>398</v>
      </c>
      <c r="B407" s="53" t="s">
        <v>872</v>
      </c>
      <c r="C407" s="31">
        <v>1999.55</v>
      </c>
      <c r="D407" s="36">
        <v>1997.1833333333334</v>
      </c>
      <c r="E407" s="36">
        <v>1972.3666666666668</v>
      </c>
      <c r="F407" s="36">
        <v>1945.1833333333334</v>
      </c>
      <c r="G407" s="36">
        <v>1920.3666666666668</v>
      </c>
      <c r="H407" s="36">
        <v>2024.3666666666668</v>
      </c>
      <c r="I407" s="36">
        <v>2049.1833333333334</v>
      </c>
      <c r="J407" s="36">
        <v>2076.3666666666668</v>
      </c>
      <c r="K407" s="31">
        <v>2022</v>
      </c>
      <c r="L407" s="31">
        <v>1970</v>
      </c>
      <c r="M407" s="31">
        <v>0.19933000000000001</v>
      </c>
      <c r="N407" s="1"/>
      <c r="O407" s="1"/>
    </row>
    <row r="408" spans="1:15" ht="12.75" customHeight="1">
      <c r="A408" s="33">
        <v>399</v>
      </c>
      <c r="B408" s="53" t="s">
        <v>178</v>
      </c>
      <c r="C408" s="31">
        <v>125.05</v>
      </c>
      <c r="D408" s="36">
        <v>125</v>
      </c>
      <c r="E408" s="36">
        <v>122.5</v>
      </c>
      <c r="F408" s="36">
        <v>119.95</v>
      </c>
      <c r="G408" s="36">
        <v>117.45</v>
      </c>
      <c r="H408" s="36">
        <v>127.55</v>
      </c>
      <c r="I408" s="36">
        <v>130.05000000000001</v>
      </c>
      <c r="J408" s="36">
        <v>132.6</v>
      </c>
      <c r="K408" s="31">
        <v>127.5</v>
      </c>
      <c r="L408" s="31">
        <v>122.45</v>
      </c>
      <c r="M408" s="31">
        <v>181.89992000000001</v>
      </c>
      <c r="N408" s="1"/>
      <c r="O408" s="1"/>
    </row>
    <row r="409" spans="1:15" ht="12.75" customHeight="1">
      <c r="A409" s="33">
        <v>400</v>
      </c>
      <c r="B409" s="53" t="s">
        <v>493</v>
      </c>
      <c r="C409" s="31">
        <v>7995.05</v>
      </c>
      <c r="D409" s="36">
        <v>7988.9000000000005</v>
      </c>
      <c r="E409" s="36">
        <v>7896.1500000000015</v>
      </c>
      <c r="F409" s="36">
        <v>7797.2500000000009</v>
      </c>
      <c r="G409" s="36">
        <v>7704.5000000000018</v>
      </c>
      <c r="H409" s="36">
        <v>8087.8000000000011</v>
      </c>
      <c r="I409" s="36">
        <v>8180.5499999999993</v>
      </c>
      <c r="J409" s="36">
        <v>8279.4500000000007</v>
      </c>
      <c r="K409" s="31">
        <v>8081.65</v>
      </c>
      <c r="L409" s="31">
        <v>7890</v>
      </c>
      <c r="M409" s="31">
        <v>0.11466</v>
      </c>
      <c r="N409" s="1"/>
      <c r="O409" s="1"/>
    </row>
    <row r="410" spans="1:15" ht="12.75" customHeight="1">
      <c r="A410" s="33">
        <v>401</v>
      </c>
      <c r="B410" s="53" t="s">
        <v>494</v>
      </c>
      <c r="C410" s="31">
        <v>1375.85</v>
      </c>
      <c r="D410" s="36">
        <v>1377.6499999999999</v>
      </c>
      <c r="E410" s="36">
        <v>1348.2999999999997</v>
      </c>
      <c r="F410" s="36">
        <v>1320.7499999999998</v>
      </c>
      <c r="G410" s="36">
        <v>1291.3999999999996</v>
      </c>
      <c r="H410" s="36">
        <v>1405.1999999999998</v>
      </c>
      <c r="I410" s="36">
        <v>1434.5499999999997</v>
      </c>
      <c r="J410" s="36">
        <v>1462.1</v>
      </c>
      <c r="K410" s="31">
        <v>1407</v>
      </c>
      <c r="L410" s="31">
        <v>1350.1</v>
      </c>
      <c r="M410" s="31">
        <v>2.5192999999999999</v>
      </c>
      <c r="N410" s="1"/>
      <c r="O410" s="1"/>
    </row>
    <row r="411" spans="1:15" ht="12.75" customHeight="1">
      <c r="A411" s="33">
        <v>402</v>
      </c>
      <c r="B411" t="s">
        <v>873</v>
      </c>
      <c r="C411" s="31">
        <v>426.6</v>
      </c>
      <c r="D411" s="36">
        <v>428.64999999999992</v>
      </c>
      <c r="E411" s="36">
        <v>418.34999999999985</v>
      </c>
      <c r="F411" s="36">
        <v>410.09999999999991</v>
      </c>
      <c r="G411" s="36">
        <v>399.79999999999984</v>
      </c>
      <c r="H411" s="36">
        <v>436.89999999999986</v>
      </c>
      <c r="I411" s="36">
        <v>447.19999999999993</v>
      </c>
      <c r="J411" s="36">
        <v>455.44999999999987</v>
      </c>
      <c r="K411" s="31">
        <v>438.95</v>
      </c>
      <c r="L411" s="31">
        <v>420.4</v>
      </c>
      <c r="M411" s="31">
        <v>2.0028600000000001</v>
      </c>
      <c r="N411" s="1"/>
      <c r="O411" s="1"/>
    </row>
    <row r="412" spans="1:15" ht="12.75" customHeight="1">
      <c r="A412" s="33">
        <v>403</v>
      </c>
      <c r="B412" s="53" t="s">
        <v>495</v>
      </c>
      <c r="C412" s="31">
        <v>3786.8</v>
      </c>
      <c r="D412" s="36">
        <v>3812.6666666666665</v>
      </c>
      <c r="E412" s="36">
        <v>3744.0333333333328</v>
      </c>
      <c r="F412" s="36">
        <v>3701.2666666666664</v>
      </c>
      <c r="G412" s="36">
        <v>3632.6333333333328</v>
      </c>
      <c r="H412" s="36">
        <v>3855.4333333333329</v>
      </c>
      <c r="I412" s="36">
        <v>3924.0666666666671</v>
      </c>
      <c r="J412" s="36">
        <v>3966.833333333333</v>
      </c>
      <c r="K412" s="31">
        <v>3881.3</v>
      </c>
      <c r="L412" s="31">
        <v>3769.9</v>
      </c>
      <c r="M412" s="31">
        <v>0.77073000000000003</v>
      </c>
      <c r="N412" s="1"/>
      <c r="O412" s="1"/>
    </row>
    <row r="413" spans="1:15" ht="12.75" customHeight="1">
      <c r="A413" s="33">
        <v>404</v>
      </c>
      <c r="B413" s="53" t="s">
        <v>496</v>
      </c>
      <c r="C413" s="31">
        <v>387.3</v>
      </c>
      <c r="D413" s="36">
        <v>385.09999999999997</v>
      </c>
      <c r="E413" s="36">
        <v>375.19999999999993</v>
      </c>
      <c r="F413" s="36">
        <v>363.09999999999997</v>
      </c>
      <c r="G413" s="36">
        <v>353.19999999999993</v>
      </c>
      <c r="H413" s="36">
        <v>397.19999999999993</v>
      </c>
      <c r="I413" s="36">
        <v>407.09999999999991</v>
      </c>
      <c r="J413" s="36">
        <v>419.19999999999993</v>
      </c>
      <c r="K413" s="31">
        <v>395</v>
      </c>
      <c r="L413" s="31">
        <v>373</v>
      </c>
      <c r="M413" s="31">
        <v>19.625389999999999</v>
      </c>
      <c r="N413" s="1"/>
      <c r="O413" s="1"/>
    </row>
    <row r="414" spans="1:15" ht="12.75" customHeight="1">
      <c r="A414" s="33">
        <v>405</v>
      </c>
      <c r="B414" s="53" t="s">
        <v>874</v>
      </c>
      <c r="C414" s="31">
        <v>910</v>
      </c>
      <c r="D414" s="36">
        <v>907.0333333333333</v>
      </c>
      <c r="E414" s="36">
        <v>897.21666666666658</v>
      </c>
      <c r="F414" s="36">
        <v>884.43333333333328</v>
      </c>
      <c r="G414" s="36">
        <v>874.61666666666656</v>
      </c>
      <c r="H414" s="36">
        <v>919.81666666666661</v>
      </c>
      <c r="I414" s="36">
        <v>929.63333333333321</v>
      </c>
      <c r="J414" s="36">
        <v>942.41666666666663</v>
      </c>
      <c r="K414" s="31">
        <v>916.85</v>
      </c>
      <c r="L414" s="31">
        <v>894.25</v>
      </c>
      <c r="M414" s="31">
        <v>0.31525999999999998</v>
      </c>
      <c r="N414" s="1"/>
      <c r="O414" s="1"/>
    </row>
    <row r="415" spans="1:15" ht="12.75" customHeight="1">
      <c r="A415" s="33">
        <v>406</v>
      </c>
      <c r="B415" s="53" t="s">
        <v>497</v>
      </c>
      <c r="C415" s="31">
        <v>720.15</v>
      </c>
      <c r="D415" s="36">
        <v>721.69999999999993</v>
      </c>
      <c r="E415" s="36">
        <v>714.49999999999989</v>
      </c>
      <c r="F415" s="36">
        <v>708.84999999999991</v>
      </c>
      <c r="G415" s="36">
        <v>701.64999999999986</v>
      </c>
      <c r="H415" s="36">
        <v>727.34999999999991</v>
      </c>
      <c r="I415" s="36">
        <v>734.55</v>
      </c>
      <c r="J415" s="36">
        <v>740.19999999999993</v>
      </c>
      <c r="K415" s="31">
        <v>728.9</v>
      </c>
      <c r="L415" s="31">
        <v>716.05</v>
      </c>
      <c r="M415" s="31">
        <v>0.21942999999999999</v>
      </c>
      <c r="N415" s="1"/>
      <c r="O415" s="1"/>
    </row>
    <row r="416" spans="1:15" ht="12.75" customHeight="1">
      <c r="A416" s="33">
        <v>407</v>
      </c>
      <c r="B416" s="53" t="s">
        <v>213</v>
      </c>
      <c r="C416" s="31">
        <v>25992.5</v>
      </c>
      <c r="D416" s="36">
        <v>25902.850000000002</v>
      </c>
      <c r="E416" s="36">
        <v>25681.700000000004</v>
      </c>
      <c r="F416" s="36">
        <v>25370.9</v>
      </c>
      <c r="G416" s="36">
        <v>25149.750000000004</v>
      </c>
      <c r="H416" s="36">
        <v>26213.650000000005</v>
      </c>
      <c r="I416" s="36">
        <v>26434.800000000007</v>
      </c>
      <c r="J416" s="36">
        <v>26745.600000000006</v>
      </c>
      <c r="K416" s="31">
        <v>26124</v>
      </c>
      <c r="L416" s="31">
        <v>25592.05</v>
      </c>
      <c r="M416" s="31">
        <v>0.55301999999999996</v>
      </c>
      <c r="N416" s="1"/>
      <c r="O416" s="1"/>
    </row>
    <row r="417" spans="1:15" ht="12.75" customHeight="1">
      <c r="A417" s="33">
        <v>408</v>
      </c>
      <c r="B417" s="53" t="s">
        <v>498</v>
      </c>
      <c r="C417" s="31">
        <v>41.3</v>
      </c>
      <c r="D417" s="36">
        <v>41.416666666666664</v>
      </c>
      <c r="E417" s="36">
        <v>40.783333333333331</v>
      </c>
      <c r="F417" s="36">
        <v>40.266666666666666</v>
      </c>
      <c r="G417" s="36">
        <v>39.633333333333333</v>
      </c>
      <c r="H417" s="36">
        <v>41.93333333333333</v>
      </c>
      <c r="I417" s="36">
        <v>42.56666666666667</v>
      </c>
      <c r="J417" s="36">
        <v>43.083333333333329</v>
      </c>
      <c r="K417" s="31">
        <v>42.05</v>
      </c>
      <c r="L417" s="31">
        <v>40.9</v>
      </c>
      <c r="M417" s="31">
        <v>31.359629999999999</v>
      </c>
      <c r="N417" s="1"/>
      <c r="O417" s="1"/>
    </row>
    <row r="418" spans="1:15" ht="12.75" customHeight="1">
      <c r="A418" s="33">
        <v>409</v>
      </c>
      <c r="B418" s="53" t="s">
        <v>216</v>
      </c>
      <c r="C418" s="31">
        <v>2301.8000000000002</v>
      </c>
      <c r="D418" s="36">
        <v>2311.7333333333336</v>
      </c>
      <c r="E418" s="36">
        <v>2268.8166666666671</v>
      </c>
      <c r="F418" s="36">
        <v>2235.8333333333335</v>
      </c>
      <c r="G418" s="36">
        <v>2192.916666666667</v>
      </c>
      <c r="H418" s="36">
        <v>2344.7166666666672</v>
      </c>
      <c r="I418" s="36">
        <v>2387.6333333333332</v>
      </c>
      <c r="J418" s="36">
        <v>2420.6166666666672</v>
      </c>
      <c r="K418" s="31">
        <v>2354.65</v>
      </c>
      <c r="L418" s="31">
        <v>2278.75</v>
      </c>
      <c r="M418" s="31">
        <v>16.78069</v>
      </c>
      <c r="N418" s="1"/>
      <c r="O418" s="1"/>
    </row>
    <row r="419" spans="1:15" ht="12.75" customHeight="1">
      <c r="A419" s="33">
        <v>410</v>
      </c>
      <c r="B419" s="53" t="s">
        <v>499</v>
      </c>
      <c r="C419" s="31">
        <v>580.04999999999995</v>
      </c>
      <c r="D419" s="36">
        <v>576.33333333333337</v>
      </c>
      <c r="E419" s="36">
        <v>566.81666666666672</v>
      </c>
      <c r="F419" s="36">
        <v>553.58333333333337</v>
      </c>
      <c r="G419" s="36">
        <v>544.06666666666672</v>
      </c>
      <c r="H419" s="36">
        <v>589.56666666666672</v>
      </c>
      <c r="I419" s="36">
        <v>599.08333333333337</v>
      </c>
      <c r="J419" s="36">
        <v>612.31666666666672</v>
      </c>
      <c r="K419" s="31">
        <v>585.85</v>
      </c>
      <c r="L419" s="31">
        <v>563.1</v>
      </c>
      <c r="M419" s="31">
        <v>3.3880599999999998</v>
      </c>
      <c r="N419" s="1"/>
      <c r="O419" s="1"/>
    </row>
    <row r="420" spans="1:15" ht="12.75" customHeight="1">
      <c r="A420" s="33">
        <v>411</v>
      </c>
      <c r="B420" s="53" t="s">
        <v>214</v>
      </c>
      <c r="C420" s="31">
        <v>6620.1</v>
      </c>
      <c r="D420" s="36">
        <v>6501.55</v>
      </c>
      <c r="E420" s="36">
        <v>6337.1</v>
      </c>
      <c r="F420" s="36">
        <v>6054.1</v>
      </c>
      <c r="G420" s="36">
        <v>5889.6500000000005</v>
      </c>
      <c r="H420" s="36">
        <v>6784.55</v>
      </c>
      <c r="I420" s="36">
        <v>6948.9999999999991</v>
      </c>
      <c r="J420" s="36">
        <v>7232</v>
      </c>
      <c r="K420" s="31">
        <v>6666</v>
      </c>
      <c r="L420" s="31">
        <v>6218.55</v>
      </c>
      <c r="M420" s="31">
        <v>13.41277</v>
      </c>
      <c r="N420" s="1"/>
      <c r="O420" s="1"/>
    </row>
    <row r="421" spans="1:15" ht="12.75" customHeight="1">
      <c r="A421" s="33">
        <v>412</v>
      </c>
      <c r="B421" s="53" t="s">
        <v>500</v>
      </c>
      <c r="C421" s="31">
        <v>1639.9</v>
      </c>
      <c r="D421" s="36">
        <v>1657.3333333333333</v>
      </c>
      <c r="E421" s="36">
        <v>1603.5666666666666</v>
      </c>
      <c r="F421" s="36">
        <v>1567.2333333333333</v>
      </c>
      <c r="G421" s="36">
        <v>1513.4666666666667</v>
      </c>
      <c r="H421" s="36">
        <v>1693.6666666666665</v>
      </c>
      <c r="I421" s="36">
        <v>1747.4333333333334</v>
      </c>
      <c r="J421" s="36">
        <v>1783.7666666666664</v>
      </c>
      <c r="K421" s="31">
        <v>1711.1</v>
      </c>
      <c r="L421" s="31">
        <v>1621</v>
      </c>
      <c r="M421" s="31">
        <v>2.4679700000000002</v>
      </c>
      <c r="N421" s="1"/>
      <c r="O421" s="1"/>
    </row>
    <row r="422" spans="1:15" ht="12.75" customHeight="1">
      <c r="A422" s="33">
        <v>413</v>
      </c>
      <c r="B422" s="53" t="s">
        <v>501</v>
      </c>
      <c r="C422" s="31">
        <v>8675.5499999999993</v>
      </c>
      <c r="D422" s="36">
        <v>8744.5166666666664</v>
      </c>
      <c r="E422" s="36">
        <v>8569.0333333333328</v>
      </c>
      <c r="F422" s="36">
        <v>8462.5166666666664</v>
      </c>
      <c r="G422" s="36">
        <v>8287.0333333333328</v>
      </c>
      <c r="H422" s="36">
        <v>8851.0333333333328</v>
      </c>
      <c r="I422" s="36">
        <v>9026.5166666666664</v>
      </c>
      <c r="J422" s="36">
        <v>9133.0333333333328</v>
      </c>
      <c r="K422" s="31">
        <v>8920</v>
      </c>
      <c r="L422" s="31">
        <v>8638</v>
      </c>
      <c r="M422" s="31">
        <v>0.74460000000000004</v>
      </c>
      <c r="N422" s="1"/>
      <c r="O422" s="1"/>
    </row>
    <row r="423" spans="1:15" ht="12.75" customHeight="1">
      <c r="A423" s="33">
        <v>414</v>
      </c>
      <c r="B423" s="53" t="s">
        <v>293</v>
      </c>
      <c r="C423" s="31">
        <v>570.65</v>
      </c>
      <c r="D423" s="36">
        <v>575.7166666666667</v>
      </c>
      <c r="E423" s="36">
        <v>559.93333333333339</v>
      </c>
      <c r="F423" s="36">
        <v>549.2166666666667</v>
      </c>
      <c r="G423" s="36">
        <v>533.43333333333339</v>
      </c>
      <c r="H423" s="36">
        <v>586.43333333333339</v>
      </c>
      <c r="I423" s="36">
        <v>602.2166666666667</v>
      </c>
      <c r="J423" s="36">
        <v>612.93333333333339</v>
      </c>
      <c r="K423" s="31">
        <v>591.5</v>
      </c>
      <c r="L423" s="31">
        <v>565</v>
      </c>
      <c r="M423" s="31">
        <v>38.182279999999999</v>
      </c>
      <c r="N423" s="1"/>
      <c r="O423" s="1"/>
    </row>
    <row r="424" spans="1:15" ht="12.75" customHeight="1">
      <c r="A424" s="33">
        <v>415</v>
      </c>
      <c r="B424" s="53" t="s">
        <v>502</v>
      </c>
      <c r="C424" s="31">
        <v>505.55</v>
      </c>
      <c r="D424" s="36">
        <v>509.86666666666662</v>
      </c>
      <c r="E424" s="36">
        <v>497.73333333333323</v>
      </c>
      <c r="F424" s="36">
        <v>489.91666666666663</v>
      </c>
      <c r="G424" s="36">
        <v>477.78333333333325</v>
      </c>
      <c r="H424" s="36">
        <v>517.68333333333317</v>
      </c>
      <c r="I424" s="36">
        <v>529.81666666666661</v>
      </c>
      <c r="J424" s="36">
        <v>537.63333333333321</v>
      </c>
      <c r="K424" s="31">
        <v>522</v>
      </c>
      <c r="L424" s="31">
        <v>502.05</v>
      </c>
      <c r="M424" s="31">
        <v>9.5546199999999999</v>
      </c>
      <c r="N424" s="1"/>
      <c r="O424" s="1"/>
    </row>
    <row r="425" spans="1:15" ht="12.75" customHeight="1">
      <c r="A425" s="33">
        <v>416</v>
      </c>
      <c r="B425" s="53" t="s">
        <v>503</v>
      </c>
      <c r="C425" s="31">
        <v>527.1</v>
      </c>
      <c r="D425" s="36">
        <v>530.36666666666667</v>
      </c>
      <c r="E425" s="36">
        <v>520.73333333333335</v>
      </c>
      <c r="F425" s="36">
        <v>514.36666666666667</v>
      </c>
      <c r="G425" s="36">
        <v>504.73333333333335</v>
      </c>
      <c r="H425" s="36">
        <v>536.73333333333335</v>
      </c>
      <c r="I425" s="36">
        <v>546.36666666666679</v>
      </c>
      <c r="J425" s="36">
        <v>552.73333333333335</v>
      </c>
      <c r="K425" s="31">
        <v>540</v>
      </c>
      <c r="L425" s="31">
        <v>524</v>
      </c>
      <c r="M425" s="31">
        <v>3.26403</v>
      </c>
      <c r="N425" s="1"/>
      <c r="O425" s="1"/>
    </row>
    <row r="426" spans="1:15" ht="12.75" customHeight="1">
      <c r="A426" s="33">
        <v>417</v>
      </c>
      <c r="B426" s="53" t="s">
        <v>212</v>
      </c>
      <c r="C426" s="31">
        <v>808.8</v>
      </c>
      <c r="D426" s="36">
        <v>809.08333333333337</v>
      </c>
      <c r="E426" s="36">
        <v>798.31666666666672</v>
      </c>
      <c r="F426" s="36">
        <v>787.83333333333337</v>
      </c>
      <c r="G426" s="36">
        <v>777.06666666666672</v>
      </c>
      <c r="H426" s="36">
        <v>819.56666666666672</v>
      </c>
      <c r="I426" s="36">
        <v>830.33333333333337</v>
      </c>
      <c r="J426" s="36">
        <v>840.81666666666672</v>
      </c>
      <c r="K426" s="31">
        <v>819.85</v>
      </c>
      <c r="L426" s="31">
        <v>798.6</v>
      </c>
      <c r="M426" s="31">
        <v>153.98505</v>
      </c>
      <c r="N426" s="1"/>
      <c r="O426" s="1"/>
    </row>
    <row r="427" spans="1:15" ht="12.75" customHeight="1">
      <c r="A427" s="33">
        <v>418</v>
      </c>
      <c r="B427" s="53" t="s">
        <v>209</v>
      </c>
      <c r="C427" s="31">
        <v>157.05000000000001</v>
      </c>
      <c r="D427" s="36">
        <v>155.29999999999998</v>
      </c>
      <c r="E427" s="36">
        <v>152.74999999999997</v>
      </c>
      <c r="F427" s="36">
        <v>148.44999999999999</v>
      </c>
      <c r="G427" s="36">
        <v>145.89999999999998</v>
      </c>
      <c r="H427" s="36">
        <v>159.59999999999997</v>
      </c>
      <c r="I427" s="36">
        <v>162.14999999999998</v>
      </c>
      <c r="J427" s="36">
        <v>166.44999999999996</v>
      </c>
      <c r="K427" s="31">
        <v>157.85</v>
      </c>
      <c r="L427" s="31">
        <v>151</v>
      </c>
      <c r="M427" s="31">
        <v>209.53744</v>
      </c>
      <c r="N427" s="1"/>
      <c r="O427" s="1"/>
    </row>
    <row r="428" spans="1:15" ht="12.75" customHeight="1">
      <c r="A428" s="33">
        <v>419</v>
      </c>
      <c r="B428" s="53" t="s">
        <v>504</v>
      </c>
      <c r="C428" s="31">
        <v>688.95</v>
      </c>
      <c r="D428" s="36">
        <v>690.16666666666663</v>
      </c>
      <c r="E428" s="36">
        <v>671.88333333333321</v>
      </c>
      <c r="F428" s="36">
        <v>654.81666666666661</v>
      </c>
      <c r="G428" s="36">
        <v>636.53333333333319</v>
      </c>
      <c r="H428" s="36">
        <v>707.23333333333323</v>
      </c>
      <c r="I428" s="36">
        <v>725.51666666666677</v>
      </c>
      <c r="J428" s="36">
        <v>742.58333333333326</v>
      </c>
      <c r="K428" s="31">
        <v>708.45</v>
      </c>
      <c r="L428" s="31">
        <v>673.1</v>
      </c>
      <c r="M428" s="31">
        <v>19.421669999999999</v>
      </c>
      <c r="N428" s="1"/>
      <c r="O428" s="1"/>
    </row>
    <row r="429" spans="1:15" ht="12.75" customHeight="1">
      <c r="A429" s="33">
        <v>420</v>
      </c>
      <c r="B429" s="53" t="s">
        <v>505</v>
      </c>
      <c r="C429" s="31">
        <v>122</v>
      </c>
      <c r="D429" s="36">
        <v>121.3</v>
      </c>
      <c r="E429" s="36">
        <v>118.75</v>
      </c>
      <c r="F429" s="36">
        <v>115.5</v>
      </c>
      <c r="G429" s="36">
        <v>112.95</v>
      </c>
      <c r="H429" s="36">
        <v>124.55</v>
      </c>
      <c r="I429" s="36">
        <v>127.09999999999998</v>
      </c>
      <c r="J429" s="36">
        <v>130.35</v>
      </c>
      <c r="K429" s="31">
        <v>123.85</v>
      </c>
      <c r="L429" s="31">
        <v>118.05</v>
      </c>
      <c r="M429" s="31">
        <v>20.452999999999999</v>
      </c>
      <c r="N429" s="1"/>
      <c r="O429" s="1"/>
    </row>
    <row r="430" spans="1:15" ht="12.75" customHeight="1">
      <c r="A430" s="33">
        <v>421</v>
      </c>
      <c r="B430" s="53" t="s">
        <v>506</v>
      </c>
      <c r="C430" s="31">
        <v>387.05</v>
      </c>
      <c r="D430" s="36">
        <v>385.7</v>
      </c>
      <c r="E430" s="36">
        <v>381.4</v>
      </c>
      <c r="F430" s="36">
        <v>375.75</v>
      </c>
      <c r="G430" s="36">
        <v>371.45</v>
      </c>
      <c r="H430" s="36">
        <v>391.34999999999997</v>
      </c>
      <c r="I430" s="36">
        <v>395.65000000000003</v>
      </c>
      <c r="J430" s="36">
        <v>401.29999999999995</v>
      </c>
      <c r="K430" s="31">
        <v>390</v>
      </c>
      <c r="L430" s="31">
        <v>380.05</v>
      </c>
      <c r="M430" s="31">
        <v>1.57988</v>
      </c>
      <c r="N430" s="1"/>
      <c r="O430" s="1"/>
    </row>
    <row r="431" spans="1:15" ht="12.75" customHeight="1">
      <c r="A431" s="33">
        <v>422</v>
      </c>
      <c r="B431" s="53" t="s">
        <v>507</v>
      </c>
      <c r="C431" s="31">
        <v>214.55</v>
      </c>
      <c r="D431" s="36">
        <v>216.93333333333331</v>
      </c>
      <c r="E431" s="36">
        <v>210.76666666666662</v>
      </c>
      <c r="F431" s="36">
        <v>206.98333333333332</v>
      </c>
      <c r="G431" s="36">
        <v>200.81666666666663</v>
      </c>
      <c r="H431" s="36">
        <v>220.71666666666661</v>
      </c>
      <c r="I431" s="36">
        <v>226.8833333333333</v>
      </c>
      <c r="J431" s="36">
        <v>230.6666666666666</v>
      </c>
      <c r="K431" s="31">
        <v>223.1</v>
      </c>
      <c r="L431" s="31">
        <v>213.15</v>
      </c>
      <c r="M431" s="31">
        <v>6.1319600000000003</v>
      </c>
      <c r="N431" s="1"/>
      <c r="O431" s="1"/>
    </row>
    <row r="432" spans="1:15" ht="12.75" customHeight="1">
      <c r="A432" s="33">
        <v>423</v>
      </c>
      <c r="B432" s="53" t="s">
        <v>217</v>
      </c>
      <c r="C432" s="31">
        <v>1525.05</v>
      </c>
      <c r="D432" s="36">
        <v>1519.0166666666667</v>
      </c>
      <c r="E432" s="36">
        <v>1508.0333333333333</v>
      </c>
      <c r="F432" s="36">
        <v>1491.0166666666667</v>
      </c>
      <c r="G432" s="36">
        <v>1480.0333333333333</v>
      </c>
      <c r="H432" s="36">
        <v>1536.0333333333333</v>
      </c>
      <c r="I432" s="36">
        <v>1547.0166666666664</v>
      </c>
      <c r="J432" s="36">
        <v>1564.0333333333333</v>
      </c>
      <c r="K432" s="31">
        <v>1530</v>
      </c>
      <c r="L432" s="31">
        <v>1502</v>
      </c>
      <c r="M432" s="31">
        <v>16.283259999999999</v>
      </c>
      <c r="N432" s="1"/>
      <c r="O432" s="1"/>
    </row>
    <row r="433" spans="1:15" ht="12.75" customHeight="1">
      <c r="A433" s="33">
        <v>424</v>
      </c>
      <c r="B433" s="53" t="s">
        <v>218</v>
      </c>
      <c r="C433" s="31">
        <v>670.05</v>
      </c>
      <c r="D433" s="36">
        <v>667.2833333333333</v>
      </c>
      <c r="E433" s="36">
        <v>659.56666666666661</v>
      </c>
      <c r="F433" s="36">
        <v>649.08333333333326</v>
      </c>
      <c r="G433" s="36">
        <v>641.36666666666656</v>
      </c>
      <c r="H433" s="36">
        <v>677.76666666666665</v>
      </c>
      <c r="I433" s="36">
        <v>685.48333333333335</v>
      </c>
      <c r="J433" s="36">
        <v>695.9666666666667</v>
      </c>
      <c r="K433" s="31">
        <v>675</v>
      </c>
      <c r="L433" s="31">
        <v>656.8</v>
      </c>
      <c r="M433" s="31">
        <v>8.2212399999999999</v>
      </c>
      <c r="N433" s="1"/>
      <c r="O433" s="1"/>
    </row>
    <row r="434" spans="1:15" ht="12.75" customHeight="1">
      <c r="A434" s="33">
        <v>425</v>
      </c>
      <c r="B434" s="53" t="s">
        <v>508</v>
      </c>
      <c r="C434" s="31">
        <v>4685.1499999999996</v>
      </c>
      <c r="D434" s="36">
        <v>4625.7</v>
      </c>
      <c r="E434" s="36">
        <v>4535.3999999999996</v>
      </c>
      <c r="F434" s="36">
        <v>4385.6499999999996</v>
      </c>
      <c r="G434" s="36">
        <v>4295.3499999999995</v>
      </c>
      <c r="H434" s="36">
        <v>4775.45</v>
      </c>
      <c r="I434" s="36">
        <v>4865.7500000000009</v>
      </c>
      <c r="J434" s="36">
        <v>5015.5</v>
      </c>
      <c r="K434" s="31">
        <v>4716</v>
      </c>
      <c r="L434" s="31">
        <v>4475.95</v>
      </c>
      <c r="M434" s="31">
        <v>1.2680499999999999</v>
      </c>
      <c r="N434" s="1"/>
      <c r="O434" s="1"/>
    </row>
    <row r="435" spans="1:15" ht="12.75" customHeight="1">
      <c r="A435" s="33">
        <v>426</v>
      </c>
      <c r="B435" s="53" t="s">
        <v>509</v>
      </c>
      <c r="C435" s="31">
        <v>1134.75</v>
      </c>
      <c r="D435" s="36">
        <v>1136.6333333333332</v>
      </c>
      <c r="E435" s="36">
        <v>1118.3166666666664</v>
      </c>
      <c r="F435" s="36">
        <v>1101.8833333333332</v>
      </c>
      <c r="G435" s="36">
        <v>1083.5666666666664</v>
      </c>
      <c r="H435" s="36">
        <v>1153.0666666666664</v>
      </c>
      <c r="I435" s="36">
        <v>1171.383333333333</v>
      </c>
      <c r="J435" s="36">
        <v>1187.8166666666664</v>
      </c>
      <c r="K435" s="31">
        <v>1154.95</v>
      </c>
      <c r="L435" s="31">
        <v>1120.2</v>
      </c>
      <c r="M435" s="31">
        <v>3.8996300000000002</v>
      </c>
      <c r="N435" s="1"/>
      <c r="O435" s="1"/>
    </row>
    <row r="436" spans="1:15" ht="12.75" customHeight="1">
      <c r="A436" s="33">
        <v>427</v>
      </c>
      <c r="B436" s="53" t="s">
        <v>510</v>
      </c>
      <c r="C436" s="31">
        <v>410.7</v>
      </c>
      <c r="D436" s="36">
        <v>410.68333333333334</v>
      </c>
      <c r="E436" s="36">
        <v>406.56666666666666</v>
      </c>
      <c r="F436" s="36">
        <v>402.43333333333334</v>
      </c>
      <c r="G436" s="36">
        <v>398.31666666666666</v>
      </c>
      <c r="H436" s="36">
        <v>414.81666666666666</v>
      </c>
      <c r="I436" s="36">
        <v>418.93333333333334</v>
      </c>
      <c r="J436" s="36">
        <v>423.06666666666666</v>
      </c>
      <c r="K436" s="31">
        <v>414.8</v>
      </c>
      <c r="L436" s="31">
        <v>406.55</v>
      </c>
      <c r="M436" s="31">
        <v>2.9754299999999998</v>
      </c>
      <c r="N436" s="1"/>
      <c r="O436" s="1"/>
    </row>
    <row r="437" spans="1:15" ht="12.75" customHeight="1">
      <c r="A437" s="33">
        <v>428</v>
      </c>
      <c r="B437" s="53" t="s">
        <v>511</v>
      </c>
      <c r="C437" s="31">
        <v>407.1</v>
      </c>
      <c r="D437" s="36">
        <v>404.9666666666667</v>
      </c>
      <c r="E437" s="36">
        <v>400.18333333333339</v>
      </c>
      <c r="F437" s="36">
        <v>393.26666666666671</v>
      </c>
      <c r="G437" s="36">
        <v>388.48333333333341</v>
      </c>
      <c r="H437" s="36">
        <v>411.88333333333338</v>
      </c>
      <c r="I437" s="36">
        <v>416.66666666666669</v>
      </c>
      <c r="J437" s="36">
        <v>423.58333333333337</v>
      </c>
      <c r="K437" s="31">
        <v>409.75</v>
      </c>
      <c r="L437" s="31">
        <v>398.05</v>
      </c>
      <c r="M437" s="31">
        <v>0.69760999999999995</v>
      </c>
      <c r="N437" s="1"/>
      <c r="O437" s="1"/>
    </row>
    <row r="438" spans="1:15" ht="12.75" customHeight="1">
      <c r="A438" s="33">
        <v>429</v>
      </c>
      <c r="B438" s="53" t="s">
        <v>512</v>
      </c>
      <c r="C438" s="31">
        <v>5294.7</v>
      </c>
      <c r="D438" s="36">
        <v>5248.5666666666666</v>
      </c>
      <c r="E438" s="36">
        <v>5149.1333333333332</v>
      </c>
      <c r="F438" s="36">
        <v>5003.5666666666666</v>
      </c>
      <c r="G438" s="36">
        <v>4904.1333333333332</v>
      </c>
      <c r="H438" s="36">
        <v>5394.1333333333332</v>
      </c>
      <c r="I438" s="36">
        <v>5493.5666666666657</v>
      </c>
      <c r="J438" s="36">
        <v>5639.1333333333332</v>
      </c>
      <c r="K438" s="31">
        <v>5348</v>
      </c>
      <c r="L438" s="31">
        <v>5103</v>
      </c>
      <c r="M438" s="31">
        <v>1.88791</v>
      </c>
      <c r="N438" s="1"/>
      <c r="O438" s="1"/>
    </row>
    <row r="439" spans="1:15" ht="12.75" customHeight="1">
      <c r="A439" s="33">
        <v>430</v>
      </c>
      <c r="B439" s="53" t="s">
        <v>513</v>
      </c>
      <c r="C439" s="31">
        <v>663</v>
      </c>
      <c r="D439" s="36">
        <v>657.31666666666672</v>
      </c>
      <c r="E439" s="36">
        <v>640.63333333333344</v>
      </c>
      <c r="F439" s="36">
        <v>618.26666666666677</v>
      </c>
      <c r="G439" s="36">
        <v>601.58333333333348</v>
      </c>
      <c r="H439" s="36">
        <v>679.68333333333339</v>
      </c>
      <c r="I439" s="36">
        <v>696.36666666666656</v>
      </c>
      <c r="J439" s="36">
        <v>718.73333333333335</v>
      </c>
      <c r="K439" s="31">
        <v>674</v>
      </c>
      <c r="L439" s="31">
        <v>634.95000000000005</v>
      </c>
      <c r="M439" s="31">
        <v>1.5351300000000001</v>
      </c>
      <c r="N439" s="1"/>
      <c r="O439" s="1"/>
    </row>
    <row r="440" spans="1:15" ht="12.75" customHeight="1">
      <c r="A440" s="33">
        <v>431</v>
      </c>
      <c r="B440" s="53" t="s">
        <v>514</v>
      </c>
      <c r="C440" s="31">
        <v>39</v>
      </c>
      <c r="D440" s="36">
        <v>38.933333333333337</v>
      </c>
      <c r="E440" s="36">
        <v>37.966666666666676</v>
      </c>
      <c r="F440" s="36">
        <v>36.933333333333337</v>
      </c>
      <c r="G440" s="36">
        <v>35.966666666666676</v>
      </c>
      <c r="H440" s="36">
        <v>39.966666666666676</v>
      </c>
      <c r="I440" s="36">
        <v>40.933333333333344</v>
      </c>
      <c r="J440" s="36">
        <v>41.966666666666676</v>
      </c>
      <c r="K440" s="31">
        <v>39.9</v>
      </c>
      <c r="L440" s="31">
        <v>37.9</v>
      </c>
      <c r="M440" s="31">
        <v>230.30135999999999</v>
      </c>
      <c r="N440" s="1"/>
      <c r="O440" s="1"/>
    </row>
    <row r="441" spans="1:15" ht="12.75" customHeight="1">
      <c r="A441" s="33">
        <v>432</v>
      </c>
      <c r="B441" s="53" t="s">
        <v>515</v>
      </c>
      <c r="C441" s="31">
        <v>535.35</v>
      </c>
      <c r="D441" s="36">
        <v>528.76666666666677</v>
      </c>
      <c r="E441" s="36">
        <v>509.83333333333348</v>
      </c>
      <c r="F441" s="36">
        <v>484.31666666666672</v>
      </c>
      <c r="G441" s="36">
        <v>465.38333333333344</v>
      </c>
      <c r="H441" s="36">
        <v>554.28333333333353</v>
      </c>
      <c r="I441" s="36">
        <v>573.2166666666667</v>
      </c>
      <c r="J441" s="36">
        <v>598.73333333333358</v>
      </c>
      <c r="K441" s="31">
        <v>547.70000000000005</v>
      </c>
      <c r="L441" s="31">
        <v>503.25</v>
      </c>
      <c r="M441" s="31">
        <v>14.1586</v>
      </c>
      <c r="N441" s="1"/>
      <c r="O441" s="1"/>
    </row>
    <row r="442" spans="1:15" ht="12.75" customHeight="1">
      <c r="A442" s="33">
        <v>433</v>
      </c>
      <c r="B442" s="53" t="s">
        <v>875</v>
      </c>
      <c r="C442" s="31">
        <v>960.35</v>
      </c>
      <c r="D442" s="36">
        <v>960.61666666666679</v>
      </c>
      <c r="E442" s="36">
        <v>944.68333333333362</v>
      </c>
      <c r="F442" s="36">
        <v>929.01666666666688</v>
      </c>
      <c r="G442" s="36">
        <v>913.08333333333371</v>
      </c>
      <c r="H442" s="36">
        <v>976.28333333333353</v>
      </c>
      <c r="I442" s="36">
        <v>992.2166666666667</v>
      </c>
      <c r="J442" s="36">
        <v>1007.8833333333334</v>
      </c>
      <c r="K442" s="31">
        <v>976.55</v>
      </c>
      <c r="L442" s="31">
        <v>944.95</v>
      </c>
      <c r="M442" s="31">
        <v>1.7901800000000001</v>
      </c>
      <c r="N442" s="1"/>
      <c r="O442" s="1"/>
    </row>
    <row r="443" spans="1:15" ht="12.75" customHeight="1">
      <c r="A443" s="33">
        <v>434</v>
      </c>
      <c r="B443" s="53" t="s">
        <v>219</v>
      </c>
      <c r="C443" s="31">
        <v>674.75</v>
      </c>
      <c r="D443" s="36">
        <v>670.7833333333333</v>
      </c>
      <c r="E443" s="36">
        <v>664.06666666666661</v>
      </c>
      <c r="F443" s="36">
        <v>653.38333333333333</v>
      </c>
      <c r="G443" s="36">
        <v>646.66666666666663</v>
      </c>
      <c r="H443" s="36">
        <v>681.46666666666658</v>
      </c>
      <c r="I443" s="36">
        <v>688.18333333333328</v>
      </c>
      <c r="J443" s="36">
        <v>698.86666666666656</v>
      </c>
      <c r="K443" s="31">
        <v>677.5</v>
      </c>
      <c r="L443" s="31">
        <v>660.1</v>
      </c>
      <c r="M443" s="31">
        <v>6.1796100000000003</v>
      </c>
      <c r="N443" s="1"/>
      <c r="O443" s="1"/>
    </row>
    <row r="444" spans="1:15" ht="12.75" customHeight="1">
      <c r="A444" s="33">
        <v>435</v>
      </c>
      <c r="B444" s="53" t="s">
        <v>876</v>
      </c>
      <c r="C444" s="31">
        <v>392.45</v>
      </c>
      <c r="D444" s="36">
        <v>417.91666666666669</v>
      </c>
      <c r="E444" s="36">
        <v>360.83333333333337</v>
      </c>
      <c r="F444" s="36">
        <v>329.2166666666667</v>
      </c>
      <c r="G444" s="36">
        <v>272.13333333333338</v>
      </c>
      <c r="H444" s="36">
        <v>449.53333333333336</v>
      </c>
      <c r="I444" s="36">
        <v>506.61666666666673</v>
      </c>
      <c r="J444" s="36">
        <v>538.23333333333335</v>
      </c>
      <c r="K444" s="31">
        <v>475</v>
      </c>
      <c r="L444" s="31">
        <v>386.3</v>
      </c>
      <c r="M444" s="31">
        <v>48.61627</v>
      </c>
      <c r="N444" s="1"/>
      <c r="O444" s="1"/>
    </row>
    <row r="445" spans="1:15" ht="12.75" customHeight="1">
      <c r="A445" s="33">
        <v>436</v>
      </c>
      <c r="B445" s="53" t="s">
        <v>516</v>
      </c>
      <c r="C445" s="31">
        <v>696</v>
      </c>
      <c r="D445" s="36">
        <v>696.79999999999984</v>
      </c>
      <c r="E445" s="36">
        <v>689.24999999999966</v>
      </c>
      <c r="F445" s="36">
        <v>682.49999999999977</v>
      </c>
      <c r="G445" s="36">
        <v>674.94999999999959</v>
      </c>
      <c r="H445" s="36">
        <v>703.54999999999973</v>
      </c>
      <c r="I445" s="36">
        <v>711.09999999999991</v>
      </c>
      <c r="J445" s="36">
        <v>717.8499999999998</v>
      </c>
      <c r="K445" s="31">
        <v>704.35</v>
      </c>
      <c r="L445" s="31">
        <v>690.05</v>
      </c>
      <c r="M445" s="31">
        <v>0.36531999999999998</v>
      </c>
      <c r="N445" s="1"/>
      <c r="O445" s="1"/>
    </row>
    <row r="446" spans="1:15" ht="12.75" customHeight="1">
      <c r="A446" s="33">
        <v>437</v>
      </c>
      <c r="B446" s="53" t="s">
        <v>517</v>
      </c>
      <c r="C446" s="31">
        <v>41.95</v>
      </c>
      <c r="D446" s="36">
        <v>41.81666666666667</v>
      </c>
      <c r="E446" s="36">
        <v>41.13333333333334</v>
      </c>
      <c r="F446" s="36">
        <v>40.31666666666667</v>
      </c>
      <c r="G446" s="36">
        <v>39.63333333333334</v>
      </c>
      <c r="H446" s="36">
        <v>42.63333333333334</v>
      </c>
      <c r="I446" s="36">
        <v>43.316666666666663</v>
      </c>
      <c r="J446" s="36">
        <v>44.13333333333334</v>
      </c>
      <c r="K446" s="31">
        <v>42.5</v>
      </c>
      <c r="L446" s="31">
        <v>41</v>
      </c>
      <c r="M446" s="31">
        <v>20.149809999999999</v>
      </c>
      <c r="N446" s="1"/>
      <c r="O446" s="1"/>
    </row>
    <row r="447" spans="1:15" ht="12.75" customHeight="1">
      <c r="A447" s="33">
        <v>438</v>
      </c>
      <c r="B447" s="53" t="s">
        <v>231</v>
      </c>
      <c r="C447" s="31">
        <v>2068.6</v>
      </c>
      <c r="D447" s="36">
        <v>2043.1499999999999</v>
      </c>
      <c r="E447" s="36">
        <v>2000.8999999999996</v>
      </c>
      <c r="F447" s="36">
        <v>1933.1999999999998</v>
      </c>
      <c r="G447" s="36">
        <v>1890.9499999999996</v>
      </c>
      <c r="H447" s="36">
        <v>2110.8499999999995</v>
      </c>
      <c r="I447" s="36">
        <v>2153.1000000000004</v>
      </c>
      <c r="J447" s="36">
        <v>2220.7999999999997</v>
      </c>
      <c r="K447" s="31">
        <v>2085.4</v>
      </c>
      <c r="L447" s="31">
        <v>1975.45</v>
      </c>
      <c r="M447" s="31">
        <v>15.93052</v>
      </c>
      <c r="N447" s="1"/>
      <c r="O447" s="1"/>
    </row>
    <row r="448" spans="1:15" ht="12.75" customHeight="1">
      <c r="A448" s="33">
        <v>439</v>
      </c>
      <c r="B448" s="53" t="s">
        <v>518</v>
      </c>
      <c r="C448" s="31">
        <v>852.9</v>
      </c>
      <c r="D448" s="36">
        <v>855.19999999999993</v>
      </c>
      <c r="E448" s="36">
        <v>842.69999999999982</v>
      </c>
      <c r="F448" s="36">
        <v>832.49999999999989</v>
      </c>
      <c r="G448" s="36">
        <v>819.99999999999977</v>
      </c>
      <c r="H448" s="36">
        <v>865.39999999999986</v>
      </c>
      <c r="I448" s="36">
        <v>877.90000000000009</v>
      </c>
      <c r="J448" s="36">
        <v>888.09999999999991</v>
      </c>
      <c r="K448" s="31">
        <v>867.7</v>
      </c>
      <c r="L448" s="31">
        <v>845</v>
      </c>
      <c r="M448" s="31">
        <v>1.5325299999999999</v>
      </c>
      <c r="N448" s="1"/>
      <c r="O448" s="1"/>
    </row>
    <row r="449" spans="1:15" ht="12.75" customHeight="1">
      <c r="A449" s="33">
        <v>440</v>
      </c>
      <c r="B449" s="53" t="s">
        <v>220</v>
      </c>
      <c r="C449" s="31">
        <v>1063</v>
      </c>
      <c r="D449" s="36">
        <v>1053.3999999999999</v>
      </c>
      <c r="E449" s="36">
        <v>1041.7999999999997</v>
      </c>
      <c r="F449" s="36">
        <v>1020.5999999999999</v>
      </c>
      <c r="G449" s="36">
        <v>1008.9999999999998</v>
      </c>
      <c r="H449" s="36">
        <v>1074.5999999999997</v>
      </c>
      <c r="I449" s="36">
        <v>1086.1999999999996</v>
      </c>
      <c r="J449" s="36">
        <v>1107.3999999999996</v>
      </c>
      <c r="K449" s="31">
        <v>1065</v>
      </c>
      <c r="L449" s="31">
        <v>1032.2</v>
      </c>
      <c r="M449" s="31">
        <v>5.9828900000000003</v>
      </c>
      <c r="N449" s="1"/>
      <c r="O449" s="1"/>
    </row>
    <row r="450" spans="1:15" ht="12.75" customHeight="1">
      <c r="A450" s="33">
        <v>441</v>
      </c>
      <c r="B450" s="53" t="s">
        <v>221</v>
      </c>
      <c r="C450" s="31">
        <v>1743.2</v>
      </c>
      <c r="D450" s="36">
        <v>1734.6000000000001</v>
      </c>
      <c r="E450" s="36">
        <v>1720.6000000000004</v>
      </c>
      <c r="F450" s="36">
        <v>1698.0000000000002</v>
      </c>
      <c r="G450" s="36">
        <v>1684.0000000000005</v>
      </c>
      <c r="H450" s="36">
        <v>1757.2000000000003</v>
      </c>
      <c r="I450" s="36">
        <v>1771.1999999999998</v>
      </c>
      <c r="J450" s="36">
        <v>1793.8000000000002</v>
      </c>
      <c r="K450" s="31">
        <v>1748.6</v>
      </c>
      <c r="L450" s="31">
        <v>1712</v>
      </c>
      <c r="M450" s="31">
        <v>1.7944800000000001</v>
      </c>
      <c r="N450" s="1"/>
      <c r="O450" s="1"/>
    </row>
    <row r="451" spans="1:15" ht="12.75" customHeight="1">
      <c r="A451" s="33">
        <v>442</v>
      </c>
      <c r="B451" s="53" t="s">
        <v>226</v>
      </c>
      <c r="C451" s="31">
        <v>3947.8</v>
      </c>
      <c r="D451" s="36">
        <v>3924.2666666666664</v>
      </c>
      <c r="E451" s="36">
        <v>3893.5333333333328</v>
      </c>
      <c r="F451" s="36">
        <v>3839.2666666666664</v>
      </c>
      <c r="G451" s="36">
        <v>3808.5333333333328</v>
      </c>
      <c r="H451" s="36">
        <v>3978.5333333333328</v>
      </c>
      <c r="I451" s="36">
        <v>4009.2666666666664</v>
      </c>
      <c r="J451" s="36">
        <v>4063.5333333333328</v>
      </c>
      <c r="K451" s="31">
        <v>3955</v>
      </c>
      <c r="L451" s="31">
        <v>3870</v>
      </c>
      <c r="M451" s="31">
        <v>9.3132599999999996</v>
      </c>
      <c r="N451" s="1"/>
      <c r="O451" s="1"/>
    </row>
    <row r="452" spans="1:15" ht="12.75" customHeight="1">
      <c r="A452" s="33">
        <v>443</v>
      </c>
      <c r="B452" s="53" t="s">
        <v>222</v>
      </c>
      <c r="C452" s="31">
        <v>1096.95</v>
      </c>
      <c r="D452" s="36">
        <v>1091.3333333333333</v>
      </c>
      <c r="E452" s="36">
        <v>1081.6666666666665</v>
      </c>
      <c r="F452" s="36">
        <v>1066.3833333333332</v>
      </c>
      <c r="G452" s="36">
        <v>1056.7166666666665</v>
      </c>
      <c r="H452" s="36">
        <v>1106.6166666666666</v>
      </c>
      <c r="I452" s="36">
        <v>1116.2833333333331</v>
      </c>
      <c r="J452" s="36">
        <v>1131.5666666666666</v>
      </c>
      <c r="K452" s="31">
        <v>1101</v>
      </c>
      <c r="L452" s="31">
        <v>1076.05</v>
      </c>
      <c r="M452" s="31">
        <v>9.3342200000000002</v>
      </c>
      <c r="N452" s="1"/>
      <c r="O452" s="1"/>
    </row>
    <row r="453" spans="1:15" ht="12.75" customHeight="1">
      <c r="A453" s="33">
        <v>444</v>
      </c>
      <c r="B453" s="53" t="s">
        <v>294</v>
      </c>
      <c r="C453" s="31">
        <v>7069</v>
      </c>
      <c r="D453" s="36">
        <v>7065</v>
      </c>
      <c r="E453" s="36">
        <v>7010</v>
      </c>
      <c r="F453" s="36">
        <v>6951</v>
      </c>
      <c r="G453" s="36">
        <v>6896</v>
      </c>
      <c r="H453" s="36">
        <v>7124</v>
      </c>
      <c r="I453" s="36">
        <v>7179</v>
      </c>
      <c r="J453" s="36">
        <v>7238</v>
      </c>
      <c r="K453" s="31">
        <v>7120</v>
      </c>
      <c r="L453" s="31">
        <v>7006</v>
      </c>
      <c r="M453" s="31">
        <v>0.84650999999999998</v>
      </c>
      <c r="N453" s="1"/>
      <c r="O453" s="1"/>
    </row>
    <row r="454" spans="1:15" ht="12.75" customHeight="1">
      <c r="A454" s="33">
        <v>445</v>
      </c>
      <c r="B454" s="53" t="s">
        <v>519</v>
      </c>
      <c r="C454" s="31">
        <v>6508.1</v>
      </c>
      <c r="D454" s="36">
        <v>6575.7</v>
      </c>
      <c r="E454" s="36">
        <v>6402.4</v>
      </c>
      <c r="F454" s="36">
        <v>6296.7</v>
      </c>
      <c r="G454" s="36">
        <v>6123.4</v>
      </c>
      <c r="H454" s="36">
        <v>6681.4</v>
      </c>
      <c r="I454" s="36">
        <v>6854.7000000000007</v>
      </c>
      <c r="J454" s="36">
        <v>6960.4</v>
      </c>
      <c r="K454" s="31">
        <v>6749</v>
      </c>
      <c r="L454" s="31">
        <v>6470</v>
      </c>
      <c r="M454" s="31">
        <v>0.30969000000000002</v>
      </c>
      <c r="N454" s="1"/>
      <c r="O454" s="1"/>
    </row>
    <row r="455" spans="1:15" ht="12.75" customHeight="1">
      <c r="A455" s="33">
        <v>446</v>
      </c>
      <c r="B455" s="53" t="s">
        <v>520</v>
      </c>
      <c r="C455" s="31">
        <v>645.6</v>
      </c>
      <c r="D455" s="36">
        <v>657.23333333333323</v>
      </c>
      <c r="E455" s="36">
        <v>626.46666666666647</v>
      </c>
      <c r="F455" s="36">
        <v>607.33333333333326</v>
      </c>
      <c r="G455" s="36">
        <v>576.56666666666649</v>
      </c>
      <c r="H455" s="36">
        <v>676.36666666666645</v>
      </c>
      <c r="I455" s="36">
        <v>707.1333333333331</v>
      </c>
      <c r="J455" s="36">
        <v>726.26666666666642</v>
      </c>
      <c r="K455" s="31">
        <v>688</v>
      </c>
      <c r="L455" s="31">
        <v>638.1</v>
      </c>
      <c r="M455" s="31">
        <v>47.573560000000001</v>
      </c>
      <c r="N455" s="1"/>
      <c r="O455" s="1"/>
    </row>
    <row r="456" spans="1:15" ht="12.75" customHeight="1">
      <c r="A456" s="33">
        <v>447</v>
      </c>
      <c r="B456" s="53" t="s">
        <v>223</v>
      </c>
      <c r="C456" s="31">
        <v>959.75</v>
      </c>
      <c r="D456" s="36">
        <v>971.88333333333333</v>
      </c>
      <c r="E456" s="36">
        <v>935.06666666666661</v>
      </c>
      <c r="F456" s="36">
        <v>910.38333333333333</v>
      </c>
      <c r="G456" s="36">
        <v>873.56666666666661</v>
      </c>
      <c r="H456" s="36">
        <v>996.56666666666661</v>
      </c>
      <c r="I456" s="36">
        <v>1033.3833333333334</v>
      </c>
      <c r="J456" s="36">
        <v>1058.0666666666666</v>
      </c>
      <c r="K456" s="31">
        <v>1008.7</v>
      </c>
      <c r="L456" s="31">
        <v>947.2</v>
      </c>
      <c r="M456" s="31">
        <v>589.74761999999998</v>
      </c>
      <c r="N456" s="1"/>
      <c r="O456" s="1"/>
    </row>
    <row r="457" spans="1:15" ht="12.75" customHeight="1">
      <c r="A457" s="33">
        <v>448</v>
      </c>
      <c r="B457" s="53" t="s">
        <v>224</v>
      </c>
      <c r="C457" s="31">
        <v>411.75</v>
      </c>
      <c r="D457" s="36">
        <v>407.88333333333338</v>
      </c>
      <c r="E457" s="36">
        <v>400.41666666666674</v>
      </c>
      <c r="F457" s="36">
        <v>389.08333333333337</v>
      </c>
      <c r="G457" s="36">
        <v>381.61666666666673</v>
      </c>
      <c r="H457" s="36">
        <v>419.21666666666675</v>
      </c>
      <c r="I457" s="36">
        <v>426.68333333333334</v>
      </c>
      <c r="J457" s="36">
        <v>438.01666666666677</v>
      </c>
      <c r="K457" s="31">
        <v>415.35</v>
      </c>
      <c r="L457" s="31">
        <v>396.55</v>
      </c>
      <c r="M457" s="31">
        <v>251.48219</v>
      </c>
      <c r="N457" s="1"/>
      <c r="O457" s="1"/>
    </row>
    <row r="458" spans="1:15" ht="12.75" customHeight="1">
      <c r="A458" s="33">
        <v>449</v>
      </c>
      <c r="B458" s="53" t="s">
        <v>225</v>
      </c>
      <c r="C458" s="31">
        <v>163.85</v>
      </c>
      <c r="D458" s="36">
        <v>162.13333333333335</v>
      </c>
      <c r="E458" s="36">
        <v>159.76666666666671</v>
      </c>
      <c r="F458" s="36">
        <v>155.68333333333337</v>
      </c>
      <c r="G458" s="36">
        <v>153.31666666666672</v>
      </c>
      <c r="H458" s="36">
        <v>166.2166666666667</v>
      </c>
      <c r="I458" s="36">
        <v>168.58333333333331</v>
      </c>
      <c r="J458" s="36">
        <v>172.66666666666669</v>
      </c>
      <c r="K458" s="31">
        <v>164.5</v>
      </c>
      <c r="L458" s="31">
        <v>158.05000000000001</v>
      </c>
      <c r="M458" s="31">
        <v>365.61002999999999</v>
      </c>
      <c r="N458" s="1"/>
      <c r="O458" s="1"/>
    </row>
    <row r="459" spans="1:15" ht="12.75" customHeight="1">
      <c r="A459" s="33">
        <v>450</v>
      </c>
      <c r="B459" s="53" t="s">
        <v>295</v>
      </c>
      <c r="C459" s="31">
        <v>75.150000000000006</v>
      </c>
      <c r="D459" s="36">
        <v>75.11666666666666</v>
      </c>
      <c r="E459" s="36">
        <v>74.183333333333323</v>
      </c>
      <c r="F459" s="36">
        <v>73.216666666666669</v>
      </c>
      <c r="G459" s="36">
        <v>72.283333333333331</v>
      </c>
      <c r="H459" s="36">
        <v>76.083333333333314</v>
      </c>
      <c r="I459" s="36">
        <v>77.016666666666652</v>
      </c>
      <c r="J459" s="36">
        <v>77.983333333333306</v>
      </c>
      <c r="K459" s="31">
        <v>76.05</v>
      </c>
      <c r="L459" s="31">
        <v>74.150000000000006</v>
      </c>
      <c r="M459" s="31">
        <v>18.616890000000001</v>
      </c>
      <c r="N459" s="1"/>
      <c r="O459" s="1"/>
    </row>
    <row r="460" spans="1:15" ht="12.75" customHeight="1">
      <c r="A460" s="33">
        <v>451</v>
      </c>
      <c r="B460" s="53" t="s">
        <v>521</v>
      </c>
      <c r="C460" s="31">
        <v>3234.5</v>
      </c>
      <c r="D460" s="36">
        <v>3227.1666666666665</v>
      </c>
      <c r="E460" s="36">
        <v>3185.333333333333</v>
      </c>
      <c r="F460" s="36">
        <v>3136.1666666666665</v>
      </c>
      <c r="G460" s="36">
        <v>3094.333333333333</v>
      </c>
      <c r="H460" s="36">
        <v>3276.333333333333</v>
      </c>
      <c r="I460" s="36">
        <v>3318.1666666666661</v>
      </c>
      <c r="J460" s="36">
        <v>3367.333333333333</v>
      </c>
      <c r="K460" s="31">
        <v>3269</v>
      </c>
      <c r="L460" s="31">
        <v>3178</v>
      </c>
      <c r="M460" s="31">
        <v>0.14832000000000001</v>
      </c>
      <c r="N460" s="1"/>
      <c r="O460" s="1"/>
    </row>
    <row r="461" spans="1:15" ht="12.75" customHeight="1">
      <c r="A461" s="33">
        <v>452</v>
      </c>
      <c r="B461" s="53" t="s">
        <v>227</v>
      </c>
      <c r="C461" s="31">
        <v>1262.05</v>
      </c>
      <c r="D461" s="36">
        <v>1259.4833333333333</v>
      </c>
      <c r="E461" s="36">
        <v>1252.6166666666668</v>
      </c>
      <c r="F461" s="36">
        <v>1243.1833333333334</v>
      </c>
      <c r="G461" s="36">
        <v>1236.3166666666668</v>
      </c>
      <c r="H461" s="36">
        <v>1268.9166666666667</v>
      </c>
      <c r="I461" s="36">
        <v>1275.7833333333331</v>
      </c>
      <c r="J461" s="36">
        <v>1285.2166666666667</v>
      </c>
      <c r="K461" s="31">
        <v>1266.3499999999999</v>
      </c>
      <c r="L461" s="31">
        <v>1250.05</v>
      </c>
      <c r="M461" s="31">
        <v>5.9345299999999996</v>
      </c>
      <c r="N461" s="1"/>
      <c r="O461" s="1"/>
    </row>
    <row r="462" spans="1:15" ht="12.75" customHeight="1">
      <c r="A462" s="33">
        <v>453</v>
      </c>
      <c r="B462" s="53" t="s">
        <v>522</v>
      </c>
      <c r="C462" s="31">
        <v>1199.8499999999999</v>
      </c>
      <c r="D462" s="36">
        <v>1169.1000000000001</v>
      </c>
      <c r="E462" s="36">
        <v>1119.2000000000003</v>
      </c>
      <c r="F462" s="36">
        <v>1038.5500000000002</v>
      </c>
      <c r="G462" s="36">
        <v>988.65000000000032</v>
      </c>
      <c r="H462" s="36">
        <v>1249.7500000000002</v>
      </c>
      <c r="I462" s="36">
        <v>1299.6500000000003</v>
      </c>
      <c r="J462" s="36">
        <v>1380.3000000000002</v>
      </c>
      <c r="K462" s="31">
        <v>1219</v>
      </c>
      <c r="L462" s="31">
        <v>1088.45</v>
      </c>
      <c r="M462" s="31">
        <v>16.36036</v>
      </c>
      <c r="N462" s="1"/>
      <c r="O462" s="1"/>
    </row>
    <row r="463" spans="1:15" ht="12.75" customHeight="1">
      <c r="A463" s="33">
        <v>454</v>
      </c>
      <c r="B463" s="53" t="s">
        <v>523</v>
      </c>
      <c r="C463" s="31">
        <v>218.85</v>
      </c>
      <c r="D463" s="36">
        <v>218.89999999999998</v>
      </c>
      <c r="E463" s="36">
        <v>215.84999999999997</v>
      </c>
      <c r="F463" s="36">
        <v>212.85</v>
      </c>
      <c r="G463" s="36">
        <v>209.79999999999998</v>
      </c>
      <c r="H463" s="36">
        <v>221.89999999999995</v>
      </c>
      <c r="I463" s="36">
        <v>224.94999999999996</v>
      </c>
      <c r="J463" s="36">
        <v>227.94999999999993</v>
      </c>
      <c r="K463" s="31">
        <v>221.95</v>
      </c>
      <c r="L463" s="31">
        <v>215.9</v>
      </c>
      <c r="M463" s="31">
        <v>8.2936200000000007</v>
      </c>
      <c r="N463" s="1"/>
      <c r="O463" s="1"/>
    </row>
    <row r="464" spans="1:15" ht="12.75" customHeight="1">
      <c r="A464" s="33">
        <v>455</v>
      </c>
      <c r="B464" s="53" t="s">
        <v>205</v>
      </c>
      <c r="C464" s="31">
        <v>762.4</v>
      </c>
      <c r="D464" s="36">
        <v>758.35</v>
      </c>
      <c r="E464" s="36">
        <v>752.25</v>
      </c>
      <c r="F464" s="36">
        <v>742.1</v>
      </c>
      <c r="G464" s="36">
        <v>736</v>
      </c>
      <c r="H464" s="36">
        <v>768.5</v>
      </c>
      <c r="I464" s="36">
        <v>774.60000000000014</v>
      </c>
      <c r="J464" s="36">
        <v>784.75</v>
      </c>
      <c r="K464" s="31">
        <v>764.45</v>
      </c>
      <c r="L464" s="31">
        <v>748.2</v>
      </c>
      <c r="M464" s="31">
        <v>3.1097899999999998</v>
      </c>
      <c r="N464" s="1"/>
      <c r="O464" s="1"/>
    </row>
    <row r="465" spans="1:15" ht="12.75" customHeight="1">
      <c r="A465" s="33">
        <v>456</v>
      </c>
      <c r="B465" s="53" t="s">
        <v>524</v>
      </c>
      <c r="C465" s="31">
        <v>4609.25</v>
      </c>
      <c r="D465" s="36">
        <v>4610.416666666667</v>
      </c>
      <c r="E465" s="36">
        <v>4540.8333333333339</v>
      </c>
      <c r="F465" s="36">
        <v>4472.416666666667</v>
      </c>
      <c r="G465" s="36">
        <v>4402.8333333333339</v>
      </c>
      <c r="H465" s="36">
        <v>4678.8333333333339</v>
      </c>
      <c r="I465" s="36">
        <v>4748.4166666666679</v>
      </c>
      <c r="J465" s="36">
        <v>4816.8333333333339</v>
      </c>
      <c r="K465" s="31">
        <v>4680</v>
      </c>
      <c r="L465" s="31">
        <v>4542</v>
      </c>
      <c r="M465" s="31">
        <v>1.59155</v>
      </c>
      <c r="N465" s="1"/>
      <c r="O465" s="1"/>
    </row>
    <row r="466" spans="1:15" ht="12.75" customHeight="1">
      <c r="A466" s="33">
        <v>457</v>
      </c>
      <c r="B466" s="53" t="s">
        <v>525</v>
      </c>
      <c r="C466" s="31">
        <v>3500.25</v>
      </c>
      <c r="D466" s="36">
        <v>3471.0333333333333</v>
      </c>
      <c r="E466" s="36">
        <v>3423.0666666666666</v>
      </c>
      <c r="F466" s="36">
        <v>3345.8833333333332</v>
      </c>
      <c r="G466" s="36">
        <v>3297.9166666666665</v>
      </c>
      <c r="H466" s="36">
        <v>3548.2166666666667</v>
      </c>
      <c r="I466" s="36">
        <v>3596.1833333333329</v>
      </c>
      <c r="J466" s="36">
        <v>3673.3666666666668</v>
      </c>
      <c r="K466" s="31">
        <v>3519</v>
      </c>
      <c r="L466" s="31">
        <v>3393.85</v>
      </c>
      <c r="M466" s="31">
        <v>1.44377</v>
      </c>
      <c r="N466" s="1"/>
      <c r="O466" s="1"/>
    </row>
    <row r="467" spans="1:15" ht="12.75" customHeight="1">
      <c r="A467" s="33">
        <v>458</v>
      </c>
      <c r="B467" s="53" t="s">
        <v>228</v>
      </c>
      <c r="C467" s="31">
        <v>3253.65</v>
      </c>
      <c r="D467" s="36">
        <v>3264.0499999999997</v>
      </c>
      <c r="E467" s="36">
        <v>3220.0999999999995</v>
      </c>
      <c r="F467" s="36">
        <v>3186.5499999999997</v>
      </c>
      <c r="G467" s="36">
        <v>3142.5999999999995</v>
      </c>
      <c r="H467" s="36">
        <v>3297.5999999999995</v>
      </c>
      <c r="I467" s="36">
        <v>3341.5499999999993</v>
      </c>
      <c r="J467" s="36">
        <v>3375.0999999999995</v>
      </c>
      <c r="K467" s="31">
        <v>3308</v>
      </c>
      <c r="L467" s="31">
        <v>3230.5</v>
      </c>
      <c r="M467" s="31">
        <v>12.94603</v>
      </c>
      <c r="N467" s="1"/>
      <c r="O467" s="1"/>
    </row>
    <row r="468" spans="1:15" ht="12.75" customHeight="1">
      <c r="A468" s="33">
        <v>459</v>
      </c>
      <c r="B468" s="53" t="s">
        <v>229</v>
      </c>
      <c r="C468" s="31">
        <v>2604.6</v>
      </c>
      <c r="D468" s="36">
        <v>2601.5333333333333</v>
      </c>
      <c r="E468" s="36">
        <v>2578.0666666666666</v>
      </c>
      <c r="F468" s="36">
        <v>2551.5333333333333</v>
      </c>
      <c r="G468" s="36">
        <v>2528.0666666666666</v>
      </c>
      <c r="H468" s="36">
        <v>2628.0666666666666</v>
      </c>
      <c r="I468" s="36">
        <v>2651.5333333333328</v>
      </c>
      <c r="J468" s="36">
        <v>2678.0666666666666</v>
      </c>
      <c r="K468" s="31">
        <v>2625</v>
      </c>
      <c r="L468" s="31">
        <v>2575</v>
      </c>
      <c r="M468" s="31">
        <v>2.3565</v>
      </c>
      <c r="N468" s="1"/>
      <c r="O468" s="1"/>
    </row>
    <row r="469" spans="1:15" ht="12.75" customHeight="1">
      <c r="A469" s="33">
        <v>460</v>
      </c>
      <c r="B469" s="53" t="s">
        <v>296</v>
      </c>
      <c r="C469" s="31">
        <v>1315.15</v>
      </c>
      <c r="D469" s="36">
        <v>1315.8</v>
      </c>
      <c r="E469" s="36">
        <v>1295.3499999999999</v>
      </c>
      <c r="F469" s="36">
        <v>1275.55</v>
      </c>
      <c r="G469" s="36">
        <v>1255.0999999999999</v>
      </c>
      <c r="H469" s="36">
        <v>1335.6</v>
      </c>
      <c r="I469" s="36">
        <v>1356.0500000000002</v>
      </c>
      <c r="J469" s="36">
        <v>1375.85</v>
      </c>
      <c r="K469" s="31">
        <v>1336.25</v>
      </c>
      <c r="L469" s="31">
        <v>1296</v>
      </c>
      <c r="M469" s="31">
        <v>3.9962300000000002</v>
      </c>
      <c r="N469" s="1"/>
      <c r="O469" s="1"/>
    </row>
    <row r="470" spans="1:15" ht="12.75" customHeight="1">
      <c r="A470" s="33">
        <v>461</v>
      </c>
      <c r="B470" s="53" t="s">
        <v>230</v>
      </c>
      <c r="C470" s="31">
        <v>4465.7</v>
      </c>
      <c r="D470" s="36">
        <v>4448.45</v>
      </c>
      <c r="E470" s="36">
        <v>4375.25</v>
      </c>
      <c r="F470" s="36">
        <v>4284.8</v>
      </c>
      <c r="G470" s="36">
        <v>4211.6000000000004</v>
      </c>
      <c r="H470" s="36">
        <v>4538.8999999999996</v>
      </c>
      <c r="I470" s="36">
        <v>4612.0999999999985</v>
      </c>
      <c r="J470" s="36">
        <v>4702.5499999999993</v>
      </c>
      <c r="K470" s="31">
        <v>4521.6499999999996</v>
      </c>
      <c r="L470" s="31">
        <v>4358</v>
      </c>
      <c r="M470" s="31">
        <v>6.3729199999999997</v>
      </c>
      <c r="N470" s="1"/>
      <c r="O470" s="1"/>
    </row>
    <row r="471" spans="1:15" ht="12.75" customHeight="1">
      <c r="A471" s="33">
        <v>462</v>
      </c>
      <c r="B471" s="53" t="s">
        <v>297</v>
      </c>
      <c r="C471" s="31">
        <v>38.049999999999997</v>
      </c>
      <c r="D471" s="36">
        <v>37.85</v>
      </c>
      <c r="E471" s="36">
        <v>37.450000000000003</v>
      </c>
      <c r="F471" s="36">
        <v>36.85</v>
      </c>
      <c r="G471" s="36">
        <v>36.450000000000003</v>
      </c>
      <c r="H471" s="36">
        <v>38.450000000000003</v>
      </c>
      <c r="I471" s="36">
        <v>38.849999999999994</v>
      </c>
      <c r="J471" s="36">
        <v>39.450000000000003</v>
      </c>
      <c r="K471" s="31">
        <v>38.25</v>
      </c>
      <c r="L471" s="31">
        <v>37.25</v>
      </c>
      <c r="M471" s="31">
        <v>76.604529999999997</v>
      </c>
      <c r="N471" s="1"/>
      <c r="O471" s="1"/>
    </row>
    <row r="472" spans="1:15" ht="12.75" customHeight="1">
      <c r="A472" s="33">
        <v>463</v>
      </c>
      <c r="B472" s="53" t="s">
        <v>527</v>
      </c>
      <c r="C472" s="31">
        <v>346.25</v>
      </c>
      <c r="D472" s="36">
        <v>344.95</v>
      </c>
      <c r="E472" s="36">
        <v>342.04999999999995</v>
      </c>
      <c r="F472" s="36">
        <v>337.84999999999997</v>
      </c>
      <c r="G472" s="36">
        <v>334.94999999999993</v>
      </c>
      <c r="H472" s="36">
        <v>349.15</v>
      </c>
      <c r="I472" s="36">
        <v>352.04999999999995</v>
      </c>
      <c r="J472" s="36">
        <v>356.25</v>
      </c>
      <c r="K472" s="31">
        <v>347.85</v>
      </c>
      <c r="L472" s="31">
        <v>340.75</v>
      </c>
      <c r="M472" s="31">
        <v>2.4542799999999998</v>
      </c>
      <c r="N472" s="1"/>
      <c r="O472" s="1"/>
    </row>
    <row r="473" spans="1:15" ht="12.75" customHeight="1">
      <c r="A473" s="33">
        <v>464</v>
      </c>
      <c r="B473" s="53" t="s">
        <v>528</v>
      </c>
      <c r="C473" s="31">
        <v>555.5</v>
      </c>
      <c r="D473" s="36">
        <v>551.51666666666665</v>
      </c>
      <c r="E473" s="36">
        <v>545.0333333333333</v>
      </c>
      <c r="F473" s="36">
        <v>534.56666666666661</v>
      </c>
      <c r="G473" s="36">
        <v>528.08333333333326</v>
      </c>
      <c r="H473" s="36">
        <v>561.98333333333335</v>
      </c>
      <c r="I473" s="36">
        <v>568.4666666666667</v>
      </c>
      <c r="J473" s="36">
        <v>578.93333333333339</v>
      </c>
      <c r="K473" s="31">
        <v>558</v>
      </c>
      <c r="L473" s="31">
        <v>541.04999999999995</v>
      </c>
      <c r="M473" s="31">
        <v>3.4847000000000001</v>
      </c>
      <c r="N473" s="1"/>
      <c r="O473" s="1"/>
    </row>
    <row r="474" spans="1:15" ht="12.75" customHeight="1">
      <c r="A474" s="33">
        <v>465</v>
      </c>
      <c r="B474" s="53" t="s">
        <v>298</v>
      </c>
      <c r="C474" s="31">
        <v>3935.1</v>
      </c>
      <c r="D474" s="36">
        <v>3975.0333333333333</v>
      </c>
      <c r="E474" s="36">
        <v>3860.0666666666666</v>
      </c>
      <c r="F474" s="36">
        <v>3785.0333333333333</v>
      </c>
      <c r="G474" s="36">
        <v>3670.0666666666666</v>
      </c>
      <c r="H474" s="36">
        <v>4050.0666666666666</v>
      </c>
      <c r="I474" s="36">
        <v>4165.0333333333328</v>
      </c>
      <c r="J474" s="36">
        <v>4240.0666666666666</v>
      </c>
      <c r="K474" s="31">
        <v>4090</v>
      </c>
      <c r="L474" s="31">
        <v>3900</v>
      </c>
      <c r="M474" s="31">
        <v>2.3954300000000002</v>
      </c>
      <c r="N474" s="1"/>
      <c r="O474" s="1"/>
    </row>
    <row r="475" spans="1:15" ht="12.75" customHeight="1">
      <c r="A475" s="33">
        <v>466</v>
      </c>
      <c r="B475" s="53" t="s">
        <v>529</v>
      </c>
      <c r="C475" s="31">
        <v>51.65</v>
      </c>
      <c r="D475" s="36">
        <v>51.883333333333333</v>
      </c>
      <c r="E475" s="36">
        <v>50.766666666666666</v>
      </c>
      <c r="F475" s="36">
        <v>49.883333333333333</v>
      </c>
      <c r="G475" s="36">
        <v>48.766666666666666</v>
      </c>
      <c r="H475" s="36">
        <v>52.766666666666666</v>
      </c>
      <c r="I475" s="36">
        <v>53.883333333333326</v>
      </c>
      <c r="J475" s="36">
        <v>54.766666666666666</v>
      </c>
      <c r="K475" s="31">
        <v>53</v>
      </c>
      <c r="L475" s="31">
        <v>51</v>
      </c>
      <c r="M475" s="31">
        <v>82.556330000000003</v>
      </c>
      <c r="N475" s="1"/>
      <c r="O475" s="1"/>
    </row>
    <row r="476" spans="1:15" ht="12.75" customHeight="1">
      <c r="A476" s="33">
        <v>467</v>
      </c>
      <c r="B476" s="53" t="s">
        <v>530</v>
      </c>
      <c r="C476" s="31">
        <v>730.95</v>
      </c>
      <c r="D476" s="36">
        <v>728.70000000000016</v>
      </c>
      <c r="E476" s="36">
        <v>723.0500000000003</v>
      </c>
      <c r="F476" s="36">
        <v>715.15000000000009</v>
      </c>
      <c r="G476" s="36">
        <v>709.50000000000023</v>
      </c>
      <c r="H476" s="36">
        <v>736.60000000000036</v>
      </c>
      <c r="I476" s="36">
        <v>742.25000000000023</v>
      </c>
      <c r="J476" s="36">
        <v>750.15000000000043</v>
      </c>
      <c r="K476" s="31">
        <v>734.35</v>
      </c>
      <c r="L476" s="31">
        <v>720.8</v>
      </c>
      <c r="M476" s="31">
        <v>1.45421</v>
      </c>
      <c r="N476" s="1"/>
      <c r="O476" s="1"/>
    </row>
    <row r="477" spans="1:15" ht="12.75" customHeight="1">
      <c r="A477" s="33">
        <v>468</v>
      </c>
      <c r="B477" s="53" t="s">
        <v>234</v>
      </c>
      <c r="C477" s="31">
        <v>534.1</v>
      </c>
      <c r="D477" s="36">
        <v>525.51666666666665</v>
      </c>
      <c r="E477" s="36">
        <v>511.0333333333333</v>
      </c>
      <c r="F477" s="36">
        <v>487.96666666666664</v>
      </c>
      <c r="G477" s="36">
        <v>473.48333333333329</v>
      </c>
      <c r="H477" s="36">
        <v>548.58333333333326</v>
      </c>
      <c r="I477" s="36">
        <v>563.06666666666661</v>
      </c>
      <c r="J477" s="36">
        <v>586.13333333333333</v>
      </c>
      <c r="K477" s="31">
        <v>540</v>
      </c>
      <c r="L477" s="31">
        <v>502.45</v>
      </c>
      <c r="M477" s="31">
        <v>270.39443</v>
      </c>
      <c r="N477" s="1"/>
      <c r="O477" s="1"/>
    </row>
    <row r="478" spans="1:15" ht="12.75" customHeight="1">
      <c r="A478" s="33">
        <v>469</v>
      </c>
      <c r="B478" s="53" t="s">
        <v>531</v>
      </c>
      <c r="C478" s="31">
        <v>896.45</v>
      </c>
      <c r="D478" s="36">
        <v>900.31666666666661</v>
      </c>
      <c r="E478" s="36">
        <v>887.13333333333321</v>
      </c>
      <c r="F478" s="36">
        <v>877.81666666666661</v>
      </c>
      <c r="G478" s="36">
        <v>864.63333333333321</v>
      </c>
      <c r="H478" s="36">
        <v>909.63333333333321</v>
      </c>
      <c r="I478" s="36">
        <v>922.81666666666661</v>
      </c>
      <c r="J478" s="36">
        <v>932.13333333333321</v>
      </c>
      <c r="K478" s="31">
        <v>913.5</v>
      </c>
      <c r="L478" s="31">
        <v>891</v>
      </c>
      <c r="M478" s="31">
        <v>0.86382999999999999</v>
      </c>
      <c r="N478" s="1"/>
      <c r="O478" s="1"/>
    </row>
    <row r="479" spans="1:15" ht="12.75" customHeight="1">
      <c r="A479" s="33">
        <v>470</v>
      </c>
      <c r="B479" s="53" t="s">
        <v>877</v>
      </c>
      <c r="C479" s="31">
        <v>52.3</v>
      </c>
      <c r="D479" s="36">
        <v>52.166666666666664</v>
      </c>
      <c r="E479" s="36">
        <v>51.283333333333331</v>
      </c>
      <c r="F479" s="36">
        <v>50.266666666666666</v>
      </c>
      <c r="G479" s="36">
        <v>49.383333333333333</v>
      </c>
      <c r="H479" s="36">
        <v>53.18333333333333</v>
      </c>
      <c r="I479" s="36">
        <v>54.06666666666667</v>
      </c>
      <c r="J479" s="36">
        <v>55.083333333333329</v>
      </c>
      <c r="K479" s="31">
        <v>53.05</v>
      </c>
      <c r="L479" s="31">
        <v>51.15</v>
      </c>
      <c r="M479" s="31">
        <v>43.543990000000001</v>
      </c>
      <c r="N479" s="1"/>
      <c r="O479" s="1"/>
    </row>
    <row r="480" spans="1:15" ht="12.75" customHeight="1">
      <c r="A480" s="33">
        <v>471</v>
      </c>
      <c r="B480" s="31" t="s">
        <v>233</v>
      </c>
      <c r="C480" s="36">
        <v>9551.5</v>
      </c>
      <c r="D480" s="36">
        <v>9518.8666666666668</v>
      </c>
      <c r="E480" s="36">
        <v>9459.7333333333336</v>
      </c>
      <c r="F480" s="36">
        <v>9367.9666666666672</v>
      </c>
      <c r="G480" s="36">
        <v>9308.8333333333339</v>
      </c>
      <c r="H480" s="36">
        <v>9610.6333333333332</v>
      </c>
      <c r="I480" s="36">
        <v>9669.7666666666682</v>
      </c>
      <c r="J480" s="31">
        <v>9761.5333333333328</v>
      </c>
      <c r="K480" s="31">
        <v>9578</v>
      </c>
      <c r="L480" s="31">
        <v>9427.1</v>
      </c>
      <c r="M480" s="53">
        <v>2.15387</v>
      </c>
      <c r="N480" s="1"/>
      <c r="O480" s="1"/>
    </row>
    <row r="481" spans="1:15" ht="12.75" customHeight="1">
      <c r="A481" s="33">
        <v>472</v>
      </c>
      <c r="B481" s="31" t="s">
        <v>299</v>
      </c>
      <c r="C481" s="36">
        <v>136.4</v>
      </c>
      <c r="D481" s="36">
        <v>135.38333333333333</v>
      </c>
      <c r="E481" s="36">
        <v>131.36666666666665</v>
      </c>
      <c r="F481" s="36">
        <v>126.33333333333331</v>
      </c>
      <c r="G481" s="36">
        <v>122.31666666666663</v>
      </c>
      <c r="H481" s="36">
        <v>140.41666666666666</v>
      </c>
      <c r="I481" s="36">
        <v>144.43333333333331</v>
      </c>
      <c r="J481" s="31">
        <v>149.46666666666667</v>
      </c>
      <c r="K481" s="31">
        <v>139.4</v>
      </c>
      <c r="L481" s="31">
        <v>130.35</v>
      </c>
      <c r="M481" s="53">
        <v>336.66442000000001</v>
      </c>
      <c r="N481" s="1"/>
      <c r="O481" s="1"/>
    </row>
    <row r="482" spans="1:15" ht="12.75" customHeight="1">
      <c r="A482" s="33">
        <v>473</v>
      </c>
      <c r="B482" s="31" t="s">
        <v>232</v>
      </c>
      <c r="C482" s="31">
        <v>1946.35</v>
      </c>
      <c r="D482" s="36">
        <v>1927.7833333333335</v>
      </c>
      <c r="E482" s="36">
        <v>1904.116666666667</v>
      </c>
      <c r="F482" s="36">
        <v>1861.8833333333334</v>
      </c>
      <c r="G482" s="36">
        <v>1838.2166666666669</v>
      </c>
      <c r="H482" s="36">
        <v>1970.0166666666671</v>
      </c>
      <c r="I482" s="36">
        <v>1993.6833333333336</v>
      </c>
      <c r="J482" s="36">
        <v>2035.9166666666672</v>
      </c>
      <c r="K482" s="31">
        <v>1951.45</v>
      </c>
      <c r="L482" s="31">
        <v>1885.55</v>
      </c>
      <c r="M482" s="31">
        <v>1.4903</v>
      </c>
      <c r="N482" s="1"/>
      <c r="O482" s="1"/>
    </row>
    <row r="483" spans="1:15" ht="12.75" customHeight="1">
      <c r="A483" s="33">
        <v>474</v>
      </c>
      <c r="B483" s="31" t="s">
        <v>173</v>
      </c>
      <c r="C483" s="36">
        <v>1189.75</v>
      </c>
      <c r="D483" s="36">
        <v>1192.7333333333333</v>
      </c>
      <c r="E483" s="36">
        <v>1174.0166666666667</v>
      </c>
      <c r="F483" s="36">
        <v>1158.2833333333333</v>
      </c>
      <c r="G483" s="36">
        <v>1139.5666666666666</v>
      </c>
      <c r="H483" s="36">
        <v>1208.4666666666667</v>
      </c>
      <c r="I483" s="36">
        <v>1227.1833333333334</v>
      </c>
      <c r="J483" s="31">
        <v>1242.9166666666667</v>
      </c>
      <c r="K483" s="31">
        <v>1211.45</v>
      </c>
      <c r="L483" s="31">
        <v>1177</v>
      </c>
      <c r="M483" s="53">
        <v>4.4701000000000004</v>
      </c>
      <c r="N483" s="1"/>
      <c r="O483" s="1"/>
    </row>
    <row r="484" spans="1:15" ht="12.75" customHeight="1">
      <c r="A484" s="33">
        <v>475</v>
      </c>
      <c r="B484" s="31" t="s">
        <v>878</v>
      </c>
      <c r="C484" s="31">
        <v>336.4</v>
      </c>
      <c r="D484" s="36">
        <v>336.38333333333338</v>
      </c>
      <c r="E484" s="36">
        <v>330.21666666666675</v>
      </c>
      <c r="F484" s="36">
        <v>324.03333333333336</v>
      </c>
      <c r="G484" s="36">
        <v>317.86666666666673</v>
      </c>
      <c r="H484" s="36">
        <v>342.56666666666678</v>
      </c>
      <c r="I484" s="36">
        <v>348.73333333333341</v>
      </c>
      <c r="J484" s="36">
        <v>354.9166666666668</v>
      </c>
      <c r="K484" s="31">
        <v>342.55</v>
      </c>
      <c r="L484" s="31">
        <v>330.2</v>
      </c>
      <c r="M484" s="31">
        <v>6.6411300000000004</v>
      </c>
      <c r="N484" s="1"/>
      <c r="O484" s="1"/>
    </row>
    <row r="485" spans="1:15" ht="12.75" customHeight="1">
      <c r="A485" s="33">
        <v>476</v>
      </c>
      <c r="B485" s="31" t="s">
        <v>532</v>
      </c>
      <c r="C485" s="36">
        <v>353.7</v>
      </c>
      <c r="D485" s="36">
        <v>354.11666666666662</v>
      </c>
      <c r="E485" s="36">
        <v>349.23333333333323</v>
      </c>
      <c r="F485" s="36">
        <v>344.76666666666659</v>
      </c>
      <c r="G485" s="36">
        <v>339.88333333333321</v>
      </c>
      <c r="H485" s="36">
        <v>358.58333333333326</v>
      </c>
      <c r="I485" s="36">
        <v>363.46666666666658</v>
      </c>
      <c r="J485" s="36">
        <v>367.93333333333328</v>
      </c>
      <c r="K485" s="31">
        <v>359</v>
      </c>
      <c r="L485" s="31">
        <v>349.65</v>
      </c>
      <c r="M485" s="31">
        <v>5.23787</v>
      </c>
      <c r="N485" s="1"/>
      <c r="O485" s="1"/>
    </row>
    <row r="486" spans="1:15" ht="12.75" customHeight="1">
      <c r="A486" s="33">
        <v>477</v>
      </c>
      <c r="B486" s="31" t="s">
        <v>533</v>
      </c>
      <c r="C486" s="31">
        <v>2164.5</v>
      </c>
      <c r="D486" s="36">
        <v>2150.5499999999997</v>
      </c>
      <c r="E486" s="36">
        <v>2114.1499999999996</v>
      </c>
      <c r="F486" s="36">
        <v>2063.7999999999997</v>
      </c>
      <c r="G486" s="36">
        <v>2027.3999999999996</v>
      </c>
      <c r="H486" s="36">
        <v>2200.8999999999996</v>
      </c>
      <c r="I486" s="36">
        <v>2237.3000000000002</v>
      </c>
      <c r="J486" s="36">
        <v>2287.6499999999996</v>
      </c>
      <c r="K486" s="31">
        <v>2186.9499999999998</v>
      </c>
      <c r="L486" s="31">
        <v>2100.1999999999998</v>
      </c>
      <c r="M486" s="31">
        <v>1.0419700000000001</v>
      </c>
      <c r="N486" s="1"/>
      <c r="O486" s="1"/>
    </row>
    <row r="487" spans="1:15" ht="12.75" customHeight="1">
      <c r="A487" s="33">
        <v>478</v>
      </c>
      <c r="B487" s="31" t="s">
        <v>534</v>
      </c>
      <c r="C487" s="36">
        <v>509.7</v>
      </c>
      <c r="D487" s="36">
        <v>507.66666666666669</v>
      </c>
      <c r="E487" s="36">
        <v>497.08333333333337</v>
      </c>
      <c r="F487" s="36">
        <v>484.4666666666667</v>
      </c>
      <c r="G487" s="36">
        <v>473.88333333333338</v>
      </c>
      <c r="H487" s="36">
        <v>520.2833333333333</v>
      </c>
      <c r="I487" s="36">
        <v>530.86666666666679</v>
      </c>
      <c r="J487" s="36">
        <v>543.48333333333335</v>
      </c>
      <c r="K487" s="31">
        <v>518.25</v>
      </c>
      <c r="L487" s="31">
        <v>495.05</v>
      </c>
      <c r="M487" s="31">
        <v>10.77389</v>
      </c>
      <c r="N487" s="1"/>
      <c r="O487" s="1"/>
    </row>
    <row r="488" spans="1:15" ht="12.75" customHeight="1">
      <c r="A488" s="33">
        <v>479</v>
      </c>
      <c r="B488" s="53" t="s">
        <v>535</v>
      </c>
      <c r="C488" s="31">
        <v>371.1</v>
      </c>
      <c r="D488" s="36">
        <v>367.09999999999997</v>
      </c>
      <c r="E488" s="36">
        <v>360.74999999999994</v>
      </c>
      <c r="F488" s="36">
        <v>350.4</v>
      </c>
      <c r="G488" s="36">
        <v>344.04999999999995</v>
      </c>
      <c r="H488" s="36">
        <v>377.44999999999993</v>
      </c>
      <c r="I488" s="36">
        <v>383.79999999999995</v>
      </c>
      <c r="J488" s="36">
        <v>394.14999999999992</v>
      </c>
      <c r="K488" s="31">
        <v>373.45</v>
      </c>
      <c r="L488" s="31">
        <v>356.75</v>
      </c>
      <c r="M488" s="31">
        <v>2.7912699999999999</v>
      </c>
      <c r="N488" s="1"/>
      <c r="O488" s="1"/>
    </row>
    <row r="489" spans="1:15" ht="12.75" customHeight="1">
      <c r="A489" s="33">
        <v>480</v>
      </c>
      <c r="B489" s="53" t="s">
        <v>536</v>
      </c>
      <c r="C489" s="36">
        <v>447.65</v>
      </c>
      <c r="D489" s="36">
        <v>440.90000000000003</v>
      </c>
      <c r="E489" s="36">
        <v>431.80000000000007</v>
      </c>
      <c r="F489" s="36">
        <v>415.95000000000005</v>
      </c>
      <c r="G489" s="36">
        <v>406.85000000000008</v>
      </c>
      <c r="H489" s="36">
        <v>456.75000000000006</v>
      </c>
      <c r="I489" s="36">
        <v>465.85000000000008</v>
      </c>
      <c r="J489" s="36">
        <v>481.70000000000005</v>
      </c>
      <c r="K489" s="31">
        <v>450</v>
      </c>
      <c r="L489" s="31">
        <v>425.05</v>
      </c>
      <c r="M489" s="31">
        <v>2.7558400000000001</v>
      </c>
      <c r="N489" s="1"/>
      <c r="O489" s="1"/>
    </row>
    <row r="490" spans="1:15" ht="12.75" customHeight="1">
      <c r="A490" s="33">
        <v>481</v>
      </c>
      <c r="B490" s="53" t="s">
        <v>537</v>
      </c>
      <c r="C490" s="31">
        <v>507.3</v>
      </c>
      <c r="D490" s="36">
        <v>501.35000000000008</v>
      </c>
      <c r="E490" s="36">
        <v>489.35000000000014</v>
      </c>
      <c r="F490" s="36">
        <v>471.40000000000003</v>
      </c>
      <c r="G490" s="36">
        <v>459.40000000000009</v>
      </c>
      <c r="H490" s="36">
        <v>519.30000000000018</v>
      </c>
      <c r="I490" s="36">
        <v>531.30000000000007</v>
      </c>
      <c r="J490" s="36">
        <v>549.25000000000023</v>
      </c>
      <c r="K490" s="31">
        <v>513.35</v>
      </c>
      <c r="L490" s="31">
        <v>483.4</v>
      </c>
      <c r="M490" s="31">
        <v>1.74152</v>
      </c>
      <c r="N490" s="1"/>
      <c r="O490" s="1"/>
    </row>
    <row r="491" spans="1:15" ht="12.75" customHeight="1">
      <c r="A491" s="33">
        <v>482</v>
      </c>
      <c r="B491" s="53" t="s">
        <v>300</v>
      </c>
      <c r="C491" s="36">
        <v>1477.3</v>
      </c>
      <c r="D491" s="36">
        <v>1459.5333333333335</v>
      </c>
      <c r="E491" s="36">
        <v>1422.866666666667</v>
      </c>
      <c r="F491" s="36">
        <v>1368.4333333333334</v>
      </c>
      <c r="G491" s="36">
        <v>1331.7666666666669</v>
      </c>
      <c r="H491" s="36">
        <v>1513.9666666666672</v>
      </c>
      <c r="I491" s="36">
        <v>1550.6333333333337</v>
      </c>
      <c r="J491" s="36">
        <v>1605.0666666666673</v>
      </c>
      <c r="K491" s="31">
        <v>1496.2</v>
      </c>
      <c r="L491" s="31">
        <v>1405.1</v>
      </c>
      <c r="M491" s="31">
        <v>65.45232</v>
      </c>
      <c r="N491" s="1"/>
      <c r="O491" s="1"/>
    </row>
    <row r="492" spans="1:15" ht="12.75" customHeight="1">
      <c r="A492" s="33">
        <v>483</v>
      </c>
      <c r="B492" s="53" t="s">
        <v>538</v>
      </c>
      <c r="C492" s="36">
        <v>994.4</v>
      </c>
      <c r="D492" s="36">
        <v>986.63333333333333</v>
      </c>
      <c r="E492" s="36">
        <v>971.26666666666665</v>
      </c>
      <c r="F492" s="36">
        <v>948.13333333333333</v>
      </c>
      <c r="G492" s="36">
        <v>932.76666666666665</v>
      </c>
      <c r="H492" s="36">
        <v>1009.7666666666667</v>
      </c>
      <c r="I492" s="36">
        <v>1025.1333333333332</v>
      </c>
      <c r="J492" s="36">
        <v>1048.2666666666667</v>
      </c>
      <c r="K492" s="31">
        <v>1002</v>
      </c>
      <c r="L492" s="31">
        <v>963.5</v>
      </c>
      <c r="M492" s="31">
        <v>3.4667599999999998</v>
      </c>
      <c r="N492" s="1"/>
      <c r="O492" s="1"/>
    </row>
    <row r="493" spans="1:15" ht="12.75" customHeight="1">
      <c r="A493" s="33">
        <v>484</v>
      </c>
      <c r="B493" s="53" t="s">
        <v>235</v>
      </c>
      <c r="C493" s="36">
        <v>414.05</v>
      </c>
      <c r="D493" s="36">
        <v>409.2166666666667</v>
      </c>
      <c r="E493" s="36">
        <v>402.93333333333339</v>
      </c>
      <c r="F493" s="36">
        <v>391.81666666666672</v>
      </c>
      <c r="G493" s="36">
        <v>385.53333333333342</v>
      </c>
      <c r="H493" s="36">
        <v>420.33333333333337</v>
      </c>
      <c r="I493" s="36">
        <v>426.61666666666667</v>
      </c>
      <c r="J493" s="36">
        <v>437.73333333333335</v>
      </c>
      <c r="K493" s="31">
        <v>415.5</v>
      </c>
      <c r="L493" s="31">
        <v>398.1</v>
      </c>
      <c r="M493" s="31">
        <v>108.84162000000001</v>
      </c>
      <c r="N493" s="1"/>
      <c r="O493" s="1"/>
    </row>
    <row r="494" spans="1:15" ht="12.75" customHeight="1">
      <c r="A494" s="33">
        <v>485</v>
      </c>
      <c r="B494" s="53" t="s">
        <v>539</v>
      </c>
      <c r="C494" s="36">
        <v>765.4</v>
      </c>
      <c r="D494" s="36">
        <v>775.76666666666654</v>
      </c>
      <c r="E494" s="36">
        <v>751.73333333333312</v>
      </c>
      <c r="F494" s="36">
        <v>738.06666666666661</v>
      </c>
      <c r="G494" s="36">
        <v>714.03333333333319</v>
      </c>
      <c r="H494" s="36">
        <v>789.43333333333305</v>
      </c>
      <c r="I494" s="36">
        <v>813.46666666666658</v>
      </c>
      <c r="J494" s="36">
        <v>827.13333333333298</v>
      </c>
      <c r="K494" s="31">
        <v>799.8</v>
      </c>
      <c r="L494" s="31">
        <v>762.1</v>
      </c>
      <c r="M494" s="31">
        <v>10.994669999999999</v>
      </c>
      <c r="N494" s="1"/>
      <c r="O494" s="1"/>
    </row>
    <row r="495" spans="1:15" ht="12.75" customHeight="1">
      <c r="A495" s="33">
        <v>486</v>
      </c>
      <c r="B495" s="53" t="s">
        <v>540</v>
      </c>
      <c r="C495" s="36">
        <v>1571</v>
      </c>
      <c r="D495" s="36">
        <v>1566.9833333333333</v>
      </c>
      <c r="E495" s="36">
        <v>1552.3166666666666</v>
      </c>
      <c r="F495" s="36">
        <v>1533.6333333333332</v>
      </c>
      <c r="G495" s="36">
        <v>1518.9666666666665</v>
      </c>
      <c r="H495" s="36">
        <v>1585.6666666666667</v>
      </c>
      <c r="I495" s="36">
        <v>1600.3333333333333</v>
      </c>
      <c r="J495" s="36">
        <v>1619.0166666666669</v>
      </c>
      <c r="K495" s="31">
        <v>1581.65</v>
      </c>
      <c r="L495" s="31">
        <v>1548.3</v>
      </c>
      <c r="M495" s="31">
        <v>0.78346000000000005</v>
      </c>
      <c r="N495" s="1"/>
      <c r="O495" s="1"/>
    </row>
    <row r="496" spans="1:15" ht="12.75" customHeight="1">
      <c r="A496" s="33">
        <v>487</v>
      </c>
      <c r="B496" s="53" t="s">
        <v>139</v>
      </c>
      <c r="C496" s="36">
        <v>12.6</v>
      </c>
      <c r="D496" s="36">
        <v>12.533333333333331</v>
      </c>
      <c r="E496" s="36">
        <v>12.366666666666664</v>
      </c>
      <c r="F496" s="36">
        <v>12.133333333333333</v>
      </c>
      <c r="G496" s="36">
        <v>11.966666666666665</v>
      </c>
      <c r="H496" s="36">
        <v>12.766666666666662</v>
      </c>
      <c r="I496" s="36">
        <v>12.93333333333333</v>
      </c>
      <c r="J496" s="36">
        <v>13.166666666666661</v>
      </c>
      <c r="K496" s="31">
        <v>12.7</v>
      </c>
      <c r="L496" s="31">
        <v>12.3</v>
      </c>
      <c r="M496" s="31">
        <v>3573.4734100000001</v>
      </c>
      <c r="N496" s="1"/>
      <c r="O496" s="1"/>
    </row>
    <row r="497" spans="1:15" ht="12.75" customHeight="1">
      <c r="A497" s="33">
        <v>488</v>
      </c>
      <c r="B497" s="53" t="s">
        <v>236</v>
      </c>
      <c r="C497" s="36">
        <v>1301.8499999999999</v>
      </c>
      <c r="D497" s="36">
        <v>1290.4333333333334</v>
      </c>
      <c r="E497" s="36">
        <v>1268.9166666666667</v>
      </c>
      <c r="F497" s="36">
        <v>1235.9833333333333</v>
      </c>
      <c r="G497" s="36">
        <v>1214.4666666666667</v>
      </c>
      <c r="H497" s="36">
        <v>1323.3666666666668</v>
      </c>
      <c r="I497" s="36">
        <v>1344.8833333333332</v>
      </c>
      <c r="J497" s="36">
        <v>1377.8166666666668</v>
      </c>
      <c r="K497" s="31">
        <v>1311.95</v>
      </c>
      <c r="L497" s="31">
        <v>1257.5</v>
      </c>
      <c r="M497" s="31">
        <v>21.421469999999999</v>
      </c>
      <c r="N497" s="1"/>
      <c r="O497" s="1"/>
    </row>
    <row r="498" spans="1:15" ht="12.75" customHeight="1">
      <c r="A498" s="33">
        <v>489</v>
      </c>
      <c r="B498" s="53" t="s">
        <v>541</v>
      </c>
      <c r="C498" s="53">
        <v>583.65</v>
      </c>
      <c r="D498" s="36">
        <v>577.71666666666658</v>
      </c>
      <c r="E498" s="36">
        <v>567.73333333333312</v>
      </c>
      <c r="F498" s="36">
        <v>551.81666666666649</v>
      </c>
      <c r="G498" s="36">
        <v>541.83333333333303</v>
      </c>
      <c r="H498" s="36">
        <v>593.63333333333321</v>
      </c>
      <c r="I498" s="36">
        <v>603.61666666666656</v>
      </c>
      <c r="J498" s="36">
        <v>619.5333333333333</v>
      </c>
      <c r="K498" s="31">
        <v>587.70000000000005</v>
      </c>
      <c r="L498" s="31">
        <v>561.79999999999995</v>
      </c>
      <c r="M498" s="31">
        <v>14.113989999999999</v>
      </c>
      <c r="N498" s="1"/>
      <c r="O498" s="1"/>
    </row>
    <row r="499" spans="1:15" ht="12.75" customHeight="1">
      <c r="A499" s="33">
        <v>490</v>
      </c>
      <c r="B499" s="53" t="s">
        <v>879</v>
      </c>
      <c r="C499" s="53">
        <v>139.1</v>
      </c>
      <c r="D499" s="36">
        <v>138.83333333333334</v>
      </c>
      <c r="E499" s="36">
        <v>137.06666666666669</v>
      </c>
      <c r="F499" s="36">
        <v>135.03333333333336</v>
      </c>
      <c r="G499" s="36">
        <v>133.26666666666671</v>
      </c>
      <c r="H499" s="36">
        <v>140.86666666666667</v>
      </c>
      <c r="I499" s="36">
        <v>142.63333333333333</v>
      </c>
      <c r="J499" s="36">
        <v>144.66666666666666</v>
      </c>
      <c r="K499" s="31">
        <v>140.6</v>
      </c>
      <c r="L499" s="31">
        <v>136.80000000000001</v>
      </c>
      <c r="M499" s="31">
        <v>8.5969099999999994</v>
      </c>
      <c r="N499" s="1"/>
      <c r="O499" s="1"/>
    </row>
    <row r="500" spans="1:15" ht="12.75" customHeight="1">
      <c r="A500" s="33">
        <v>491</v>
      </c>
      <c r="B500" s="53" t="s">
        <v>542</v>
      </c>
      <c r="C500" s="53">
        <v>827.8</v>
      </c>
      <c r="D500" s="36">
        <v>830.81666666666661</v>
      </c>
      <c r="E500" s="36">
        <v>819.03333333333319</v>
      </c>
      <c r="F500" s="36">
        <v>810.26666666666654</v>
      </c>
      <c r="G500" s="36">
        <v>798.48333333333312</v>
      </c>
      <c r="H500" s="36">
        <v>839.58333333333326</v>
      </c>
      <c r="I500" s="36">
        <v>851.36666666666656</v>
      </c>
      <c r="J500" s="36">
        <v>860.13333333333333</v>
      </c>
      <c r="K500" s="31">
        <v>842.6</v>
      </c>
      <c r="L500" s="31">
        <v>822.05</v>
      </c>
      <c r="M500" s="31">
        <v>2.1285500000000002</v>
      </c>
      <c r="N500" s="1"/>
      <c r="O500" s="1"/>
    </row>
    <row r="501" spans="1:15" ht="12.75" customHeight="1">
      <c r="A501" s="33">
        <v>492</v>
      </c>
      <c r="B501" s="53" t="s">
        <v>301</v>
      </c>
      <c r="C501" s="53">
        <v>1423.45</v>
      </c>
      <c r="D501" s="36">
        <v>1424.7666666666667</v>
      </c>
      <c r="E501" s="36">
        <v>1413.1833333333334</v>
      </c>
      <c r="F501" s="36">
        <v>1402.9166666666667</v>
      </c>
      <c r="G501" s="36">
        <v>1391.3333333333335</v>
      </c>
      <c r="H501" s="36">
        <v>1435.0333333333333</v>
      </c>
      <c r="I501" s="36">
        <v>1446.6166666666668</v>
      </c>
      <c r="J501" s="36">
        <v>1456.8833333333332</v>
      </c>
      <c r="K501" s="31">
        <v>1436.35</v>
      </c>
      <c r="L501" s="31">
        <v>1414.5</v>
      </c>
      <c r="M501" s="31">
        <v>0.44148999999999999</v>
      </c>
      <c r="N501" s="1"/>
      <c r="O501" s="1"/>
    </row>
    <row r="502" spans="1:15" ht="12.75" customHeight="1">
      <c r="A502" s="33">
        <v>493</v>
      </c>
      <c r="B502" s="53" t="s">
        <v>237</v>
      </c>
      <c r="C502" s="36">
        <v>451.95</v>
      </c>
      <c r="D502" s="36">
        <v>450.06666666666666</v>
      </c>
      <c r="E502" s="36">
        <v>446.88333333333333</v>
      </c>
      <c r="F502" s="36">
        <v>441.81666666666666</v>
      </c>
      <c r="G502" s="36">
        <v>438.63333333333333</v>
      </c>
      <c r="H502" s="36">
        <v>455.13333333333333</v>
      </c>
      <c r="I502" s="36">
        <v>458.31666666666661</v>
      </c>
      <c r="J502" s="31">
        <v>463.38333333333333</v>
      </c>
      <c r="K502" s="31">
        <v>453.25</v>
      </c>
      <c r="L502" s="31">
        <v>445</v>
      </c>
      <c r="M502" s="53">
        <v>35.558039999999998</v>
      </c>
      <c r="N502" s="1"/>
      <c r="O502" s="1"/>
    </row>
    <row r="503" spans="1:15" ht="12.75" customHeight="1">
      <c r="A503" s="33">
        <v>494</v>
      </c>
      <c r="B503" s="53" t="s">
        <v>302</v>
      </c>
      <c r="C503" s="36">
        <v>22.25</v>
      </c>
      <c r="D503" s="36">
        <v>22.216666666666669</v>
      </c>
      <c r="E503" s="36">
        <v>21.883333333333336</v>
      </c>
      <c r="F503" s="36">
        <v>21.516666666666669</v>
      </c>
      <c r="G503" s="36">
        <v>21.183333333333337</v>
      </c>
      <c r="H503" s="36">
        <v>22.583333333333336</v>
      </c>
      <c r="I503" s="36">
        <v>22.916666666666664</v>
      </c>
      <c r="J503" s="31">
        <v>23.283333333333335</v>
      </c>
      <c r="K503" s="31">
        <v>22.55</v>
      </c>
      <c r="L503" s="31">
        <v>21.85</v>
      </c>
      <c r="M503" s="53">
        <v>2604.9959100000001</v>
      </c>
      <c r="N503" s="1"/>
      <c r="O503" s="1"/>
    </row>
    <row r="504" spans="1:15" ht="12.75" customHeight="1">
      <c r="A504" s="33">
        <v>495</v>
      </c>
      <c r="B504" s="53" t="s">
        <v>543</v>
      </c>
      <c r="C504" s="53">
        <v>13111.35</v>
      </c>
      <c r="D504" s="36">
        <v>13220.449999999999</v>
      </c>
      <c r="E504" s="36">
        <v>12955.899999999998</v>
      </c>
      <c r="F504" s="36">
        <v>12800.449999999999</v>
      </c>
      <c r="G504" s="36">
        <v>12535.899999999998</v>
      </c>
      <c r="H504" s="36">
        <v>13375.899999999998</v>
      </c>
      <c r="I504" s="36">
        <v>13640.449999999997</v>
      </c>
      <c r="J504" s="36">
        <v>13795.899999999998</v>
      </c>
      <c r="K504" s="31">
        <v>13485</v>
      </c>
      <c r="L504" s="31">
        <v>13065</v>
      </c>
      <c r="M504" s="31">
        <v>8.7150000000000005E-2</v>
      </c>
      <c r="N504" s="1"/>
      <c r="O504" s="1"/>
    </row>
    <row r="505" spans="1:15" ht="12.75" customHeight="1">
      <c r="A505" s="33">
        <v>496</v>
      </c>
      <c r="B505" s="53" t="s">
        <v>238</v>
      </c>
      <c r="C505" s="53">
        <v>129.80000000000001</v>
      </c>
      <c r="D505" s="36">
        <v>130.54999999999998</v>
      </c>
      <c r="E505" s="36">
        <v>128.49999999999997</v>
      </c>
      <c r="F505" s="36">
        <v>127.19999999999999</v>
      </c>
      <c r="G505" s="36">
        <v>125.14999999999998</v>
      </c>
      <c r="H505" s="36">
        <v>131.84999999999997</v>
      </c>
      <c r="I505" s="36">
        <v>133.89999999999998</v>
      </c>
      <c r="J505" s="36">
        <v>135.19999999999996</v>
      </c>
      <c r="K505" s="31">
        <v>132.6</v>
      </c>
      <c r="L505" s="31">
        <v>129.25</v>
      </c>
      <c r="M505" s="31">
        <v>71.144400000000005</v>
      </c>
      <c r="N505" s="1"/>
      <c r="O505" s="1"/>
    </row>
    <row r="506" spans="1:15" ht="12.75" customHeight="1">
      <c r="A506" s="33">
        <v>497</v>
      </c>
      <c r="B506" s="53" t="s">
        <v>544</v>
      </c>
      <c r="C506" s="36">
        <v>608.15</v>
      </c>
      <c r="D506" s="36">
        <v>602.86666666666667</v>
      </c>
      <c r="E506" s="36">
        <v>593.33333333333337</v>
      </c>
      <c r="F506" s="36">
        <v>578.51666666666665</v>
      </c>
      <c r="G506" s="36">
        <v>568.98333333333335</v>
      </c>
      <c r="H506" s="36">
        <v>617.68333333333339</v>
      </c>
      <c r="I506" s="36">
        <v>627.2166666666667</v>
      </c>
      <c r="J506" s="31">
        <v>642.03333333333342</v>
      </c>
      <c r="K506" s="31">
        <v>612.4</v>
      </c>
      <c r="L506" s="31">
        <v>588.04999999999995</v>
      </c>
      <c r="M506" s="53">
        <v>5.9335300000000002</v>
      </c>
      <c r="N506" s="1"/>
      <c r="O506" s="1"/>
    </row>
    <row r="507" spans="1:15" ht="12.75" customHeight="1">
      <c r="A507" s="33">
        <v>498</v>
      </c>
      <c r="B507" s="53" t="s">
        <v>303</v>
      </c>
      <c r="C507" s="53">
        <v>194.3</v>
      </c>
      <c r="D507" s="36">
        <v>196.08333333333334</v>
      </c>
      <c r="E507" s="36">
        <v>184.9666666666667</v>
      </c>
      <c r="F507" s="36">
        <v>175.63333333333335</v>
      </c>
      <c r="G507" s="36">
        <v>164.51666666666671</v>
      </c>
      <c r="H507" s="36">
        <v>205.41666666666669</v>
      </c>
      <c r="I507" s="36">
        <v>216.5333333333333</v>
      </c>
      <c r="J507" s="36">
        <v>225.86666666666667</v>
      </c>
      <c r="K507" s="31">
        <v>207.2</v>
      </c>
      <c r="L507" s="31">
        <v>186.75</v>
      </c>
      <c r="M507" s="31">
        <v>1141.35952</v>
      </c>
      <c r="N507" s="1"/>
      <c r="O507" s="1"/>
    </row>
    <row r="508" spans="1:15" ht="12.75" customHeight="1">
      <c r="A508" s="199">
        <v>499</v>
      </c>
      <c r="B508" s="200" t="s">
        <v>239</v>
      </c>
      <c r="C508" s="200">
        <v>992.5</v>
      </c>
      <c r="D508" s="201">
        <v>986.69999999999993</v>
      </c>
      <c r="E508" s="201">
        <v>976.39999999999986</v>
      </c>
      <c r="F508" s="201">
        <v>960.3</v>
      </c>
      <c r="G508" s="201">
        <v>949.99999999999989</v>
      </c>
      <c r="H508" s="201">
        <v>1002.7999999999998</v>
      </c>
      <c r="I508" s="201">
        <v>1013.0999999999998</v>
      </c>
      <c r="J508" s="201">
        <v>1029.1999999999998</v>
      </c>
      <c r="K508" s="202">
        <v>997</v>
      </c>
      <c r="L508" s="202">
        <v>970.6</v>
      </c>
      <c r="M508" s="202">
        <v>10.826840000000001</v>
      </c>
      <c r="N508" s="1"/>
      <c r="O508" s="1"/>
    </row>
    <row r="509" spans="1:15" ht="12.75" customHeight="1">
      <c r="A509" s="214">
        <v>500</v>
      </c>
      <c r="B509" s="215" t="s">
        <v>545</v>
      </c>
      <c r="C509" s="215">
        <v>1686.5</v>
      </c>
      <c r="D509" s="216">
        <v>1695.6833333333334</v>
      </c>
      <c r="E509" s="216">
        <v>1671.0166666666669</v>
      </c>
      <c r="F509" s="216">
        <v>1655.5333333333335</v>
      </c>
      <c r="G509" s="216">
        <v>1630.866666666667</v>
      </c>
      <c r="H509" s="216">
        <v>1711.1666666666667</v>
      </c>
      <c r="I509" s="216">
        <v>1735.8333333333333</v>
      </c>
      <c r="J509" s="216">
        <v>1751.3166666666666</v>
      </c>
      <c r="K509" s="214">
        <v>1720.35</v>
      </c>
      <c r="L509" s="214">
        <v>1680.2</v>
      </c>
      <c r="M509" s="214">
        <v>0.17236000000000001</v>
      </c>
      <c r="N509" s="1"/>
      <c r="O509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0" t="s">
        <v>546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4" t="s">
        <v>240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4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1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2"/>
      <c r="B5" s="373"/>
      <c r="C5" s="372"/>
      <c r="D5" s="37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547</v>
      </c>
      <c r="B7" s="374" t="s">
        <v>548</v>
      </c>
      <c r="C7" s="374"/>
      <c r="D7" s="7">
        <f>Main!B10</f>
        <v>45426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549</v>
      </c>
      <c r="B9" s="82" t="s">
        <v>550</v>
      </c>
      <c r="C9" s="82" t="s">
        <v>551</v>
      </c>
      <c r="D9" s="82" t="s">
        <v>552</v>
      </c>
      <c r="E9" s="82" t="s">
        <v>553</v>
      </c>
      <c r="F9" s="82" t="s">
        <v>554</v>
      </c>
      <c r="G9" s="82" t="s">
        <v>555</v>
      </c>
      <c r="H9" s="82" t="s">
        <v>556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45425</v>
      </c>
      <c r="B10" s="32">
        <v>543319</v>
      </c>
      <c r="C10" s="31" t="s">
        <v>1026</v>
      </c>
      <c r="D10" s="31" t="s">
        <v>1027</v>
      </c>
      <c r="E10" s="31" t="s">
        <v>557</v>
      </c>
      <c r="F10" s="84">
        <v>200000</v>
      </c>
      <c r="G10" s="32">
        <v>18.98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45425</v>
      </c>
      <c r="B11" s="32">
        <v>543319</v>
      </c>
      <c r="C11" s="31" t="s">
        <v>1026</v>
      </c>
      <c r="D11" s="31" t="s">
        <v>1034</v>
      </c>
      <c r="E11" s="31" t="s">
        <v>558</v>
      </c>
      <c r="F11" s="84">
        <v>200000</v>
      </c>
      <c r="G11" s="32">
        <v>18.98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45425</v>
      </c>
      <c r="B12" s="32">
        <v>511664</v>
      </c>
      <c r="C12" s="31" t="s">
        <v>1069</v>
      </c>
      <c r="D12" s="31" t="s">
        <v>1070</v>
      </c>
      <c r="E12" s="31" t="s">
        <v>557</v>
      </c>
      <c r="F12" s="84">
        <v>86760</v>
      </c>
      <c r="G12" s="32">
        <v>4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45425</v>
      </c>
      <c r="B13" s="32">
        <v>511664</v>
      </c>
      <c r="C13" s="31" t="s">
        <v>1069</v>
      </c>
      <c r="D13" s="31" t="s">
        <v>1070</v>
      </c>
      <c r="E13" s="31" t="s">
        <v>558</v>
      </c>
      <c r="F13" s="84">
        <v>90</v>
      </c>
      <c r="G13" s="32">
        <v>4.09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45425</v>
      </c>
      <c r="B14" s="32">
        <v>511664</v>
      </c>
      <c r="C14" s="31" t="s">
        <v>1069</v>
      </c>
      <c r="D14" s="31" t="s">
        <v>1071</v>
      </c>
      <c r="E14" s="31" t="s">
        <v>558</v>
      </c>
      <c r="F14" s="84">
        <v>81000</v>
      </c>
      <c r="G14" s="32">
        <v>4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45425</v>
      </c>
      <c r="B15" s="32">
        <v>543518</v>
      </c>
      <c r="C15" s="31" t="s">
        <v>1072</v>
      </c>
      <c r="D15" s="31" t="s">
        <v>1073</v>
      </c>
      <c r="E15" s="31" t="s">
        <v>557</v>
      </c>
      <c r="F15" s="84">
        <v>51000</v>
      </c>
      <c r="G15" s="32">
        <v>46.87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45425</v>
      </c>
      <c r="B16" s="32">
        <v>537707</v>
      </c>
      <c r="C16" s="31" t="s">
        <v>1029</v>
      </c>
      <c r="D16" s="31" t="s">
        <v>1074</v>
      </c>
      <c r="E16" s="31" t="s">
        <v>558</v>
      </c>
      <c r="F16" s="84">
        <v>58900</v>
      </c>
      <c r="G16" s="32">
        <v>20.49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45425</v>
      </c>
      <c r="B17" s="32">
        <v>537707</v>
      </c>
      <c r="C17" s="31" t="s">
        <v>1029</v>
      </c>
      <c r="D17" s="31" t="s">
        <v>1075</v>
      </c>
      <c r="E17" s="31" t="s">
        <v>557</v>
      </c>
      <c r="F17" s="84">
        <v>14</v>
      </c>
      <c r="G17" s="32">
        <v>20.79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45425</v>
      </c>
      <c r="B18" s="32">
        <v>537707</v>
      </c>
      <c r="C18" s="31" t="s">
        <v>1029</v>
      </c>
      <c r="D18" s="31" t="s">
        <v>1076</v>
      </c>
      <c r="E18" s="31" t="s">
        <v>557</v>
      </c>
      <c r="F18" s="84">
        <v>142614</v>
      </c>
      <c r="G18" s="32">
        <v>21.04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45425</v>
      </c>
      <c r="B19" s="32">
        <v>537707</v>
      </c>
      <c r="C19" s="31" t="s">
        <v>1029</v>
      </c>
      <c r="D19" s="31" t="s">
        <v>1075</v>
      </c>
      <c r="E19" s="31" t="s">
        <v>558</v>
      </c>
      <c r="F19" s="84">
        <v>52787</v>
      </c>
      <c r="G19" s="32">
        <v>23.96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45425</v>
      </c>
      <c r="B20" s="32">
        <v>537707</v>
      </c>
      <c r="C20" s="31" t="s">
        <v>1029</v>
      </c>
      <c r="D20" s="31" t="s">
        <v>1030</v>
      </c>
      <c r="E20" s="31" t="s">
        <v>558</v>
      </c>
      <c r="F20" s="84">
        <v>343968</v>
      </c>
      <c r="G20" s="32">
        <v>22.33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45425</v>
      </c>
      <c r="B21" s="32">
        <v>537707</v>
      </c>
      <c r="C21" s="31" t="s">
        <v>1029</v>
      </c>
      <c r="D21" s="31" t="s">
        <v>1030</v>
      </c>
      <c r="E21" s="31" t="s">
        <v>557</v>
      </c>
      <c r="F21" s="84">
        <v>295163</v>
      </c>
      <c r="G21" s="32">
        <v>22.92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45425</v>
      </c>
      <c r="B22" s="32">
        <v>537707</v>
      </c>
      <c r="C22" s="31" t="s">
        <v>1029</v>
      </c>
      <c r="D22" s="31" t="s">
        <v>1077</v>
      </c>
      <c r="E22" s="31" t="s">
        <v>557</v>
      </c>
      <c r="F22" s="84">
        <v>80000</v>
      </c>
      <c r="G22" s="32">
        <v>23.1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45425</v>
      </c>
      <c r="B23" s="32">
        <v>537707</v>
      </c>
      <c r="C23" s="31" t="s">
        <v>1029</v>
      </c>
      <c r="D23" s="31" t="s">
        <v>1078</v>
      </c>
      <c r="E23" s="31" t="s">
        <v>557</v>
      </c>
      <c r="F23" s="84">
        <v>76197</v>
      </c>
      <c r="G23" s="32">
        <v>23.74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45425</v>
      </c>
      <c r="B24" s="32">
        <v>537707</v>
      </c>
      <c r="C24" s="31" t="s">
        <v>1029</v>
      </c>
      <c r="D24" s="31" t="s">
        <v>1078</v>
      </c>
      <c r="E24" s="31" t="s">
        <v>558</v>
      </c>
      <c r="F24" s="84">
        <v>33064</v>
      </c>
      <c r="G24" s="32">
        <v>22.31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45425</v>
      </c>
      <c r="B25" s="32">
        <v>537707</v>
      </c>
      <c r="C25" s="31" t="s">
        <v>1029</v>
      </c>
      <c r="D25" s="31" t="s">
        <v>1079</v>
      </c>
      <c r="E25" s="31" t="s">
        <v>557</v>
      </c>
      <c r="F25" s="84">
        <v>100000</v>
      </c>
      <c r="G25" s="32">
        <v>21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45425</v>
      </c>
      <c r="B26" s="32">
        <v>500620</v>
      </c>
      <c r="C26" s="31" t="s">
        <v>389</v>
      </c>
      <c r="D26" s="31" t="s">
        <v>1080</v>
      </c>
      <c r="E26" s="31" t="s">
        <v>557</v>
      </c>
      <c r="F26" s="84">
        <v>1958286</v>
      </c>
      <c r="G26" s="32">
        <v>950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45425</v>
      </c>
      <c r="B27" s="32">
        <v>500620</v>
      </c>
      <c r="C27" s="31" t="s">
        <v>389</v>
      </c>
      <c r="D27" s="31" t="s">
        <v>1081</v>
      </c>
      <c r="E27" s="31" t="s">
        <v>558</v>
      </c>
      <c r="F27" s="84">
        <v>2000000</v>
      </c>
      <c r="G27" s="32">
        <v>950.25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45425</v>
      </c>
      <c r="B28" s="32">
        <v>513343</v>
      </c>
      <c r="C28" s="31" t="s">
        <v>1082</v>
      </c>
      <c r="D28" s="31" t="s">
        <v>1083</v>
      </c>
      <c r="E28" s="31" t="s">
        <v>558</v>
      </c>
      <c r="F28" s="84">
        <v>216270</v>
      </c>
      <c r="G28" s="32">
        <v>11.04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45425</v>
      </c>
      <c r="B29" s="32">
        <v>513309</v>
      </c>
      <c r="C29" s="31" t="s">
        <v>913</v>
      </c>
      <c r="D29" s="31" t="s">
        <v>1084</v>
      </c>
      <c r="E29" s="31" t="s">
        <v>557</v>
      </c>
      <c r="F29" s="84">
        <v>60480</v>
      </c>
      <c r="G29" s="32">
        <v>14.12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45425</v>
      </c>
      <c r="B30" s="32">
        <v>513309</v>
      </c>
      <c r="C30" s="31" t="s">
        <v>913</v>
      </c>
      <c r="D30" s="31" t="s">
        <v>1084</v>
      </c>
      <c r="E30" s="31" t="s">
        <v>558</v>
      </c>
      <c r="F30" s="84">
        <v>60480</v>
      </c>
      <c r="G30" s="32">
        <v>14.29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45425</v>
      </c>
      <c r="B31" s="32">
        <v>513309</v>
      </c>
      <c r="C31" s="31" t="s">
        <v>913</v>
      </c>
      <c r="D31" s="31" t="s">
        <v>1085</v>
      </c>
      <c r="E31" s="31" t="s">
        <v>558</v>
      </c>
      <c r="F31" s="84">
        <v>35100</v>
      </c>
      <c r="G31" s="32">
        <v>14.21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45425</v>
      </c>
      <c r="B32" s="32">
        <v>513309</v>
      </c>
      <c r="C32" s="31" t="s">
        <v>913</v>
      </c>
      <c r="D32" s="31" t="s">
        <v>1086</v>
      </c>
      <c r="E32" s="31" t="s">
        <v>558</v>
      </c>
      <c r="F32" s="84">
        <v>145530</v>
      </c>
      <c r="G32" s="32">
        <v>13.77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45425</v>
      </c>
      <c r="B33" s="32">
        <v>513309</v>
      </c>
      <c r="C33" s="31" t="s">
        <v>913</v>
      </c>
      <c r="D33" s="31" t="s">
        <v>1087</v>
      </c>
      <c r="E33" s="31" t="s">
        <v>558</v>
      </c>
      <c r="F33" s="84">
        <v>26370</v>
      </c>
      <c r="G33" s="32">
        <v>14.53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45425</v>
      </c>
      <c r="B34" s="32">
        <v>513309</v>
      </c>
      <c r="C34" s="31" t="s">
        <v>913</v>
      </c>
      <c r="D34" s="31" t="s">
        <v>1032</v>
      </c>
      <c r="E34" s="31" t="s">
        <v>557</v>
      </c>
      <c r="F34" s="84">
        <v>80000</v>
      </c>
      <c r="G34" s="32">
        <v>13.98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45425</v>
      </c>
      <c r="B35" s="32">
        <v>513309</v>
      </c>
      <c r="C35" s="31" t="s">
        <v>913</v>
      </c>
      <c r="D35" s="31" t="s">
        <v>1088</v>
      </c>
      <c r="E35" s="31" t="s">
        <v>558</v>
      </c>
      <c r="F35" s="84">
        <v>50500</v>
      </c>
      <c r="G35" s="32">
        <v>14.72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45425</v>
      </c>
      <c r="B36" s="32">
        <v>513309</v>
      </c>
      <c r="C36" s="31" t="s">
        <v>913</v>
      </c>
      <c r="D36" s="31" t="s">
        <v>1089</v>
      </c>
      <c r="E36" s="31" t="s">
        <v>557</v>
      </c>
      <c r="F36" s="84">
        <v>51000</v>
      </c>
      <c r="G36" s="32">
        <v>14.72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45425</v>
      </c>
      <c r="B37" s="32">
        <v>513309</v>
      </c>
      <c r="C37" s="31" t="s">
        <v>913</v>
      </c>
      <c r="D37" s="31" t="s">
        <v>1031</v>
      </c>
      <c r="E37" s="31" t="s">
        <v>557</v>
      </c>
      <c r="F37" s="84">
        <v>54000</v>
      </c>
      <c r="G37" s="32">
        <v>14.2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45425</v>
      </c>
      <c r="B38" s="32">
        <v>513337</v>
      </c>
      <c r="C38" s="31" t="s">
        <v>957</v>
      </c>
      <c r="D38" s="31" t="s">
        <v>1090</v>
      </c>
      <c r="E38" s="31" t="s">
        <v>558</v>
      </c>
      <c r="F38" s="84">
        <v>538693</v>
      </c>
      <c r="G38" s="32">
        <v>25.1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45425</v>
      </c>
      <c r="B39" s="32">
        <v>513337</v>
      </c>
      <c r="C39" s="31" t="s">
        <v>957</v>
      </c>
      <c r="D39" s="31" t="s">
        <v>1033</v>
      </c>
      <c r="E39" s="31" t="s">
        <v>558</v>
      </c>
      <c r="F39" s="84">
        <v>407464</v>
      </c>
      <c r="G39" s="32">
        <v>25.12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45425</v>
      </c>
      <c r="B40" s="32">
        <v>513337</v>
      </c>
      <c r="C40" s="31" t="s">
        <v>957</v>
      </c>
      <c r="D40" s="31" t="s">
        <v>1033</v>
      </c>
      <c r="E40" s="31" t="s">
        <v>557</v>
      </c>
      <c r="F40" s="84">
        <v>459150</v>
      </c>
      <c r="G40" s="32">
        <v>25.57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45425</v>
      </c>
      <c r="B41" s="32">
        <v>544163</v>
      </c>
      <c r="C41" s="31" t="s">
        <v>980</v>
      </c>
      <c r="D41" s="31" t="s">
        <v>1028</v>
      </c>
      <c r="E41" s="31" t="s">
        <v>557</v>
      </c>
      <c r="F41" s="84">
        <v>24000</v>
      </c>
      <c r="G41" s="32">
        <v>166.65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45425</v>
      </c>
      <c r="B42" s="32">
        <v>544163</v>
      </c>
      <c r="C42" s="31" t="s">
        <v>980</v>
      </c>
      <c r="D42" s="31" t="s">
        <v>1028</v>
      </c>
      <c r="E42" s="31" t="s">
        <v>558</v>
      </c>
      <c r="F42" s="84">
        <v>24000</v>
      </c>
      <c r="G42" s="32">
        <v>157.68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45425</v>
      </c>
      <c r="B43" s="32">
        <v>544163</v>
      </c>
      <c r="C43" s="31" t="s">
        <v>980</v>
      </c>
      <c r="D43" s="31" t="s">
        <v>1091</v>
      </c>
      <c r="E43" s="31" t="s">
        <v>557</v>
      </c>
      <c r="F43" s="84">
        <v>24000</v>
      </c>
      <c r="G43" s="32">
        <v>161.6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45425</v>
      </c>
      <c r="B44" s="32">
        <v>544163</v>
      </c>
      <c r="C44" s="31" t="s">
        <v>980</v>
      </c>
      <c r="D44" s="31" t="s">
        <v>1013</v>
      </c>
      <c r="E44" s="31" t="s">
        <v>558</v>
      </c>
      <c r="F44" s="84">
        <v>27000</v>
      </c>
      <c r="G44" s="32">
        <v>166.65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45425</v>
      </c>
      <c r="B45" s="32">
        <v>544163</v>
      </c>
      <c r="C45" s="31" t="s">
        <v>980</v>
      </c>
      <c r="D45" s="31" t="s">
        <v>1013</v>
      </c>
      <c r="E45" s="31" t="s">
        <v>557</v>
      </c>
      <c r="F45" s="84">
        <v>6000</v>
      </c>
      <c r="G45" s="32">
        <v>165.5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45425</v>
      </c>
      <c r="B46" s="32">
        <v>544163</v>
      </c>
      <c r="C46" s="31" t="s">
        <v>980</v>
      </c>
      <c r="D46" s="31" t="s">
        <v>1092</v>
      </c>
      <c r="E46" s="31" t="s">
        <v>557</v>
      </c>
      <c r="F46" s="84">
        <v>24000</v>
      </c>
      <c r="G46" s="32">
        <v>166.2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45425</v>
      </c>
      <c r="B47" s="32">
        <v>543546</v>
      </c>
      <c r="C47" s="31" t="s">
        <v>990</v>
      </c>
      <c r="D47" s="31" t="s">
        <v>1093</v>
      </c>
      <c r="E47" s="31" t="s">
        <v>557</v>
      </c>
      <c r="F47" s="84">
        <v>180000</v>
      </c>
      <c r="G47" s="32">
        <v>10.37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45425</v>
      </c>
      <c r="B48" s="32">
        <v>539449</v>
      </c>
      <c r="C48" s="31" t="s">
        <v>1094</v>
      </c>
      <c r="D48" s="31" t="s">
        <v>1095</v>
      </c>
      <c r="E48" s="31" t="s">
        <v>558</v>
      </c>
      <c r="F48" s="84">
        <v>12649</v>
      </c>
      <c r="G48" s="32">
        <v>43.99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45425</v>
      </c>
      <c r="B49" s="32">
        <v>523242</v>
      </c>
      <c r="C49" s="31" t="s">
        <v>932</v>
      </c>
      <c r="D49" s="31" t="s">
        <v>991</v>
      </c>
      <c r="E49" s="31" t="s">
        <v>558</v>
      </c>
      <c r="F49" s="84">
        <v>100000</v>
      </c>
      <c r="G49" s="32">
        <v>5.97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45425</v>
      </c>
      <c r="B50" s="32">
        <v>540198</v>
      </c>
      <c r="C50" s="31" t="s">
        <v>1096</v>
      </c>
      <c r="D50" s="31" t="s">
        <v>1097</v>
      </c>
      <c r="E50" s="31" t="s">
        <v>558</v>
      </c>
      <c r="F50" s="84">
        <v>32780</v>
      </c>
      <c r="G50" s="32">
        <v>42.27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45425</v>
      </c>
      <c r="B51" s="32">
        <v>531280</v>
      </c>
      <c r="C51" s="31" t="s">
        <v>1098</v>
      </c>
      <c r="D51" s="31" t="s">
        <v>1099</v>
      </c>
      <c r="E51" s="31" t="s">
        <v>557</v>
      </c>
      <c r="F51" s="84">
        <v>50000</v>
      </c>
      <c r="G51" s="32">
        <v>9.61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45425</v>
      </c>
      <c r="B52" s="32">
        <v>531280</v>
      </c>
      <c r="C52" s="31" t="s">
        <v>1098</v>
      </c>
      <c r="D52" s="31" t="s">
        <v>1100</v>
      </c>
      <c r="E52" s="31" t="s">
        <v>558</v>
      </c>
      <c r="F52" s="84">
        <v>44756</v>
      </c>
      <c r="G52" s="32">
        <v>9.6300000000000008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45425</v>
      </c>
      <c r="B53" s="32">
        <v>532124</v>
      </c>
      <c r="C53" s="31" t="s">
        <v>1101</v>
      </c>
      <c r="D53" s="31" t="s">
        <v>1102</v>
      </c>
      <c r="E53" s="31" t="s">
        <v>558</v>
      </c>
      <c r="F53" s="84">
        <v>80000</v>
      </c>
      <c r="G53" s="32">
        <v>25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45425</v>
      </c>
      <c r="B54" s="32">
        <v>519191</v>
      </c>
      <c r="C54" s="31" t="s">
        <v>992</v>
      </c>
      <c r="D54" s="31" t="s">
        <v>1035</v>
      </c>
      <c r="E54" s="31" t="s">
        <v>558</v>
      </c>
      <c r="F54" s="84">
        <v>49233</v>
      </c>
      <c r="G54" s="32">
        <v>10.69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45425</v>
      </c>
      <c r="B55" s="32">
        <v>512329</v>
      </c>
      <c r="C55" s="31" t="s">
        <v>1103</v>
      </c>
      <c r="D55" s="31" t="s">
        <v>1104</v>
      </c>
      <c r="E55" s="31" t="s">
        <v>557</v>
      </c>
      <c r="F55" s="84">
        <v>1200000</v>
      </c>
      <c r="G55" s="32">
        <v>446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45425</v>
      </c>
      <c r="B56" s="32">
        <v>539584</v>
      </c>
      <c r="C56" s="31" t="s">
        <v>917</v>
      </c>
      <c r="D56" s="31" t="s">
        <v>887</v>
      </c>
      <c r="E56" s="31" t="s">
        <v>558</v>
      </c>
      <c r="F56" s="84">
        <v>657488</v>
      </c>
      <c r="G56" s="32">
        <v>0.72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45425</v>
      </c>
      <c r="B57" s="32">
        <v>526133</v>
      </c>
      <c r="C57" s="31" t="s">
        <v>1105</v>
      </c>
      <c r="D57" s="31" t="s">
        <v>1106</v>
      </c>
      <c r="E57" s="31" t="s">
        <v>558</v>
      </c>
      <c r="F57" s="84">
        <v>72000</v>
      </c>
      <c r="G57" s="32">
        <v>9.44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45425</v>
      </c>
      <c r="B58" s="32">
        <v>511447</v>
      </c>
      <c r="C58" s="31" t="s">
        <v>1107</v>
      </c>
      <c r="D58" s="31" t="s">
        <v>1108</v>
      </c>
      <c r="E58" s="31" t="s">
        <v>558</v>
      </c>
      <c r="F58" s="84">
        <v>1880379</v>
      </c>
      <c r="G58" s="32">
        <v>2.2999999999999998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45425</v>
      </c>
      <c r="B59" s="32">
        <v>511447</v>
      </c>
      <c r="C59" s="31" t="s">
        <v>1107</v>
      </c>
      <c r="D59" s="31" t="s">
        <v>1109</v>
      </c>
      <c r="E59" s="31" t="s">
        <v>557</v>
      </c>
      <c r="F59" s="84">
        <v>2000000</v>
      </c>
      <c r="G59" s="32">
        <v>2.2999999999999998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45425</v>
      </c>
      <c r="B60" s="32" t="s">
        <v>1110</v>
      </c>
      <c r="C60" s="31" t="s">
        <v>1111</v>
      </c>
      <c r="D60" s="31" t="s">
        <v>1112</v>
      </c>
      <c r="E60" s="31" t="s">
        <v>557</v>
      </c>
      <c r="F60" s="84">
        <v>2600000</v>
      </c>
      <c r="G60" s="32">
        <v>368</v>
      </c>
      <c r="H60" s="32" t="s">
        <v>909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45425</v>
      </c>
      <c r="B61" s="32" t="s">
        <v>1113</v>
      </c>
      <c r="C61" s="31" t="s">
        <v>1114</v>
      </c>
      <c r="D61" s="31" t="s">
        <v>1115</v>
      </c>
      <c r="E61" s="31" t="s">
        <v>557</v>
      </c>
      <c r="F61" s="84">
        <v>482617</v>
      </c>
      <c r="G61" s="32">
        <v>19.420000000000002</v>
      </c>
      <c r="H61" s="32" t="s">
        <v>909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45425</v>
      </c>
      <c r="B62" s="32" t="s">
        <v>328</v>
      </c>
      <c r="C62" s="31" t="s">
        <v>1116</v>
      </c>
      <c r="D62" s="31" t="s">
        <v>1038</v>
      </c>
      <c r="E62" s="31" t="s">
        <v>557</v>
      </c>
      <c r="F62" s="84">
        <v>255620</v>
      </c>
      <c r="G62" s="32">
        <v>3539.66</v>
      </c>
      <c r="H62" s="32" t="s">
        <v>909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45425</v>
      </c>
      <c r="B63" s="32" t="s">
        <v>1117</v>
      </c>
      <c r="C63" s="31" t="s">
        <v>1118</v>
      </c>
      <c r="D63" s="31" t="s">
        <v>1119</v>
      </c>
      <c r="E63" s="31" t="s">
        <v>557</v>
      </c>
      <c r="F63" s="84">
        <v>1183568</v>
      </c>
      <c r="G63" s="32">
        <v>18.059999999999999</v>
      </c>
      <c r="H63" s="32" t="s">
        <v>909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45425</v>
      </c>
      <c r="B64" s="32" t="s">
        <v>1036</v>
      </c>
      <c r="C64" s="31" t="s">
        <v>1037</v>
      </c>
      <c r="D64" s="31" t="s">
        <v>1047</v>
      </c>
      <c r="E64" s="31" t="s">
        <v>557</v>
      </c>
      <c r="F64" s="84">
        <v>494957</v>
      </c>
      <c r="G64" s="32">
        <v>379.64</v>
      </c>
      <c r="H64" s="32" t="s">
        <v>909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45425</v>
      </c>
      <c r="B65" s="32" t="s">
        <v>1036</v>
      </c>
      <c r="C65" s="31" t="s">
        <v>1037</v>
      </c>
      <c r="D65" s="31" t="s">
        <v>1041</v>
      </c>
      <c r="E65" s="31" t="s">
        <v>557</v>
      </c>
      <c r="F65" s="84">
        <v>408870</v>
      </c>
      <c r="G65" s="32">
        <v>380.58</v>
      </c>
      <c r="H65" s="32" t="s">
        <v>909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45425</v>
      </c>
      <c r="B66" s="32" t="s">
        <v>1036</v>
      </c>
      <c r="C66" s="31" t="s">
        <v>1037</v>
      </c>
      <c r="D66" s="31" t="s">
        <v>1120</v>
      </c>
      <c r="E66" s="31" t="s">
        <v>557</v>
      </c>
      <c r="F66" s="84">
        <v>268985</v>
      </c>
      <c r="G66" s="32">
        <v>379.54</v>
      </c>
      <c r="H66" s="32" t="s">
        <v>909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45425</v>
      </c>
      <c r="B67" s="32" t="s">
        <v>1036</v>
      </c>
      <c r="C67" s="31" t="s">
        <v>1037</v>
      </c>
      <c r="D67" s="31" t="s">
        <v>1038</v>
      </c>
      <c r="E67" s="31" t="s">
        <v>557</v>
      </c>
      <c r="F67" s="84">
        <v>501574</v>
      </c>
      <c r="G67" s="32">
        <v>372.5</v>
      </c>
      <c r="H67" s="32" t="s">
        <v>909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45425</v>
      </c>
      <c r="B68" s="32" t="s">
        <v>1121</v>
      </c>
      <c r="C68" s="31" t="s">
        <v>1122</v>
      </c>
      <c r="D68" s="31" t="s">
        <v>1038</v>
      </c>
      <c r="E68" s="31" t="s">
        <v>557</v>
      </c>
      <c r="F68" s="84">
        <v>121303</v>
      </c>
      <c r="G68" s="32">
        <v>483.21</v>
      </c>
      <c r="H68" s="32" t="s">
        <v>909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45425</v>
      </c>
      <c r="B69" s="32" t="s">
        <v>1123</v>
      </c>
      <c r="C69" s="31" t="s">
        <v>1124</v>
      </c>
      <c r="D69" s="31" t="s">
        <v>1042</v>
      </c>
      <c r="E69" s="31" t="s">
        <v>557</v>
      </c>
      <c r="F69" s="84">
        <v>71000</v>
      </c>
      <c r="G69" s="32">
        <v>284.70999999999998</v>
      </c>
      <c r="H69" s="32" t="s">
        <v>909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45425</v>
      </c>
      <c r="B70" s="32" t="s">
        <v>1125</v>
      </c>
      <c r="C70" s="31" t="s">
        <v>1126</v>
      </c>
      <c r="D70" s="31" t="s">
        <v>1127</v>
      </c>
      <c r="E70" s="31" t="s">
        <v>557</v>
      </c>
      <c r="F70" s="84">
        <v>50000</v>
      </c>
      <c r="G70" s="32">
        <v>77.430000000000007</v>
      </c>
      <c r="H70" s="32" t="s">
        <v>909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45425</v>
      </c>
      <c r="B71" s="32" t="s">
        <v>1128</v>
      </c>
      <c r="C71" s="31" t="s">
        <v>1129</v>
      </c>
      <c r="D71" s="31" t="s">
        <v>1130</v>
      </c>
      <c r="E71" s="31" t="s">
        <v>557</v>
      </c>
      <c r="F71" s="84">
        <v>1358739</v>
      </c>
      <c r="G71" s="32">
        <v>580.96</v>
      </c>
      <c r="H71" s="32" t="s">
        <v>909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45425</v>
      </c>
      <c r="B72" s="32" t="s">
        <v>1128</v>
      </c>
      <c r="C72" s="31" t="s">
        <v>1129</v>
      </c>
      <c r="D72" s="31" t="s">
        <v>908</v>
      </c>
      <c r="E72" s="31" t="s">
        <v>557</v>
      </c>
      <c r="F72" s="84">
        <v>1387957</v>
      </c>
      <c r="G72" s="32">
        <v>580.4</v>
      </c>
      <c r="H72" s="32" t="s">
        <v>909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45425</v>
      </c>
      <c r="B73" s="32" t="s">
        <v>1131</v>
      </c>
      <c r="C73" s="31" t="s">
        <v>1132</v>
      </c>
      <c r="D73" s="31" t="s">
        <v>1133</v>
      </c>
      <c r="E73" s="31" t="s">
        <v>557</v>
      </c>
      <c r="F73" s="84">
        <v>498068</v>
      </c>
      <c r="G73" s="32">
        <v>169.98</v>
      </c>
      <c r="H73" s="32" t="s">
        <v>909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45425</v>
      </c>
      <c r="B74" s="32" t="s">
        <v>1134</v>
      </c>
      <c r="C74" s="31" t="s">
        <v>1135</v>
      </c>
      <c r="D74" s="31" t="s">
        <v>1033</v>
      </c>
      <c r="E74" s="31" t="s">
        <v>557</v>
      </c>
      <c r="F74" s="84">
        <v>144000</v>
      </c>
      <c r="G74" s="32">
        <v>49.13</v>
      </c>
      <c r="H74" s="32" t="s">
        <v>909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45425</v>
      </c>
      <c r="B75" s="32" t="s">
        <v>1134</v>
      </c>
      <c r="C75" s="31" t="s">
        <v>1135</v>
      </c>
      <c r="D75" s="31" t="s">
        <v>1136</v>
      </c>
      <c r="E75" s="31" t="s">
        <v>557</v>
      </c>
      <c r="F75" s="84">
        <v>132000</v>
      </c>
      <c r="G75" s="32">
        <v>49.73</v>
      </c>
      <c r="H75" s="32" t="s">
        <v>909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45425</v>
      </c>
      <c r="B76" s="32" t="s">
        <v>1137</v>
      </c>
      <c r="C76" s="31" t="s">
        <v>1138</v>
      </c>
      <c r="D76" s="31" t="s">
        <v>1139</v>
      </c>
      <c r="E76" s="31" t="s">
        <v>557</v>
      </c>
      <c r="F76" s="84">
        <v>171508</v>
      </c>
      <c r="G76" s="32">
        <v>6.06</v>
      </c>
      <c r="H76" s="32" t="s">
        <v>909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45425</v>
      </c>
      <c r="B77" s="32" t="s">
        <v>1140</v>
      </c>
      <c r="C77" s="31" t="s">
        <v>1141</v>
      </c>
      <c r="D77" s="31" t="s">
        <v>1142</v>
      </c>
      <c r="E77" s="31" t="s">
        <v>557</v>
      </c>
      <c r="F77" s="84">
        <v>60000</v>
      </c>
      <c r="G77" s="32">
        <v>138.96</v>
      </c>
      <c r="H77" s="32" t="s">
        <v>909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45425</v>
      </c>
      <c r="B78" s="32" t="s">
        <v>1143</v>
      </c>
      <c r="C78" s="31" t="s">
        <v>1144</v>
      </c>
      <c r="D78" s="31" t="s">
        <v>1145</v>
      </c>
      <c r="E78" s="31" t="s">
        <v>557</v>
      </c>
      <c r="F78" s="84">
        <v>100000</v>
      </c>
      <c r="G78" s="32">
        <v>434.66</v>
      </c>
      <c r="H78" s="32" t="s">
        <v>909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45425</v>
      </c>
      <c r="B79" s="32" t="s">
        <v>1039</v>
      </c>
      <c r="C79" s="31" t="s">
        <v>1040</v>
      </c>
      <c r="D79" s="31" t="s">
        <v>1014</v>
      </c>
      <c r="E79" s="31" t="s">
        <v>557</v>
      </c>
      <c r="F79" s="84">
        <v>96072</v>
      </c>
      <c r="G79" s="32">
        <v>275.82</v>
      </c>
      <c r="H79" s="32" t="s">
        <v>909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45425</v>
      </c>
      <c r="B80" s="32" t="s">
        <v>1039</v>
      </c>
      <c r="C80" s="31" t="s">
        <v>1040</v>
      </c>
      <c r="D80" s="31" t="s">
        <v>887</v>
      </c>
      <c r="E80" s="31" t="s">
        <v>557</v>
      </c>
      <c r="F80" s="84">
        <v>3028</v>
      </c>
      <c r="G80" s="32">
        <v>295.99</v>
      </c>
      <c r="H80" s="32" t="s">
        <v>909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45425</v>
      </c>
      <c r="B81" s="32" t="s">
        <v>1039</v>
      </c>
      <c r="C81" s="31" t="s">
        <v>1040</v>
      </c>
      <c r="D81" s="31" t="s">
        <v>1047</v>
      </c>
      <c r="E81" s="31" t="s">
        <v>557</v>
      </c>
      <c r="F81" s="84">
        <v>56768</v>
      </c>
      <c r="G81" s="32">
        <v>272.07</v>
      </c>
      <c r="H81" s="32" t="s">
        <v>909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45425</v>
      </c>
      <c r="B82" s="32" t="s">
        <v>1039</v>
      </c>
      <c r="C82" s="31" t="s">
        <v>1040</v>
      </c>
      <c r="D82" s="31" t="s">
        <v>1146</v>
      </c>
      <c r="E82" s="31" t="s">
        <v>557</v>
      </c>
      <c r="F82" s="84">
        <v>72110</v>
      </c>
      <c r="G82" s="32">
        <v>277.81</v>
      </c>
      <c r="H82" s="32" t="s">
        <v>909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45425</v>
      </c>
      <c r="B83" s="32" t="s">
        <v>1147</v>
      </c>
      <c r="C83" s="31" t="s">
        <v>1148</v>
      </c>
      <c r="D83" s="31" t="s">
        <v>1038</v>
      </c>
      <c r="E83" s="31" t="s">
        <v>557</v>
      </c>
      <c r="F83" s="84">
        <v>605973</v>
      </c>
      <c r="G83" s="32">
        <v>170.9</v>
      </c>
      <c r="H83" s="32" t="s">
        <v>909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45425</v>
      </c>
      <c r="B84" s="32" t="s">
        <v>1015</v>
      </c>
      <c r="C84" s="31" t="s">
        <v>1016</v>
      </c>
      <c r="D84" s="31" t="s">
        <v>1042</v>
      </c>
      <c r="E84" s="31" t="s">
        <v>557</v>
      </c>
      <c r="F84" s="84">
        <v>72000</v>
      </c>
      <c r="G84" s="32">
        <v>219.05</v>
      </c>
      <c r="H84" s="32" t="s">
        <v>909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45425</v>
      </c>
      <c r="B85" s="32" t="s">
        <v>1043</v>
      </c>
      <c r="C85" s="31" t="s">
        <v>1044</v>
      </c>
      <c r="D85" s="31" t="s">
        <v>1149</v>
      </c>
      <c r="E85" s="31" t="s">
        <v>557</v>
      </c>
      <c r="F85" s="84">
        <v>587698</v>
      </c>
      <c r="G85" s="32">
        <v>61.26</v>
      </c>
      <c r="H85" s="32" t="s">
        <v>909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45425</v>
      </c>
      <c r="B86" s="32" t="s">
        <v>1043</v>
      </c>
      <c r="C86" s="31" t="s">
        <v>1044</v>
      </c>
      <c r="D86" s="31" t="s">
        <v>1133</v>
      </c>
      <c r="E86" s="31" t="s">
        <v>557</v>
      </c>
      <c r="F86" s="84">
        <v>236416</v>
      </c>
      <c r="G86" s="32">
        <v>60.91</v>
      </c>
      <c r="H86" s="32" t="s">
        <v>909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45425</v>
      </c>
      <c r="B87" s="32" t="s">
        <v>1043</v>
      </c>
      <c r="C87" s="31" t="s">
        <v>1044</v>
      </c>
      <c r="D87" s="31" t="s">
        <v>1046</v>
      </c>
      <c r="E87" s="31" t="s">
        <v>557</v>
      </c>
      <c r="F87" s="84">
        <v>1521673</v>
      </c>
      <c r="G87" s="32">
        <v>61.7</v>
      </c>
      <c r="H87" s="32" t="s">
        <v>909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45425</v>
      </c>
      <c r="B88" s="32" t="s">
        <v>1043</v>
      </c>
      <c r="C88" s="31" t="s">
        <v>1044</v>
      </c>
      <c r="D88" s="31" t="s">
        <v>1045</v>
      </c>
      <c r="E88" s="31" t="s">
        <v>557</v>
      </c>
      <c r="F88" s="84">
        <v>616944</v>
      </c>
      <c r="G88" s="32">
        <v>63.59</v>
      </c>
      <c r="H88" s="32" t="s">
        <v>909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45425</v>
      </c>
      <c r="B89" s="32" t="s">
        <v>1113</v>
      </c>
      <c r="C89" s="31" t="s">
        <v>1114</v>
      </c>
      <c r="D89" s="31" t="s">
        <v>1150</v>
      </c>
      <c r="E89" s="31" t="s">
        <v>558</v>
      </c>
      <c r="F89" s="84">
        <v>250000</v>
      </c>
      <c r="G89" s="32">
        <v>19.399999999999999</v>
      </c>
      <c r="H89" s="32" t="s">
        <v>909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45425</v>
      </c>
      <c r="B90" s="32" t="s">
        <v>1113</v>
      </c>
      <c r="C90" s="31" t="s">
        <v>1114</v>
      </c>
      <c r="D90" s="31" t="s">
        <v>1151</v>
      </c>
      <c r="E90" s="31" t="s">
        <v>558</v>
      </c>
      <c r="F90" s="84">
        <v>250000</v>
      </c>
      <c r="G90" s="32">
        <v>19.41</v>
      </c>
      <c r="H90" s="32" t="s">
        <v>909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45425</v>
      </c>
      <c r="B91" s="32" t="s">
        <v>328</v>
      </c>
      <c r="C91" s="31" t="s">
        <v>1116</v>
      </c>
      <c r="D91" s="31" t="s">
        <v>1038</v>
      </c>
      <c r="E91" s="31" t="s">
        <v>558</v>
      </c>
      <c r="F91" s="84">
        <v>255620</v>
      </c>
      <c r="G91" s="32">
        <v>3539.72</v>
      </c>
      <c r="H91" s="32" t="s">
        <v>909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45425</v>
      </c>
      <c r="B92" s="32" t="s">
        <v>1117</v>
      </c>
      <c r="C92" s="31" t="s">
        <v>1118</v>
      </c>
      <c r="D92" s="31" t="s">
        <v>1152</v>
      </c>
      <c r="E92" s="31" t="s">
        <v>558</v>
      </c>
      <c r="F92" s="84">
        <v>650000</v>
      </c>
      <c r="G92" s="32">
        <v>18</v>
      </c>
      <c r="H92" s="32" t="s">
        <v>909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45425</v>
      </c>
      <c r="B93" s="32" t="s">
        <v>1117</v>
      </c>
      <c r="C93" s="31" t="s">
        <v>1118</v>
      </c>
      <c r="D93" s="31" t="s">
        <v>1119</v>
      </c>
      <c r="E93" s="31" t="s">
        <v>558</v>
      </c>
      <c r="F93" s="84">
        <v>27414</v>
      </c>
      <c r="G93" s="32">
        <v>18.47</v>
      </c>
      <c r="H93" s="32" t="s">
        <v>909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45425</v>
      </c>
      <c r="B94" s="32" t="s">
        <v>1036</v>
      </c>
      <c r="C94" s="31" t="s">
        <v>1037</v>
      </c>
      <c r="D94" s="31" t="s">
        <v>1041</v>
      </c>
      <c r="E94" s="31" t="s">
        <v>558</v>
      </c>
      <c r="F94" s="84">
        <v>429706</v>
      </c>
      <c r="G94" s="32">
        <v>379.82</v>
      </c>
      <c r="H94" s="32" t="s">
        <v>909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45425</v>
      </c>
      <c r="B95" s="32" t="s">
        <v>1036</v>
      </c>
      <c r="C95" s="31" t="s">
        <v>1037</v>
      </c>
      <c r="D95" s="31" t="s">
        <v>1120</v>
      </c>
      <c r="E95" s="31" t="s">
        <v>558</v>
      </c>
      <c r="F95" s="84">
        <v>268985</v>
      </c>
      <c r="G95" s="32">
        <v>379.71</v>
      </c>
      <c r="H95" s="32" t="s">
        <v>909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45425</v>
      </c>
      <c r="B96" s="32" t="s">
        <v>1036</v>
      </c>
      <c r="C96" s="31" t="s">
        <v>1037</v>
      </c>
      <c r="D96" s="31" t="s">
        <v>1047</v>
      </c>
      <c r="E96" s="31" t="s">
        <v>558</v>
      </c>
      <c r="F96" s="84">
        <v>494957</v>
      </c>
      <c r="G96" s="32">
        <v>379.64</v>
      </c>
      <c r="H96" s="32" t="s">
        <v>909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45425</v>
      </c>
      <c r="B97" s="32" t="s">
        <v>1036</v>
      </c>
      <c r="C97" s="31" t="s">
        <v>1037</v>
      </c>
      <c r="D97" s="31" t="s">
        <v>1038</v>
      </c>
      <c r="E97" s="31" t="s">
        <v>558</v>
      </c>
      <c r="F97" s="84">
        <v>501574</v>
      </c>
      <c r="G97" s="32">
        <v>372.8</v>
      </c>
      <c r="H97" s="32" t="s">
        <v>909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45425</v>
      </c>
      <c r="B98" s="32" t="s">
        <v>1153</v>
      </c>
      <c r="C98" s="31" t="s">
        <v>1154</v>
      </c>
      <c r="D98" s="31" t="s">
        <v>1155</v>
      </c>
      <c r="E98" s="31" t="s">
        <v>558</v>
      </c>
      <c r="F98" s="84">
        <v>702000</v>
      </c>
      <c r="G98" s="32">
        <v>18.07</v>
      </c>
      <c r="H98" s="32" t="s">
        <v>909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45425</v>
      </c>
      <c r="B99" s="32" t="s">
        <v>1121</v>
      </c>
      <c r="C99" s="31" t="s">
        <v>1122</v>
      </c>
      <c r="D99" s="31" t="s">
        <v>1038</v>
      </c>
      <c r="E99" s="31" t="s">
        <v>558</v>
      </c>
      <c r="F99" s="84">
        <v>121303</v>
      </c>
      <c r="G99" s="32">
        <v>483.72</v>
      </c>
      <c r="H99" s="32" t="s">
        <v>909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45425</v>
      </c>
      <c r="B100" s="32" t="s">
        <v>1123</v>
      </c>
      <c r="C100" s="31" t="s">
        <v>1124</v>
      </c>
      <c r="D100" s="31" t="s">
        <v>1042</v>
      </c>
      <c r="E100" s="31" t="s">
        <v>558</v>
      </c>
      <c r="F100" s="84">
        <v>32000</v>
      </c>
      <c r="G100" s="32">
        <v>280.83999999999997</v>
      </c>
      <c r="H100" s="32" t="s">
        <v>909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45425</v>
      </c>
      <c r="B101" s="32" t="s">
        <v>1156</v>
      </c>
      <c r="C101" s="31" t="s">
        <v>1157</v>
      </c>
      <c r="D101" s="31" t="s">
        <v>1158</v>
      </c>
      <c r="E101" s="31" t="s">
        <v>558</v>
      </c>
      <c r="F101" s="84">
        <v>1815636</v>
      </c>
      <c r="G101" s="32">
        <v>3.22</v>
      </c>
      <c r="H101" s="32" t="s">
        <v>909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45425</v>
      </c>
      <c r="B102" s="32" t="s">
        <v>1128</v>
      </c>
      <c r="C102" s="31" t="s">
        <v>1129</v>
      </c>
      <c r="D102" s="31" t="s">
        <v>908</v>
      </c>
      <c r="E102" s="31" t="s">
        <v>558</v>
      </c>
      <c r="F102" s="84">
        <v>1387957</v>
      </c>
      <c r="G102" s="32">
        <v>580.79999999999995</v>
      </c>
      <c r="H102" s="32" t="s">
        <v>909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45425</v>
      </c>
      <c r="B103" s="32" t="s">
        <v>1128</v>
      </c>
      <c r="C103" s="31" t="s">
        <v>1129</v>
      </c>
      <c r="D103" s="31" t="s">
        <v>1130</v>
      </c>
      <c r="E103" s="31" t="s">
        <v>558</v>
      </c>
      <c r="F103" s="84">
        <v>1358739</v>
      </c>
      <c r="G103" s="32">
        <v>581.33000000000004</v>
      </c>
      <c r="H103" s="32" t="s">
        <v>909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45425</v>
      </c>
      <c r="B104" s="32" t="s">
        <v>1131</v>
      </c>
      <c r="C104" s="31" t="s">
        <v>1132</v>
      </c>
      <c r="D104" s="31" t="s">
        <v>1133</v>
      </c>
      <c r="E104" s="31" t="s">
        <v>558</v>
      </c>
      <c r="F104" s="84">
        <v>68</v>
      </c>
      <c r="G104" s="32">
        <v>170.1</v>
      </c>
      <c r="H104" s="32" t="s">
        <v>909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45425</v>
      </c>
      <c r="B105" s="32" t="s">
        <v>1134</v>
      </c>
      <c r="C105" s="31" t="s">
        <v>1135</v>
      </c>
      <c r="D105" s="31" t="s">
        <v>1136</v>
      </c>
      <c r="E105" s="31" t="s">
        <v>558</v>
      </c>
      <c r="F105" s="84">
        <v>132000</v>
      </c>
      <c r="G105" s="32">
        <v>49.76</v>
      </c>
      <c r="H105" s="32" t="s">
        <v>909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45425</v>
      </c>
      <c r="B106" s="32" t="s">
        <v>1134</v>
      </c>
      <c r="C106" s="31" t="s">
        <v>1135</v>
      </c>
      <c r="D106" s="31" t="s">
        <v>1033</v>
      </c>
      <c r="E106" s="31" t="s">
        <v>558</v>
      </c>
      <c r="F106" s="84">
        <v>105000</v>
      </c>
      <c r="G106" s="32">
        <v>49.76</v>
      </c>
      <c r="H106" s="32" t="s">
        <v>909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45425</v>
      </c>
      <c r="B107" s="32" t="s">
        <v>1137</v>
      </c>
      <c r="C107" s="31" t="s">
        <v>1138</v>
      </c>
      <c r="D107" s="31" t="s">
        <v>1139</v>
      </c>
      <c r="E107" s="31" t="s">
        <v>558</v>
      </c>
      <c r="F107" s="84">
        <v>154104</v>
      </c>
      <c r="G107" s="32">
        <v>6.15</v>
      </c>
      <c r="H107" s="32" t="s">
        <v>909</v>
      </c>
    </row>
    <row r="108" spans="1:28" ht="15" customHeight="1">
      <c r="A108" s="83">
        <v>45425</v>
      </c>
      <c r="B108" s="32" t="s">
        <v>1039</v>
      </c>
      <c r="C108" s="31" t="s">
        <v>1040</v>
      </c>
      <c r="D108" s="31" t="s">
        <v>887</v>
      </c>
      <c r="E108" s="31" t="s">
        <v>558</v>
      </c>
      <c r="F108" s="84">
        <v>50013</v>
      </c>
      <c r="G108" s="32">
        <v>299.45</v>
      </c>
      <c r="H108" s="32" t="s">
        <v>909</v>
      </c>
    </row>
    <row r="109" spans="1:28" ht="15" customHeight="1">
      <c r="A109" s="83">
        <v>45425</v>
      </c>
      <c r="B109" s="32" t="s">
        <v>1039</v>
      </c>
      <c r="C109" s="31" t="s">
        <v>1040</v>
      </c>
      <c r="D109" s="31" t="s">
        <v>1047</v>
      </c>
      <c r="E109" s="31" t="s">
        <v>558</v>
      </c>
      <c r="F109" s="84">
        <v>56768</v>
      </c>
      <c r="G109" s="32">
        <v>272</v>
      </c>
      <c r="H109" s="32" t="s">
        <v>909</v>
      </c>
    </row>
    <row r="110" spans="1:28" ht="15" customHeight="1">
      <c r="A110" s="83">
        <v>45425</v>
      </c>
      <c r="B110" s="32" t="s">
        <v>1039</v>
      </c>
      <c r="C110" s="31" t="s">
        <v>1040</v>
      </c>
      <c r="D110" s="31" t="s">
        <v>1014</v>
      </c>
      <c r="E110" s="31" t="s">
        <v>558</v>
      </c>
      <c r="F110" s="84">
        <v>96092</v>
      </c>
      <c r="G110" s="32">
        <v>254.81</v>
      </c>
      <c r="H110" s="32" t="s">
        <v>909</v>
      </c>
    </row>
    <row r="111" spans="1:28" ht="15" customHeight="1">
      <c r="A111" s="83">
        <v>45425</v>
      </c>
      <c r="B111" s="32" t="s">
        <v>1147</v>
      </c>
      <c r="C111" s="31" t="s">
        <v>1148</v>
      </c>
      <c r="D111" s="31" t="s">
        <v>1038</v>
      </c>
      <c r="E111" s="31" t="s">
        <v>558</v>
      </c>
      <c r="F111" s="84">
        <v>605973</v>
      </c>
      <c r="G111" s="32">
        <v>170.82</v>
      </c>
      <c r="H111" s="32" t="s">
        <v>909</v>
      </c>
    </row>
    <row r="112" spans="1:28" ht="15" customHeight="1">
      <c r="A112" s="83">
        <v>45425</v>
      </c>
      <c r="B112" s="32" t="s">
        <v>1159</v>
      </c>
      <c r="C112" s="31" t="s">
        <v>1160</v>
      </c>
      <c r="D112" s="31" t="s">
        <v>1161</v>
      </c>
      <c r="E112" s="31" t="s">
        <v>558</v>
      </c>
      <c r="F112" s="84">
        <v>97855</v>
      </c>
      <c r="G112" s="32">
        <v>189.13</v>
      </c>
      <c r="H112" s="32" t="s">
        <v>909</v>
      </c>
    </row>
    <row r="113" spans="1:8" ht="15" customHeight="1">
      <c r="A113" s="83">
        <v>45425</v>
      </c>
      <c r="B113" s="32" t="s">
        <v>1043</v>
      </c>
      <c r="C113" s="31" t="s">
        <v>1044</v>
      </c>
      <c r="D113" s="31" t="s">
        <v>1046</v>
      </c>
      <c r="E113" s="31" t="s">
        <v>558</v>
      </c>
      <c r="F113" s="84">
        <v>871239</v>
      </c>
      <c r="G113" s="32">
        <v>60.69</v>
      </c>
      <c r="H113" s="32" t="s">
        <v>909</v>
      </c>
    </row>
    <row r="114" spans="1:8" ht="15" customHeight="1">
      <c r="A114" s="83">
        <v>45425</v>
      </c>
      <c r="B114" s="32" t="s">
        <v>1043</v>
      </c>
      <c r="C114" s="31" t="s">
        <v>1044</v>
      </c>
      <c r="D114" s="31" t="s">
        <v>1045</v>
      </c>
      <c r="E114" s="31" t="s">
        <v>558</v>
      </c>
      <c r="F114" s="84">
        <v>606620</v>
      </c>
      <c r="G114" s="32">
        <v>61.44</v>
      </c>
      <c r="H114" s="32" t="s">
        <v>909</v>
      </c>
    </row>
    <row r="115" spans="1:8" ht="15" customHeight="1">
      <c r="A115" s="83">
        <v>45425</v>
      </c>
      <c r="B115" s="32" t="s">
        <v>1043</v>
      </c>
      <c r="C115" s="31" t="s">
        <v>1044</v>
      </c>
      <c r="D115" s="31" t="s">
        <v>1133</v>
      </c>
      <c r="E115" s="31" t="s">
        <v>558</v>
      </c>
      <c r="F115" s="84">
        <v>1054204</v>
      </c>
      <c r="G115" s="32">
        <v>61.73</v>
      </c>
      <c r="H115" s="32" t="s">
        <v>909</v>
      </c>
    </row>
    <row r="116" spans="1:8" ht="15" customHeight="1">
      <c r="A116" s="83">
        <v>45425</v>
      </c>
      <c r="B116" s="32" t="s">
        <v>1043</v>
      </c>
      <c r="C116" s="31" t="s">
        <v>1044</v>
      </c>
      <c r="D116" s="31" t="s">
        <v>1149</v>
      </c>
      <c r="E116" s="31" t="s">
        <v>558</v>
      </c>
      <c r="F116" s="84">
        <v>434238</v>
      </c>
      <c r="G116" s="32">
        <v>61</v>
      </c>
      <c r="H116" s="32" t="s">
        <v>909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5"/>
  <sheetViews>
    <sheetView zoomScale="80" zoomScaleNormal="80" workbookViewId="0">
      <selection activeCell="F50" sqref="F5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2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559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549</v>
      </c>
      <c r="C9" s="93"/>
      <c r="D9" s="94" t="s">
        <v>560</v>
      </c>
      <c r="E9" s="93" t="s">
        <v>561</v>
      </c>
      <c r="F9" s="93" t="s">
        <v>562</v>
      </c>
      <c r="G9" s="93" t="s">
        <v>563</v>
      </c>
      <c r="H9" s="93" t="s">
        <v>564</v>
      </c>
      <c r="I9" s="93" t="s">
        <v>565</v>
      </c>
      <c r="J9" s="92" t="s">
        <v>566</v>
      </c>
      <c r="K9" s="93" t="s">
        <v>567</v>
      </c>
      <c r="L9" s="95" t="s">
        <v>568</v>
      </c>
      <c r="M9" s="95" t="s">
        <v>569</v>
      </c>
      <c r="N9" s="93" t="s">
        <v>570</v>
      </c>
      <c r="O9" s="239" t="s">
        <v>571</v>
      </c>
      <c r="P9" s="195" t="s">
        <v>572</v>
      </c>
      <c r="Q9" s="195" t="s">
        <v>847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87">
        <v>1</v>
      </c>
      <c r="B10" s="184">
        <v>45362</v>
      </c>
      <c r="C10" s="188"/>
      <c r="D10" s="192" t="s">
        <v>185</v>
      </c>
      <c r="E10" s="189" t="s">
        <v>573</v>
      </c>
      <c r="F10" s="183" t="s">
        <v>885</v>
      </c>
      <c r="G10" s="185">
        <v>2390</v>
      </c>
      <c r="H10" s="183"/>
      <c r="I10" s="183" t="s">
        <v>886</v>
      </c>
      <c r="J10" s="185" t="s">
        <v>574</v>
      </c>
      <c r="K10" s="185"/>
      <c r="L10" s="186"/>
      <c r="M10" s="190"/>
      <c r="N10" s="185"/>
      <c r="O10" s="191"/>
      <c r="P10" s="186">
        <f>VLOOKUP(D10,'MidCap Intra'!$B$11:$C$567,2,0)</f>
        <v>2516.25</v>
      </c>
      <c r="Q10" s="229"/>
      <c r="S10" s="37" t="s">
        <v>575</v>
      </c>
    </row>
    <row r="11" spans="1:27" ht="15" customHeight="1">
      <c r="A11" s="187">
        <v>2</v>
      </c>
      <c r="B11" s="184">
        <v>45373</v>
      </c>
      <c r="C11" s="188"/>
      <c r="D11" s="192" t="s">
        <v>226</v>
      </c>
      <c r="E11" s="189" t="s">
        <v>573</v>
      </c>
      <c r="F11" s="183" t="s">
        <v>888</v>
      </c>
      <c r="G11" s="185">
        <v>3640</v>
      </c>
      <c r="H11" s="183"/>
      <c r="I11" s="183" t="s">
        <v>889</v>
      </c>
      <c r="J11" s="185" t="s">
        <v>574</v>
      </c>
      <c r="K11" s="185"/>
      <c r="L11" s="186"/>
      <c r="M11" s="190"/>
      <c r="N11" s="185"/>
      <c r="O11" s="191"/>
      <c r="P11" s="186">
        <f>VLOOKUP(D11,'MidCap Intra'!$B$11:$C$567,2,0)</f>
        <v>3947.8</v>
      </c>
      <c r="Q11" s="229"/>
      <c r="S11" s="37" t="s">
        <v>575</v>
      </c>
    </row>
    <row r="12" spans="1:27" ht="15" customHeight="1">
      <c r="A12" s="306">
        <v>3</v>
      </c>
      <c r="B12" s="307">
        <v>45385</v>
      </c>
      <c r="C12" s="308"/>
      <c r="D12" s="309" t="s">
        <v>84</v>
      </c>
      <c r="E12" s="310" t="s">
        <v>573</v>
      </c>
      <c r="F12" s="261">
        <v>4760</v>
      </c>
      <c r="G12" s="262">
        <v>4580</v>
      </c>
      <c r="H12" s="261">
        <v>4965</v>
      </c>
      <c r="I12" s="261" t="s">
        <v>893</v>
      </c>
      <c r="J12" s="256" t="s">
        <v>951</v>
      </c>
      <c r="K12" s="256">
        <f t="shared" ref="K12" si="0">H12-F12</f>
        <v>205</v>
      </c>
      <c r="L12" s="302">
        <f t="shared" ref="L12" si="1">(F12*-0.3)/100</f>
        <v>-14.28</v>
      </c>
      <c r="M12" s="303">
        <f t="shared" ref="M12" si="2">(K12+L12)/F12</f>
        <v>4.00672268907563E-2</v>
      </c>
      <c r="N12" s="256" t="s">
        <v>576</v>
      </c>
      <c r="O12" s="304">
        <v>45418</v>
      </c>
      <c r="P12" s="305"/>
      <c r="Q12" s="229"/>
      <c r="S12" s="37" t="s">
        <v>575</v>
      </c>
    </row>
    <row r="13" spans="1:27" ht="15" customHeight="1">
      <c r="A13" s="187">
        <v>4</v>
      </c>
      <c r="B13" s="184">
        <v>45394</v>
      </c>
      <c r="C13" s="188"/>
      <c r="D13" s="192" t="s">
        <v>274</v>
      </c>
      <c r="E13" s="189" t="s">
        <v>573</v>
      </c>
      <c r="F13" s="183" t="s">
        <v>897</v>
      </c>
      <c r="G13" s="185">
        <v>1625</v>
      </c>
      <c r="H13" s="183"/>
      <c r="I13" s="183" t="s">
        <v>898</v>
      </c>
      <c r="J13" s="185" t="s">
        <v>574</v>
      </c>
      <c r="K13" s="185"/>
      <c r="L13" s="186"/>
      <c r="M13" s="190"/>
      <c r="N13" s="185"/>
      <c r="O13" s="191"/>
      <c r="P13" s="186">
        <f>VLOOKUP(D13,'MidCap Intra'!$B$11:$C$567,2,0)</f>
        <v>1764.4</v>
      </c>
      <c r="Q13" s="229"/>
      <c r="S13" s="37" t="s">
        <v>767</v>
      </c>
    </row>
    <row r="14" spans="1:27" ht="15" customHeight="1">
      <c r="A14" s="187">
        <v>5</v>
      </c>
      <c r="B14" s="184">
        <v>45397</v>
      </c>
      <c r="C14" s="188"/>
      <c r="D14" s="192" t="s">
        <v>127</v>
      </c>
      <c r="E14" s="189" t="s">
        <v>573</v>
      </c>
      <c r="F14" s="183" t="s">
        <v>899</v>
      </c>
      <c r="G14" s="185">
        <v>1377</v>
      </c>
      <c r="H14" s="183"/>
      <c r="I14" s="183" t="s">
        <v>900</v>
      </c>
      <c r="J14" s="185" t="s">
        <v>574</v>
      </c>
      <c r="K14" s="185"/>
      <c r="L14" s="186"/>
      <c r="M14" s="190"/>
      <c r="N14" s="185"/>
      <c r="O14" s="191"/>
      <c r="P14" s="186">
        <f>VLOOKUP(D14,'MidCap Intra'!$B$11:$C$567,2,0)</f>
        <v>1455.25</v>
      </c>
      <c r="Q14" s="229"/>
      <c r="S14" s="37" t="s">
        <v>575</v>
      </c>
    </row>
    <row r="15" spans="1:27" ht="15" customHeight="1">
      <c r="A15" s="322">
        <v>6</v>
      </c>
      <c r="B15" s="323">
        <v>45405</v>
      </c>
      <c r="C15" s="324"/>
      <c r="D15" s="325" t="s">
        <v>473</v>
      </c>
      <c r="E15" s="326" t="s">
        <v>573</v>
      </c>
      <c r="F15" s="287">
        <v>161</v>
      </c>
      <c r="G15" s="288">
        <v>149.5</v>
      </c>
      <c r="H15" s="287">
        <v>148.5</v>
      </c>
      <c r="I15" s="287" t="s">
        <v>902</v>
      </c>
      <c r="J15" s="280" t="s">
        <v>1051</v>
      </c>
      <c r="K15" s="280">
        <f t="shared" ref="K15" si="3">H15-F15</f>
        <v>-12.5</v>
      </c>
      <c r="L15" s="327">
        <f t="shared" ref="L15" si="4">(F15*-0.3)/100</f>
        <v>-0.48299999999999998</v>
      </c>
      <c r="M15" s="328">
        <f t="shared" ref="M15" si="5">(K15+L15)/F15</f>
        <v>-8.0639751552795028E-2</v>
      </c>
      <c r="N15" s="280" t="s">
        <v>586</v>
      </c>
      <c r="O15" s="329">
        <v>45425</v>
      </c>
      <c r="P15" s="330"/>
      <c r="Q15" s="229"/>
      <c r="S15" s="37" t="s">
        <v>575</v>
      </c>
    </row>
    <row r="16" spans="1:27" ht="15" customHeight="1">
      <c r="A16" s="306">
        <v>7</v>
      </c>
      <c r="B16" s="307">
        <v>45411</v>
      </c>
      <c r="C16" s="308"/>
      <c r="D16" s="309" t="s">
        <v>218</v>
      </c>
      <c r="E16" s="310" t="s">
        <v>573</v>
      </c>
      <c r="F16" s="261">
        <v>642.5</v>
      </c>
      <c r="G16" s="262">
        <v>618</v>
      </c>
      <c r="H16" s="261">
        <v>669.5</v>
      </c>
      <c r="I16" s="261" t="s">
        <v>912</v>
      </c>
      <c r="J16" s="256" t="s">
        <v>1024</v>
      </c>
      <c r="K16" s="256">
        <f t="shared" ref="K16" si="6">H16-F16</f>
        <v>27</v>
      </c>
      <c r="L16" s="302">
        <f t="shared" ref="L16" si="7">(F16*-0.3)/100</f>
        <v>-1.9275</v>
      </c>
      <c r="M16" s="303">
        <f t="shared" ref="M16" si="8">(K16+L16)/F16</f>
        <v>3.9023346303501946E-2</v>
      </c>
      <c r="N16" s="256" t="s">
        <v>576</v>
      </c>
      <c r="O16" s="304">
        <v>45422</v>
      </c>
      <c r="P16" s="305"/>
      <c r="Q16" s="229"/>
      <c r="S16" s="37" t="s">
        <v>575</v>
      </c>
    </row>
    <row r="17" spans="1:39" ht="15" customHeight="1">
      <c r="A17" s="322">
        <v>8</v>
      </c>
      <c r="B17" s="323">
        <v>45412</v>
      </c>
      <c r="C17" s="324"/>
      <c r="D17" s="325" t="s">
        <v>905</v>
      </c>
      <c r="E17" s="326" t="s">
        <v>573</v>
      </c>
      <c r="F17" s="287">
        <v>165.5</v>
      </c>
      <c r="G17" s="288">
        <v>159</v>
      </c>
      <c r="H17" s="287">
        <v>158.5</v>
      </c>
      <c r="I17" s="287" t="s">
        <v>914</v>
      </c>
      <c r="J17" s="280" t="s">
        <v>1017</v>
      </c>
      <c r="K17" s="280">
        <f t="shared" ref="K17" si="9">H17-F17</f>
        <v>-7</v>
      </c>
      <c r="L17" s="327">
        <f t="shared" ref="L17" si="10">(F17*-0.3)/100</f>
        <v>-0.4965</v>
      </c>
      <c r="M17" s="328">
        <f t="shared" ref="M17" si="11">(K17+L17)/F17</f>
        <v>-4.5296072507552874E-2</v>
      </c>
      <c r="N17" s="280" t="s">
        <v>586</v>
      </c>
      <c r="O17" s="329">
        <v>45421</v>
      </c>
      <c r="P17" s="330"/>
      <c r="Q17" s="229"/>
      <c r="S17" s="37" t="s">
        <v>575</v>
      </c>
    </row>
    <row r="18" spans="1:39" ht="15" customHeight="1">
      <c r="A18" s="187">
        <v>9</v>
      </c>
      <c r="B18" s="184">
        <v>45412</v>
      </c>
      <c r="C18" s="188"/>
      <c r="D18" s="192" t="s">
        <v>427</v>
      </c>
      <c r="E18" s="189" t="s">
        <v>573</v>
      </c>
      <c r="F18" s="183" t="s">
        <v>915</v>
      </c>
      <c r="G18" s="185">
        <v>1360</v>
      </c>
      <c r="H18" s="183"/>
      <c r="I18" s="183" t="s">
        <v>916</v>
      </c>
      <c r="J18" s="185" t="s">
        <v>574</v>
      </c>
      <c r="K18" s="185"/>
      <c r="L18" s="186"/>
      <c r="M18" s="190"/>
      <c r="N18" s="185"/>
      <c r="O18" s="191"/>
      <c r="P18" s="186">
        <f>VLOOKUP(D18,'MidCap Intra'!$B$11:$C$567,2,0)</f>
        <v>1442.4</v>
      </c>
      <c r="Q18" s="229"/>
      <c r="S18" s="37" t="s">
        <v>575</v>
      </c>
    </row>
    <row r="19" spans="1:39" ht="15" customHeight="1">
      <c r="A19" s="187">
        <v>10</v>
      </c>
      <c r="B19" s="184">
        <v>45414</v>
      </c>
      <c r="C19" s="188"/>
      <c r="D19" s="192" t="s">
        <v>125</v>
      </c>
      <c r="E19" s="189" t="s">
        <v>573</v>
      </c>
      <c r="F19" s="183" t="s">
        <v>918</v>
      </c>
      <c r="G19" s="185">
        <v>1285</v>
      </c>
      <c r="H19" s="183"/>
      <c r="I19" s="183" t="s">
        <v>919</v>
      </c>
      <c r="J19" s="185" t="s">
        <v>574</v>
      </c>
      <c r="K19" s="185"/>
      <c r="L19" s="186"/>
      <c r="M19" s="190"/>
      <c r="N19" s="185"/>
      <c r="O19" s="191"/>
      <c r="P19" s="186">
        <f>VLOOKUP(D19,'MidCap Intra'!$B$11:$C$567,2,0)</f>
        <v>1312.9</v>
      </c>
      <c r="Q19" s="229"/>
      <c r="S19" s="37" t="s">
        <v>575</v>
      </c>
    </row>
    <row r="20" spans="1:39" ht="15" customHeight="1">
      <c r="A20" s="187">
        <v>11</v>
      </c>
      <c r="B20" s="184">
        <v>45418</v>
      </c>
      <c r="C20" s="188"/>
      <c r="D20" s="192" t="s">
        <v>92</v>
      </c>
      <c r="E20" s="189" t="s">
        <v>573</v>
      </c>
      <c r="F20" s="183" t="s">
        <v>948</v>
      </c>
      <c r="G20" s="185">
        <v>428</v>
      </c>
      <c r="H20" s="183"/>
      <c r="I20" s="183" t="s">
        <v>949</v>
      </c>
      <c r="J20" s="185" t="s">
        <v>574</v>
      </c>
      <c r="K20" s="185"/>
      <c r="L20" s="186"/>
      <c r="M20" s="190"/>
      <c r="N20" s="185"/>
      <c r="O20" s="191"/>
      <c r="P20" s="186">
        <f>VLOOKUP(D20,'MidCap Intra'!$B$11:$C$567,2,0)</f>
        <v>444</v>
      </c>
      <c r="Q20" s="229"/>
      <c r="S20" s="37" t="s">
        <v>575</v>
      </c>
    </row>
    <row r="21" spans="1:39" ht="15" customHeight="1">
      <c r="A21" s="187">
        <v>12</v>
      </c>
      <c r="B21" s="184">
        <v>45419</v>
      </c>
      <c r="C21" s="188"/>
      <c r="D21" s="192" t="s">
        <v>155</v>
      </c>
      <c r="E21" s="189" t="s">
        <v>573</v>
      </c>
      <c r="F21" s="183" t="s">
        <v>962</v>
      </c>
      <c r="G21" s="185">
        <v>416</v>
      </c>
      <c r="H21" s="183"/>
      <c r="I21" s="183" t="s">
        <v>963</v>
      </c>
      <c r="J21" s="185" t="s">
        <v>574</v>
      </c>
      <c r="K21" s="185"/>
      <c r="L21" s="186"/>
      <c r="M21" s="190"/>
      <c r="N21" s="185"/>
      <c r="O21" s="191"/>
      <c r="P21" s="186">
        <f>VLOOKUP(D21,'MidCap Intra'!$B$11:$C$567,2,0)</f>
        <v>431.85</v>
      </c>
      <c r="Q21" s="229"/>
      <c r="S21" s="37" t="s">
        <v>575</v>
      </c>
    </row>
    <row r="22" spans="1:39" ht="15" customHeight="1">
      <c r="A22" s="187"/>
      <c r="B22" s="184"/>
      <c r="C22" s="188"/>
      <c r="D22" s="192"/>
      <c r="E22" s="189"/>
      <c r="F22" s="183"/>
      <c r="G22" s="185"/>
      <c r="H22" s="183"/>
      <c r="I22" s="183"/>
      <c r="J22" s="185"/>
      <c r="K22" s="185"/>
      <c r="L22" s="186"/>
      <c r="M22" s="190"/>
      <c r="N22" s="185"/>
      <c r="O22" s="191"/>
      <c r="P22" s="186"/>
      <c r="Q22" s="229"/>
      <c r="S22" s="37" t="s">
        <v>575</v>
      </c>
    </row>
    <row r="23" spans="1:39" ht="15" customHeight="1">
      <c r="A23" s="187"/>
      <c r="B23" s="184"/>
      <c r="C23" s="188"/>
      <c r="D23" s="192"/>
      <c r="E23" s="189"/>
      <c r="F23" s="183"/>
      <c r="G23" s="185"/>
      <c r="H23" s="183"/>
      <c r="I23" s="183"/>
      <c r="J23" s="185"/>
      <c r="K23" s="185"/>
      <c r="L23" s="186"/>
      <c r="M23" s="190"/>
      <c r="N23" s="185"/>
      <c r="O23" s="191"/>
      <c r="P23" s="186"/>
      <c r="Q23" s="229"/>
      <c r="S23" s="37"/>
    </row>
    <row r="24" spans="1:39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9"/>
      <c r="S24" s="37"/>
    </row>
    <row r="25" spans="1:39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39" ht="14.25" customHeight="1">
      <c r="A26" s="96"/>
      <c r="B26" s="97"/>
      <c r="C26" s="98"/>
      <c r="D26" s="99"/>
      <c r="E26" s="100"/>
      <c r="F26" s="100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2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03" t="s">
        <v>577</v>
      </c>
      <c r="B27" s="104"/>
      <c r="C27" s="105"/>
      <c r="E27" s="106"/>
      <c r="F27" s="106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07" t="s">
        <v>578</v>
      </c>
      <c r="B28" s="103"/>
      <c r="C28" s="103"/>
      <c r="D28" s="103"/>
      <c r="E28" s="37"/>
      <c r="F28" s="108" t="s">
        <v>579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03" t="s">
        <v>580</v>
      </c>
      <c r="B29" s="103"/>
      <c r="C29" s="103"/>
      <c r="D29" s="103" t="s">
        <v>581</v>
      </c>
      <c r="E29" s="6"/>
      <c r="F29" s="108" t="s">
        <v>582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03"/>
      <c r="B30" s="103"/>
      <c r="C30" s="103"/>
      <c r="D30" s="103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96"/>
      <c r="B31" s="196"/>
      <c r="C31" s="196"/>
      <c r="D31" s="196"/>
      <c r="E31" s="197"/>
      <c r="F31" s="19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15" t="s">
        <v>587</v>
      </c>
      <c r="B33" s="115"/>
      <c r="C33" s="115"/>
      <c r="D33" s="115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3" t="s">
        <v>16</v>
      </c>
      <c r="B34" s="93" t="s">
        <v>549</v>
      </c>
      <c r="C34" s="93"/>
      <c r="D34" s="94" t="s">
        <v>560</v>
      </c>
      <c r="E34" s="93" t="s">
        <v>561</v>
      </c>
      <c r="F34" s="93" t="s">
        <v>562</v>
      </c>
      <c r="G34" s="93" t="s">
        <v>583</v>
      </c>
      <c r="H34" s="93" t="s">
        <v>564</v>
      </c>
      <c r="I34" s="193" t="s">
        <v>565</v>
      </c>
      <c r="J34" s="195" t="s">
        <v>566</v>
      </c>
      <c r="K34" s="194" t="s">
        <v>588</v>
      </c>
      <c r="L34" s="95" t="s">
        <v>568</v>
      </c>
      <c r="M34" s="116" t="s">
        <v>589</v>
      </c>
      <c r="N34" s="93" t="s">
        <v>590</v>
      </c>
      <c r="O34" s="92" t="s">
        <v>570</v>
      </c>
      <c r="P34" s="278" t="s">
        <v>571</v>
      </c>
      <c r="Q34" s="231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61">
        <v>1</v>
      </c>
      <c r="B35" s="259">
        <v>45408</v>
      </c>
      <c r="C35" s="260"/>
      <c r="D35" s="260" t="s">
        <v>906</v>
      </c>
      <c r="E35" s="261" t="s">
        <v>585</v>
      </c>
      <c r="F35" s="261">
        <v>1102.5</v>
      </c>
      <c r="G35" s="261">
        <v>1078</v>
      </c>
      <c r="H35" s="261">
        <v>1114</v>
      </c>
      <c r="I35" s="262" t="s">
        <v>907</v>
      </c>
      <c r="J35" s="295" t="s">
        <v>945</v>
      </c>
      <c r="K35" s="296">
        <f t="shared" ref="K35" si="12">H35-F35</f>
        <v>11.5</v>
      </c>
      <c r="L35" s="297">
        <f t="shared" ref="L35" si="13">(H35*N35)*0.03%</f>
        <v>150.38999999999999</v>
      </c>
      <c r="M35" s="298">
        <f t="shared" ref="M35" si="14">(K35*N35)-L35</f>
        <v>5024.6099999999997</v>
      </c>
      <c r="N35" s="296">
        <v>450</v>
      </c>
      <c r="O35" s="299" t="s">
        <v>576</v>
      </c>
      <c r="P35" s="300">
        <v>45415</v>
      </c>
      <c r="Q35" s="227"/>
      <c r="R35" s="117"/>
      <c r="S35" s="54" t="s">
        <v>575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18"/>
      <c r="AH35" s="119"/>
      <c r="AI35" s="117"/>
      <c r="AJ35" s="117"/>
      <c r="AK35" s="118"/>
      <c r="AL35" s="118"/>
      <c r="AM35" s="118"/>
    </row>
    <row r="36" spans="1:39" ht="12.75" customHeight="1">
      <c r="A36" s="261">
        <v>2</v>
      </c>
      <c r="B36" s="259">
        <v>45414</v>
      </c>
      <c r="C36" s="260"/>
      <c r="D36" s="260" t="s">
        <v>928</v>
      </c>
      <c r="E36" s="261" t="s">
        <v>585</v>
      </c>
      <c r="F36" s="261">
        <v>457</v>
      </c>
      <c r="G36" s="261">
        <v>448</v>
      </c>
      <c r="H36" s="261">
        <v>465.5</v>
      </c>
      <c r="I36" s="262" t="s">
        <v>929</v>
      </c>
      <c r="J36" s="295" t="s">
        <v>944</v>
      </c>
      <c r="K36" s="296">
        <f t="shared" ref="K36" si="15">H36-F36</f>
        <v>8.5</v>
      </c>
      <c r="L36" s="297">
        <f t="shared" ref="L36" si="16">(H36*N36)*0.03%</f>
        <v>174.56249999999997</v>
      </c>
      <c r="M36" s="298">
        <f t="shared" ref="M36" si="17">(K36*N36)-L36</f>
        <v>10450.4375</v>
      </c>
      <c r="N36" s="296">
        <v>1250</v>
      </c>
      <c r="O36" s="299" t="s">
        <v>576</v>
      </c>
      <c r="P36" s="300">
        <v>45415</v>
      </c>
      <c r="Q36" s="227"/>
      <c r="R36" s="117"/>
      <c r="S36" s="54" t="s">
        <v>575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18"/>
      <c r="AH36" s="119"/>
      <c r="AI36" s="117"/>
      <c r="AJ36" s="117"/>
      <c r="AK36" s="118"/>
      <c r="AL36" s="118"/>
      <c r="AM36" s="118"/>
    </row>
    <row r="37" spans="1:39" ht="12.75" customHeight="1">
      <c r="A37" s="287">
        <v>3</v>
      </c>
      <c r="B37" s="283">
        <v>45414</v>
      </c>
      <c r="C37" s="286"/>
      <c r="D37" s="286" t="s">
        <v>930</v>
      </c>
      <c r="E37" s="287" t="s">
        <v>585</v>
      </c>
      <c r="F37" s="287">
        <v>3002.5</v>
      </c>
      <c r="G37" s="287">
        <v>2950</v>
      </c>
      <c r="H37" s="287">
        <v>2950</v>
      </c>
      <c r="I37" s="288" t="s">
        <v>931</v>
      </c>
      <c r="J37" s="289" t="s">
        <v>943</v>
      </c>
      <c r="K37" s="290">
        <f>H37-F37</f>
        <v>-52.5</v>
      </c>
      <c r="L37" s="291">
        <f t="shared" ref="L37:L38" si="18">(H37*N37)*0.03%</f>
        <v>176.99999999999997</v>
      </c>
      <c r="M37" s="292">
        <f t="shared" ref="M37:M38" si="19">(K37*N37)-L37</f>
        <v>-10677</v>
      </c>
      <c r="N37" s="290">
        <v>200</v>
      </c>
      <c r="O37" s="293" t="s">
        <v>586</v>
      </c>
      <c r="P37" s="294">
        <v>45415</v>
      </c>
      <c r="Q37" s="227"/>
      <c r="R37" s="117"/>
      <c r="S37" s="54" t="s">
        <v>862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18"/>
      <c r="AH37" s="119"/>
      <c r="AI37" s="117"/>
      <c r="AJ37" s="117"/>
      <c r="AK37" s="118"/>
      <c r="AL37" s="118"/>
      <c r="AM37" s="118"/>
    </row>
    <row r="38" spans="1:39" ht="12.75" customHeight="1">
      <c r="A38" s="261">
        <v>4</v>
      </c>
      <c r="B38" s="259">
        <v>45418</v>
      </c>
      <c r="C38" s="260"/>
      <c r="D38" s="260" t="s">
        <v>928</v>
      </c>
      <c r="E38" s="261" t="s">
        <v>585</v>
      </c>
      <c r="F38" s="261">
        <v>455</v>
      </c>
      <c r="G38" s="261">
        <v>446</v>
      </c>
      <c r="H38" s="261">
        <v>465.5</v>
      </c>
      <c r="I38" s="262" t="s">
        <v>947</v>
      </c>
      <c r="J38" s="295" t="s">
        <v>950</v>
      </c>
      <c r="K38" s="296">
        <f t="shared" ref="K38" si="20">H38-F38</f>
        <v>10.5</v>
      </c>
      <c r="L38" s="297">
        <f t="shared" si="18"/>
        <v>174.56249999999997</v>
      </c>
      <c r="M38" s="298">
        <f t="shared" si="19"/>
        <v>12950.4375</v>
      </c>
      <c r="N38" s="296">
        <v>1250</v>
      </c>
      <c r="O38" s="299" t="s">
        <v>576</v>
      </c>
      <c r="P38" s="300">
        <v>45418</v>
      </c>
      <c r="Q38" s="227"/>
      <c r="R38" s="117"/>
      <c r="S38" s="54" t="s">
        <v>575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18"/>
      <c r="AH38" s="119"/>
      <c r="AI38" s="117"/>
      <c r="AJ38" s="117"/>
      <c r="AK38" s="118"/>
      <c r="AL38" s="118"/>
      <c r="AM38" s="118"/>
    </row>
    <row r="39" spans="1:39" ht="12.75" customHeight="1">
      <c r="A39" s="287">
        <v>5</v>
      </c>
      <c r="B39" s="283">
        <v>45418</v>
      </c>
      <c r="C39" s="286"/>
      <c r="D39" s="286" t="s">
        <v>952</v>
      </c>
      <c r="E39" s="287" t="s">
        <v>585</v>
      </c>
      <c r="F39" s="287">
        <v>805</v>
      </c>
      <c r="G39" s="287">
        <v>790</v>
      </c>
      <c r="H39" s="287">
        <v>790</v>
      </c>
      <c r="I39" s="288" t="s">
        <v>953</v>
      </c>
      <c r="J39" s="289" t="s">
        <v>967</v>
      </c>
      <c r="K39" s="290">
        <f>H39-F39</f>
        <v>-15</v>
      </c>
      <c r="L39" s="291">
        <f t="shared" ref="L39" si="21">(H39*N39)*0.03%</f>
        <v>177.74999999999997</v>
      </c>
      <c r="M39" s="292">
        <f t="shared" ref="M39" si="22">(K39*N39)-L39</f>
        <v>-11427.75</v>
      </c>
      <c r="N39" s="290">
        <v>750</v>
      </c>
      <c r="O39" s="293" t="s">
        <v>586</v>
      </c>
      <c r="P39" s="294">
        <v>45419</v>
      </c>
      <c r="Q39" s="227"/>
      <c r="R39" s="117"/>
      <c r="S39" s="54" t="s">
        <v>575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18"/>
      <c r="AH39" s="119"/>
      <c r="AI39" s="117"/>
      <c r="AJ39" s="117"/>
      <c r="AK39" s="118"/>
      <c r="AL39" s="118"/>
      <c r="AM39" s="118"/>
    </row>
    <row r="40" spans="1:39" ht="12.75" customHeight="1">
      <c r="A40" s="311">
        <v>6</v>
      </c>
      <c r="B40" s="312">
        <v>45419</v>
      </c>
      <c r="C40" s="313"/>
      <c r="D40" s="313" t="s">
        <v>958</v>
      </c>
      <c r="E40" s="311" t="s">
        <v>854</v>
      </c>
      <c r="F40" s="311">
        <v>561</v>
      </c>
      <c r="G40" s="311">
        <v>571</v>
      </c>
      <c r="H40" s="311">
        <v>560.5</v>
      </c>
      <c r="I40" s="314" t="s">
        <v>959</v>
      </c>
      <c r="J40" s="315" t="s">
        <v>979</v>
      </c>
      <c r="K40" s="316">
        <f>F40-H40</f>
        <v>0.5</v>
      </c>
      <c r="L40" s="317">
        <f t="shared" ref="L40:L41" si="23">(H40*N40)*0.03%</f>
        <v>184.96499999999997</v>
      </c>
      <c r="M40" s="318">
        <f t="shared" ref="M40:M41" si="24">(K40*N40)-L40</f>
        <v>365.03500000000003</v>
      </c>
      <c r="N40" s="316">
        <v>1100</v>
      </c>
      <c r="O40" s="319" t="s">
        <v>593</v>
      </c>
      <c r="P40" s="320">
        <v>45419</v>
      </c>
      <c r="Q40" s="227"/>
      <c r="R40" s="117"/>
      <c r="S40" s="54" t="s">
        <v>575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18"/>
      <c r="AH40" s="119"/>
      <c r="AI40" s="117"/>
      <c r="AJ40" s="117"/>
      <c r="AK40" s="118"/>
      <c r="AL40" s="118"/>
      <c r="AM40" s="118"/>
    </row>
    <row r="41" spans="1:39" ht="12.75" customHeight="1">
      <c r="A41" s="287">
        <v>7</v>
      </c>
      <c r="B41" s="283">
        <v>45419</v>
      </c>
      <c r="C41" s="286"/>
      <c r="D41" s="286" t="s">
        <v>968</v>
      </c>
      <c r="E41" s="287" t="s">
        <v>854</v>
      </c>
      <c r="F41" s="287">
        <v>474</v>
      </c>
      <c r="G41" s="287">
        <v>482</v>
      </c>
      <c r="H41" s="287">
        <v>482</v>
      </c>
      <c r="I41" s="288" t="s">
        <v>969</v>
      </c>
      <c r="J41" s="289" t="s">
        <v>984</v>
      </c>
      <c r="K41" s="290">
        <f>F41-H41</f>
        <v>-8</v>
      </c>
      <c r="L41" s="291">
        <f t="shared" si="23"/>
        <v>187.98</v>
      </c>
      <c r="M41" s="292">
        <f t="shared" si="24"/>
        <v>-10587.98</v>
      </c>
      <c r="N41" s="290">
        <v>1300</v>
      </c>
      <c r="O41" s="293" t="s">
        <v>586</v>
      </c>
      <c r="P41" s="294">
        <v>45420</v>
      </c>
      <c r="Q41" s="227"/>
      <c r="R41" s="117"/>
      <c r="S41" s="54" t="s">
        <v>767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18"/>
      <c r="AH41" s="119"/>
      <c r="AI41" s="117"/>
      <c r="AJ41" s="117"/>
      <c r="AK41" s="118"/>
      <c r="AL41" s="118"/>
      <c r="AM41" s="118"/>
    </row>
    <row r="42" spans="1:39" ht="12.75" customHeight="1">
      <c r="A42" s="261">
        <v>8</v>
      </c>
      <c r="B42" s="259">
        <v>45419</v>
      </c>
      <c r="C42" s="260"/>
      <c r="D42" s="260" t="s">
        <v>970</v>
      </c>
      <c r="E42" s="261" t="s">
        <v>585</v>
      </c>
      <c r="F42" s="261">
        <v>1680</v>
      </c>
      <c r="G42" s="261">
        <v>1660</v>
      </c>
      <c r="H42" s="261">
        <v>1697</v>
      </c>
      <c r="I42" s="262" t="s">
        <v>971</v>
      </c>
      <c r="J42" s="295" t="s">
        <v>981</v>
      </c>
      <c r="K42" s="296">
        <f t="shared" ref="K42" si="25">H42-F42</f>
        <v>17</v>
      </c>
      <c r="L42" s="297">
        <f t="shared" ref="L42:L43" si="26">(H42*N42)*0.03%</f>
        <v>254.54999999999998</v>
      </c>
      <c r="M42" s="298">
        <f t="shared" ref="M42:M43" si="27">(K42*N42)-L42</f>
        <v>8245.4500000000007</v>
      </c>
      <c r="N42" s="296">
        <v>500</v>
      </c>
      <c r="O42" s="299" t="s">
        <v>576</v>
      </c>
      <c r="P42" s="300">
        <v>45420</v>
      </c>
      <c r="Q42" s="227"/>
      <c r="R42" s="117"/>
      <c r="S42" s="54" t="s">
        <v>862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18"/>
      <c r="AH42" s="119"/>
      <c r="AI42" s="117"/>
      <c r="AJ42" s="117"/>
      <c r="AK42" s="118"/>
      <c r="AL42" s="118"/>
      <c r="AM42" s="118"/>
    </row>
    <row r="43" spans="1:39" ht="12.75" customHeight="1">
      <c r="A43" s="287">
        <v>9</v>
      </c>
      <c r="B43" s="283">
        <v>45419</v>
      </c>
      <c r="C43" s="286"/>
      <c r="D43" s="286" t="s">
        <v>972</v>
      </c>
      <c r="E43" s="287" t="s">
        <v>585</v>
      </c>
      <c r="F43" s="287">
        <v>161.25</v>
      </c>
      <c r="G43" s="287">
        <v>159</v>
      </c>
      <c r="H43" s="287">
        <v>158.75</v>
      </c>
      <c r="I43" s="288" t="s">
        <v>973</v>
      </c>
      <c r="J43" s="289" t="s">
        <v>989</v>
      </c>
      <c r="K43" s="290">
        <f>H43-F43</f>
        <v>-2.5</v>
      </c>
      <c r="L43" s="291">
        <f t="shared" si="26"/>
        <v>238.12499999999997</v>
      </c>
      <c r="M43" s="292">
        <f t="shared" si="27"/>
        <v>-12738.125</v>
      </c>
      <c r="N43" s="290">
        <v>5000</v>
      </c>
      <c r="O43" s="293" t="s">
        <v>586</v>
      </c>
      <c r="P43" s="294">
        <v>45420</v>
      </c>
      <c r="Q43" s="227"/>
      <c r="R43" s="117"/>
      <c r="S43" s="54" t="s">
        <v>767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18"/>
      <c r="AH43" s="119"/>
      <c r="AI43" s="117"/>
      <c r="AJ43" s="117"/>
      <c r="AK43" s="118"/>
      <c r="AL43" s="118"/>
      <c r="AM43" s="118"/>
    </row>
    <row r="44" spans="1:39" ht="12.75" customHeight="1">
      <c r="A44" s="311">
        <v>10</v>
      </c>
      <c r="B44" s="312">
        <v>45420</v>
      </c>
      <c r="C44" s="313"/>
      <c r="D44" s="313" t="s">
        <v>982</v>
      </c>
      <c r="E44" s="311" t="s">
        <v>585</v>
      </c>
      <c r="F44" s="311">
        <v>1131</v>
      </c>
      <c r="G44" s="311">
        <v>1115</v>
      </c>
      <c r="H44" s="311">
        <v>1133</v>
      </c>
      <c r="I44" s="314" t="s">
        <v>983</v>
      </c>
      <c r="J44" s="315" t="s">
        <v>1018</v>
      </c>
      <c r="K44" s="316">
        <f t="shared" ref="K44" si="28">H44-F44</f>
        <v>2</v>
      </c>
      <c r="L44" s="317">
        <f t="shared" ref="L44" si="29">(H44*N44)*0.03%</f>
        <v>212.43749999999997</v>
      </c>
      <c r="M44" s="318">
        <f t="shared" ref="M44" si="30">(K44*N44)-L44</f>
        <v>1037.5625</v>
      </c>
      <c r="N44" s="316">
        <v>625</v>
      </c>
      <c r="O44" s="319" t="s">
        <v>593</v>
      </c>
      <c r="P44" s="320">
        <v>45422</v>
      </c>
      <c r="Q44" s="227"/>
      <c r="R44" s="117"/>
      <c r="S44" s="54" t="s">
        <v>575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18"/>
      <c r="AH44" s="119"/>
      <c r="AI44" s="117"/>
      <c r="AJ44" s="117"/>
      <c r="AK44" s="118"/>
      <c r="AL44" s="118"/>
      <c r="AM44" s="118"/>
    </row>
    <row r="45" spans="1:39" ht="12.75" customHeight="1">
      <c r="A45" s="311">
        <v>11</v>
      </c>
      <c r="B45" s="312">
        <v>45421</v>
      </c>
      <c r="C45" s="313"/>
      <c r="D45" s="313" t="s">
        <v>996</v>
      </c>
      <c r="E45" s="311" t="s">
        <v>585</v>
      </c>
      <c r="F45" s="311">
        <v>2822</v>
      </c>
      <c r="G45" s="311">
        <v>2778</v>
      </c>
      <c r="H45" s="311">
        <v>2825</v>
      </c>
      <c r="I45" s="314" t="s">
        <v>997</v>
      </c>
      <c r="J45" s="315" t="s">
        <v>1022</v>
      </c>
      <c r="K45" s="316">
        <f t="shared" ref="K45" si="31">H45-F45</f>
        <v>3</v>
      </c>
      <c r="L45" s="317">
        <f t="shared" ref="L45" si="32">(H45*N45)*0.03%</f>
        <v>211.87499999999997</v>
      </c>
      <c r="M45" s="318">
        <f t="shared" ref="M45" si="33">(K45*N45)-L45</f>
        <v>538.125</v>
      </c>
      <c r="N45" s="316">
        <v>250</v>
      </c>
      <c r="O45" s="319" t="s">
        <v>593</v>
      </c>
      <c r="P45" s="320">
        <v>45422</v>
      </c>
      <c r="Q45" s="227"/>
      <c r="R45" s="117"/>
      <c r="S45" s="54" t="s">
        <v>575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18"/>
      <c r="AH45" s="119"/>
      <c r="AI45" s="117"/>
      <c r="AJ45" s="117"/>
      <c r="AK45" s="118"/>
      <c r="AL45" s="118"/>
      <c r="AM45" s="118"/>
    </row>
    <row r="46" spans="1:39" ht="12.75" customHeight="1">
      <c r="A46" s="284">
        <v>12</v>
      </c>
      <c r="B46" s="285">
        <v>45421</v>
      </c>
      <c r="C46" s="286"/>
      <c r="D46" s="286" t="s">
        <v>1006</v>
      </c>
      <c r="E46" s="287" t="s">
        <v>585</v>
      </c>
      <c r="F46" s="287">
        <v>8435</v>
      </c>
      <c r="G46" s="287">
        <v>8330</v>
      </c>
      <c r="H46" s="287">
        <v>8330</v>
      </c>
      <c r="I46" s="288" t="s">
        <v>1007</v>
      </c>
      <c r="J46" s="289" t="s">
        <v>956</v>
      </c>
      <c r="K46" s="290">
        <f>H46-F46</f>
        <v>-105</v>
      </c>
      <c r="L46" s="291">
        <f t="shared" ref="L46" si="34">(H46*N46)*0.03%</f>
        <v>249.89999999999998</v>
      </c>
      <c r="M46" s="292">
        <f t="shared" ref="M46" si="35">(K46*N46)-L46</f>
        <v>-10749.9</v>
      </c>
      <c r="N46" s="290">
        <v>100</v>
      </c>
      <c r="O46" s="293" t="s">
        <v>586</v>
      </c>
      <c r="P46" s="294">
        <v>45421</v>
      </c>
      <c r="Q46" s="227"/>
      <c r="R46" s="117"/>
      <c r="S46" s="54" t="s">
        <v>767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18"/>
      <c r="AH46" s="119"/>
      <c r="AI46" s="117"/>
      <c r="AJ46" s="117"/>
      <c r="AK46" s="118"/>
      <c r="AL46" s="118"/>
      <c r="AM46" s="118"/>
    </row>
    <row r="47" spans="1:39" ht="12.75" customHeight="1">
      <c r="A47" s="311">
        <v>13</v>
      </c>
      <c r="B47" s="312">
        <v>45421</v>
      </c>
      <c r="C47" s="313"/>
      <c r="D47" s="313" t="s">
        <v>1008</v>
      </c>
      <c r="E47" s="311" t="s">
        <v>585</v>
      </c>
      <c r="F47" s="311">
        <v>2077</v>
      </c>
      <c r="G47" s="311">
        <v>2050</v>
      </c>
      <c r="H47" s="311">
        <v>2081</v>
      </c>
      <c r="I47" s="314" t="s">
        <v>1009</v>
      </c>
      <c r="J47" s="315" t="s">
        <v>1011</v>
      </c>
      <c r="K47" s="316">
        <f t="shared" ref="K47:K48" si="36">H47-F47</f>
        <v>4</v>
      </c>
      <c r="L47" s="317">
        <f t="shared" ref="L47:L48" si="37">(H47*N47)*0.03%</f>
        <v>229.11809999999997</v>
      </c>
      <c r="M47" s="318">
        <f t="shared" ref="M47:M48" si="38">(K47*N47)-L47</f>
        <v>1238.8819000000001</v>
      </c>
      <c r="N47" s="316">
        <v>367</v>
      </c>
      <c r="O47" s="319" t="s">
        <v>593</v>
      </c>
      <c r="P47" s="320">
        <v>45421</v>
      </c>
      <c r="Q47" s="227"/>
      <c r="R47" s="117"/>
      <c r="S47" s="54" t="s">
        <v>862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18"/>
      <c r="AH47" s="119"/>
      <c r="AI47" s="117"/>
      <c r="AJ47" s="117"/>
      <c r="AK47" s="118"/>
      <c r="AL47" s="118"/>
      <c r="AM47" s="118"/>
    </row>
    <row r="48" spans="1:39" ht="12.75" customHeight="1">
      <c r="A48" s="261">
        <v>14</v>
      </c>
      <c r="B48" s="259">
        <v>45425</v>
      </c>
      <c r="C48" s="260"/>
      <c r="D48" s="260" t="s">
        <v>970</v>
      </c>
      <c r="E48" s="261" t="s">
        <v>585</v>
      </c>
      <c r="F48" s="261">
        <v>1681</v>
      </c>
      <c r="G48" s="261">
        <v>1660</v>
      </c>
      <c r="H48" s="261">
        <v>1697</v>
      </c>
      <c r="I48" s="362" t="s">
        <v>971</v>
      </c>
      <c r="J48" s="351" t="s">
        <v>1049</v>
      </c>
      <c r="K48" s="352">
        <f t="shared" si="36"/>
        <v>16</v>
      </c>
      <c r="L48" s="353">
        <f t="shared" si="37"/>
        <v>254.54999999999998</v>
      </c>
      <c r="M48" s="354">
        <f t="shared" si="38"/>
        <v>7745.45</v>
      </c>
      <c r="N48" s="352">
        <v>500</v>
      </c>
      <c r="O48" s="355" t="s">
        <v>576</v>
      </c>
      <c r="P48" s="356">
        <v>45425</v>
      </c>
      <c r="Q48" s="227"/>
      <c r="R48" s="117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18"/>
      <c r="AH48" s="119"/>
      <c r="AI48" s="117"/>
      <c r="AJ48" s="117"/>
      <c r="AK48" s="118"/>
      <c r="AL48" s="118"/>
      <c r="AM48" s="118"/>
    </row>
    <row r="49" spans="1:39" ht="12.75" customHeight="1">
      <c r="A49" s="333">
        <v>15</v>
      </c>
      <c r="B49" s="335">
        <v>45425</v>
      </c>
      <c r="C49" s="359"/>
      <c r="D49" s="359" t="s">
        <v>1062</v>
      </c>
      <c r="E49" s="333" t="s">
        <v>585</v>
      </c>
      <c r="F49" s="333">
        <v>937</v>
      </c>
      <c r="G49" s="333">
        <v>918</v>
      </c>
      <c r="H49" s="333">
        <v>939.5</v>
      </c>
      <c r="I49" s="314" t="s">
        <v>1063</v>
      </c>
      <c r="J49" s="357" t="s">
        <v>1064</v>
      </c>
      <c r="K49" s="331">
        <f t="shared" ref="K49" si="39">H49-F49</f>
        <v>2.5</v>
      </c>
      <c r="L49" s="332">
        <f t="shared" ref="L49" si="40">(H49*N49)*0.03%</f>
        <v>176.15624999999997</v>
      </c>
      <c r="M49" s="358">
        <f t="shared" ref="M49" si="41">(K49*N49)-L49</f>
        <v>1386.34375</v>
      </c>
      <c r="N49" s="331">
        <v>625</v>
      </c>
      <c r="O49" s="361" t="s">
        <v>576</v>
      </c>
      <c r="P49" s="360">
        <v>45425</v>
      </c>
      <c r="Q49" s="227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18"/>
      <c r="AL49" s="118"/>
      <c r="AM49" s="118"/>
    </row>
    <row r="50" spans="1:39" ht="12.75" customHeight="1">
      <c r="A50" s="337">
        <v>16</v>
      </c>
      <c r="B50" s="339">
        <v>45425</v>
      </c>
      <c r="C50" s="342"/>
      <c r="D50" s="342" t="s">
        <v>1065</v>
      </c>
      <c r="E50" s="337" t="s">
        <v>585</v>
      </c>
      <c r="F50" s="337" t="s">
        <v>1066</v>
      </c>
      <c r="G50" s="337">
        <v>3475</v>
      </c>
      <c r="H50" s="337"/>
      <c r="I50" s="341" t="s">
        <v>1067</v>
      </c>
      <c r="J50" s="185"/>
      <c r="K50" s="183"/>
      <c r="L50" s="186"/>
      <c r="M50" s="350"/>
      <c r="N50" s="183"/>
      <c r="O50" s="185"/>
      <c r="P50" s="232"/>
      <c r="Q50" s="227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18"/>
      <c r="AL50" s="118"/>
      <c r="AM50" s="118"/>
    </row>
    <row r="51" spans="1:39" ht="12.75" customHeight="1">
      <c r="A51" s="337"/>
      <c r="B51" s="339"/>
      <c r="C51" s="342"/>
      <c r="D51" s="342"/>
      <c r="E51" s="337"/>
      <c r="F51" s="337"/>
      <c r="G51" s="337"/>
      <c r="H51" s="337"/>
      <c r="I51" s="341"/>
      <c r="J51" s="185"/>
      <c r="K51" s="183"/>
      <c r="L51" s="186"/>
      <c r="M51" s="350"/>
      <c r="N51" s="183"/>
      <c r="O51" s="185"/>
      <c r="P51" s="232"/>
      <c r="Q51" s="227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118"/>
      <c r="AL51" s="118"/>
      <c r="AM51" s="118"/>
    </row>
    <row r="52" spans="1:39" s="345" customFormat="1" ht="12.75" customHeight="1">
      <c r="A52" s="183"/>
      <c r="B52" s="232"/>
      <c r="C52" s="228"/>
      <c r="D52" s="228"/>
      <c r="E52" s="183"/>
      <c r="F52" s="183"/>
      <c r="G52" s="183"/>
      <c r="H52" s="183"/>
      <c r="I52" s="185"/>
      <c r="J52" s="185"/>
      <c r="K52" s="183"/>
      <c r="L52" s="186"/>
      <c r="M52" s="350"/>
      <c r="N52" s="183"/>
      <c r="O52" s="185"/>
      <c r="P52" s="232"/>
      <c r="Q52" s="227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4"/>
      <c r="AL52" s="344"/>
      <c r="AM52" s="344"/>
    </row>
    <row r="53" spans="1:39" s="345" customFormat="1" ht="15" customHeight="1">
      <c r="A53" s="344"/>
      <c r="B53" s="227"/>
      <c r="C53" s="346"/>
      <c r="D53" s="346"/>
      <c r="E53" s="344"/>
      <c r="F53" s="344"/>
      <c r="G53" s="344"/>
      <c r="H53" s="344"/>
      <c r="I53" s="347"/>
      <c r="J53" s="347"/>
      <c r="K53" s="344"/>
      <c r="L53" s="348"/>
      <c r="M53" s="349"/>
      <c r="N53" s="344"/>
      <c r="O53" s="347"/>
      <c r="P53" s="227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</row>
    <row r="54" spans="1:39" ht="12.75" customHeight="1">
      <c r="A54" s="118"/>
      <c r="B54" s="120"/>
      <c r="C54" s="117"/>
      <c r="D54" s="117"/>
      <c r="E54" s="118"/>
      <c r="F54" s="118"/>
      <c r="G54" s="118"/>
      <c r="H54" s="121"/>
      <c r="I54" s="121"/>
      <c r="J54" s="121"/>
      <c r="K54" s="117"/>
      <c r="L54" s="118"/>
      <c r="M54" s="118"/>
      <c r="N54" s="118"/>
      <c r="O54" s="121"/>
      <c r="P54" s="121"/>
      <c r="Q54" s="121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18"/>
      <c r="AL54" s="118"/>
      <c r="AM54" s="118"/>
    </row>
    <row r="55" spans="1:39" ht="13.8">
      <c r="A55" s="122" t="s">
        <v>591</v>
      </c>
      <c r="B55" s="122"/>
      <c r="C55" s="122"/>
      <c r="D55" s="122"/>
      <c r="E55" s="123"/>
      <c r="F55" s="101"/>
      <c r="G55" s="101"/>
      <c r="H55" s="101"/>
      <c r="I55" s="101"/>
      <c r="J55" s="1"/>
      <c r="K55" s="6"/>
      <c r="L55" s="6"/>
      <c r="M55" s="6"/>
      <c r="N55" s="1"/>
      <c r="O55" s="1"/>
      <c r="P55" s="37"/>
      <c r="Q55" s="37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37"/>
      <c r="AL55" s="37"/>
      <c r="AM55" s="37"/>
    </row>
    <row r="56" spans="1:39" ht="39.6">
      <c r="A56" s="93" t="s">
        <v>16</v>
      </c>
      <c r="B56" s="93" t="s">
        <v>549</v>
      </c>
      <c r="C56" s="93"/>
      <c r="D56" s="94" t="s">
        <v>560</v>
      </c>
      <c r="E56" s="93" t="s">
        <v>561</v>
      </c>
      <c r="F56" s="93" t="s">
        <v>562</v>
      </c>
      <c r="G56" s="93" t="s">
        <v>583</v>
      </c>
      <c r="H56" s="93" t="s">
        <v>564</v>
      </c>
      <c r="I56" s="93" t="s">
        <v>565</v>
      </c>
      <c r="J56" s="92" t="s">
        <v>566</v>
      </c>
      <c r="K56" s="92" t="s">
        <v>592</v>
      </c>
      <c r="L56" s="95" t="s">
        <v>568</v>
      </c>
      <c r="M56" s="116" t="s">
        <v>589</v>
      </c>
      <c r="N56" s="93" t="s">
        <v>590</v>
      </c>
      <c r="O56" s="93" t="s">
        <v>570</v>
      </c>
      <c r="P56" s="94" t="s">
        <v>571</v>
      </c>
      <c r="Q56" s="230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37"/>
      <c r="AL56" s="37"/>
      <c r="AM56" s="37"/>
    </row>
    <row r="57" spans="1:39" ht="12.75" customHeight="1">
      <c r="A57" s="402">
        <v>1</v>
      </c>
      <c r="B57" s="390">
        <v>45411</v>
      </c>
      <c r="C57" s="260"/>
      <c r="D57" s="260" t="s">
        <v>910</v>
      </c>
      <c r="E57" s="261" t="s">
        <v>854</v>
      </c>
      <c r="F57" s="261">
        <v>81</v>
      </c>
      <c r="G57" s="261"/>
      <c r="H57" s="261">
        <v>45</v>
      </c>
      <c r="I57" s="262"/>
      <c r="J57" s="382" t="s">
        <v>616</v>
      </c>
      <c r="K57" s="256">
        <f>F57-H57</f>
        <v>36</v>
      </c>
      <c r="L57" s="257">
        <v>50</v>
      </c>
      <c r="M57" s="388">
        <v>900</v>
      </c>
      <c r="N57" s="256">
        <v>25</v>
      </c>
      <c r="O57" s="382" t="s">
        <v>576</v>
      </c>
      <c r="P57" s="381">
        <v>45420</v>
      </c>
      <c r="Q57" s="227"/>
      <c r="R57" s="54"/>
      <c r="S57" s="54" t="s">
        <v>575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18"/>
      <c r="AL57" s="118"/>
      <c r="AM57" s="118"/>
    </row>
    <row r="58" spans="1:39" ht="12.75" customHeight="1">
      <c r="A58" s="403"/>
      <c r="B58" s="391"/>
      <c r="C58" s="260"/>
      <c r="D58" s="260" t="s">
        <v>911</v>
      </c>
      <c r="E58" s="261" t="s">
        <v>854</v>
      </c>
      <c r="F58" s="261">
        <v>95</v>
      </c>
      <c r="G58" s="261"/>
      <c r="H58" s="261">
        <v>91</v>
      </c>
      <c r="I58" s="262"/>
      <c r="J58" s="383"/>
      <c r="K58" s="256">
        <f>F58-H58</f>
        <v>4</v>
      </c>
      <c r="L58" s="257">
        <v>50</v>
      </c>
      <c r="M58" s="389"/>
      <c r="N58" s="256">
        <v>25</v>
      </c>
      <c r="O58" s="383"/>
      <c r="P58" s="381"/>
      <c r="Q58" s="227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18"/>
      <c r="AL58" s="118"/>
      <c r="AM58" s="118"/>
    </row>
    <row r="59" spans="1:39" ht="12.75" customHeight="1">
      <c r="A59" s="402">
        <v>2</v>
      </c>
      <c r="B59" s="390">
        <v>45414</v>
      </c>
      <c r="C59" s="260"/>
      <c r="D59" s="260" t="s">
        <v>920</v>
      </c>
      <c r="E59" s="261" t="s">
        <v>585</v>
      </c>
      <c r="F59" s="261">
        <v>32</v>
      </c>
      <c r="G59" s="261"/>
      <c r="H59" s="261">
        <v>44</v>
      </c>
      <c r="I59" s="262"/>
      <c r="J59" s="382" t="s">
        <v>922</v>
      </c>
      <c r="K59" s="256">
        <f>H59-F59</f>
        <v>12</v>
      </c>
      <c r="L59" s="257">
        <v>50</v>
      </c>
      <c r="M59" s="388">
        <v>2700</v>
      </c>
      <c r="N59" s="256">
        <v>400</v>
      </c>
      <c r="O59" s="382" t="s">
        <v>576</v>
      </c>
      <c r="P59" s="390">
        <v>45414</v>
      </c>
      <c r="Q59" s="227"/>
      <c r="R59" s="54"/>
      <c r="S59" s="54" t="s">
        <v>575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18"/>
      <c r="AL59" s="118"/>
      <c r="AM59" s="118"/>
    </row>
    <row r="60" spans="1:39" ht="12.75" customHeight="1">
      <c r="A60" s="403"/>
      <c r="B60" s="391"/>
      <c r="C60" s="260"/>
      <c r="D60" s="260" t="s">
        <v>921</v>
      </c>
      <c r="E60" s="261" t="s">
        <v>854</v>
      </c>
      <c r="F60" s="261">
        <v>16</v>
      </c>
      <c r="G60" s="261"/>
      <c r="H60" s="261">
        <v>21</v>
      </c>
      <c r="I60" s="262"/>
      <c r="J60" s="383"/>
      <c r="K60" s="256">
        <f>F60-H60</f>
        <v>-5</v>
      </c>
      <c r="L60" s="257">
        <v>50</v>
      </c>
      <c r="M60" s="389"/>
      <c r="N60" s="256">
        <v>400</v>
      </c>
      <c r="O60" s="383"/>
      <c r="P60" s="391"/>
      <c r="Q60" s="227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18"/>
      <c r="AL60" s="118"/>
      <c r="AM60" s="118"/>
    </row>
    <row r="61" spans="1:39" ht="12.75" customHeight="1">
      <c r="A61" s="274">
        <v>3</v>
      </c>
      <c r="B61" s="275">
        <v>45414</v>
      </c>
      <c r="C61" s="260"/>
      <c r="D61" s="260" t="s">
        <v>923</v>
      </c>
      <c r="E61" s="261" t="s">
        <v>585</v>
      </c>
      <c r="F61" s="261">
        <v>40</v>
      </c>
      <c r="G61" s="261">
        <v>10</v>
      </c>
      <c r="H61" s="261">
        <v>65.5</v>
      </c>
      <c r="I61" s="262" t="s">
        <v>924</v>
      </c>
      <c r="J61" s="255" t="s">
        <v>925</v>
      </c>
      <c r="K61" s="256">
        <f>H61-F61</f>
        <v>25.5</v>
      </c>
      <c r="L61" s="257">
        <v>50</v>
      </c>
      <c r="M61" s="258">
        <f t="shared" ref="M61" si="42">(K61*N61)-L61</f>
        <v>587.5</v>
      </c>
      <c r="N61" s="256">
        <v>25</v>
      </c>
      <c r="O61" s="273" t="s">
        <v>576</v>
      </c>
      <c r="P61" s="275">
        <v>45414</v>
      </c>
      <c r="Q61" s="227"/>
      <c r="R61" s="54"/>
      <c r="S61" s="54" t="s">
        <v>575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118"/>
      <c r="AL61" s="118"/>
      <c r="AM61" s="118"/>
    </row>
    <row r="62" spans="1:39" ht="12.75" customHeight="1">
      <c r="A62" s="261">
        <v>4</v>
      </c>
      <c r="B62" s="259">
        <v>45414</v>
      </c>
      <c r="C62" s="260"/>
      <c r="D62" s="260" t="s">
        <v>923</v>
      </c>
      <c r="E62" s="261" t="s">
        <v>585</v>
      </c>
      <c r="F62" s="261">
        <v>37.5</v>
      </c>
      <c r="G62" s="261">
        <v>10</v>
      </c>
      <c r="H62" s="261">
        <v>57.5</v>
      </c>
      <c r="I62" s="262" t="s">
        <v>924</v>
      </c>
      <c r="J62" s="255" t="s">
        <v>892</v>
      </c>
      <c r="K62" s="256">
        <f>H62-F62</f>
        <v>20</v>
      </c>
      <c r="L62" s="257">
        <v>50</v>
      </c>
      <c r="M62" s="258">
        <f t="shared" ref="M62" si="43">(K62*N62)-L62</f>
        <v>450</v>
      </c>
      <c r="N62" s="256">
        <v>25</v>
      </c>
      <c r="O62" s="255" t="s">
        <v>576</v>
      </c>
      <c r="P62" s="259">
        <v>45414</v>
      </c>
      <c r="Q62" s="227"/>
      <c r="R62" s="54"/>
      <c r="S62" s="54" t="s">
        <v>575</v>
      </c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118"/>
      <c r="AL62" s="118"/>
      <c r="AM62" s="118"/>
    </row>
    <row r="63" spans="1:39" ht="12.75" customHeight="1">
      <c r="A63" s="400">
        <v>5</v>
      </c>
      <c r="B63" s="392">
        <v>45414</v>
      </c>
      <c r="C63" s="286"/>
      <c r="D63" s="286" t="s">
        <v>920</v>
      </c>
      <c r="E63" s="287" t="s">
        <v>585</v>
      </c>
      <c r="F63" s="287">
        <v>39</v>
      </c>
      <c r="G63" s="287"/>
      <c r="H63" s="287">
        <v>30.5</v>
      </c>
      <c r="I63" s="288"/>
      <c r="J63" s="386" t="s">
        <v>946</v>
      </c>
      <c r="K63" s="280">
        <f>H63-F63</f>
        <v>-8.5</v>
      </c>
      <c r="L63" s="281">
        <v>50</v>
      </c>
      <c r="M63" s="384">
        <v>-1700</v>
      </c>
      <c r="N63" s="301">
        <v>400</v>
      </c>
      <c r="O63" s="386" t="s">
        <v>586</v>
      </c>
      <c r="P63" s="392">
        <v>45415</v>
      </c>
      <c r="Q63" s="227"/>
      <c r="R63" s="54"/>
      <c r="S63" s="54" t="s">
        <v>575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118"/>
      <c r="AL63" s="118"/>
      <c r="AM63" s="118"/>
    </row>
    <row r="64" spans="1:39" ht="12.75" customHeight="1">
      <c r="A64" s="401"/>
      <c r="B64" s="393"/>
      <c r="C64" s="286"/>
      <c r="D64" s="286" t="s">
        <v>921</v>
      </c>
      <c r="E64" s="287" t="s">
        <v>854</v>
      </c>
      <c r="F64" s="287">
        <v>19</v>
      </c>
      <c r="G64" s="287"/>
      <c r="H64" s="287">
        <v>14.5</v>
      </c>
      <c r="I64" s="288"/>
      <c r="J64" s="387"/>
      <c r="K64" s="280">
        <f>F64-H64</f>
        <v>4.5</v>
      </c>
      <c r="L64" s="281">
        <v>50</v>
      </c>
      <c r="M64" s="385"/>
      <c r="N64" s="280">
        <v>400</v>
      </c>
      <c r="O64" s="387"/>
      <c r="P64" s="393"/>
      <c r="Q64" s="227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118"/>
      <c r="AL64" s="118"/>
      <c r="AM64" s="118"/>
    </row>
    <row r="65" spans="1:39" ht="12.75" customHeight="1">
      <c r="A65" s="402">
        <v>6</v>
      </c>
      <c r="B65" s="390">
        <v>45415</v>
      </c>
      <c r="C65" s="260"/>
      <c r="D65" s="260" t="s">
        <v>926</v>
      </c>
      <c r="E65" s="261" t="s">
        <v>854</v>
      </c>
      <c r="F65" s="261">
        <v>132</v>
      </c>
      <c r="G65" s="261"/>
      <c r="H65" s="261">
        <v>87</v>
      </c>
      <c r="I65" s="262"/>
      <c r="J65" s="382" t="s">
        <v>903</v>
      </c>
      <c r="K65" s="256">
        <f>F65-H65</f>
        <v>45</v>
      </c>
      <c r="L65" s="257">
        <v>50</v>
      </c>
      <c r="M65" s="388">
        <v>500</v>
      </c>
      <c r="N65" s="256">
        <v>25</v>
      </c>
      <c r="O65" s="382" t="s">
        <v>576</v>
      </c>
      <c r="P65" s="381">
        <v>45414</v>
      </c>
      <c r="Q65" s="227"/>
      <c r="R65" s="54"/>
      <c r="S65" s="37" t="s">
        <v>862</v>
      </c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119"/>
      <c r="AI65" s="117"/>
      <c r="AJ65" s="117"/>
      <c r="AK65" s="118"/>
      <c r="AL65" s="118"/>
      <c r="AM65" s="118"/>
    </row>
    <row r="66" spans="1:39" ht="12.75" customHeight="1">
      <c r="A66" s="403"/>
      <c r="B66" s="391"/>
      <c r="C66" s="260"/>
      <c r="D66" s="260" t="s">
        <v>927</v>
      </c>
      <c r="E66" s="261" t="s">
        <v>585</v>
      </c>
      <c r="F66" s="261">
        <v>26</v>
      </c>
      <c r="G66" s="261"/>
      <c r="H66" s="261">
        <v>5</v>
      </c>
      <c r="I66" s="262"/>
      <c r="J66" s="383"/>
      <c r="K66" s="256">
        <f>H66-F66</f>
        <v>-21</v>
      </c>
      <c r="L66" s="257">
        <v>50</v>
      </c>
      <c r="M66" s="389"/>
      <c r="N66" s="256">
        <v>25</v>
      </c>
      <c r="O66" s="383"/>
      <c r="P66" s="381"/>
      <c r="Q66" s="227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119"/>
      <c r="AI66" s="117"/>
      <c r="AJ66" s="117"/>
      <c r="AK66" s="118"/>
      <c r="AL66" s="118"/>
      <c r="AM66" s="118"/>
    </row>
    <row r="67" spans="1:39" ht="12.75" customHeight="1">
      <c r="A67" s="402">
        <v>7</v>
      </c>
      <c r="B67" s="390">
        <v>45415</v>
      </c>
      <c r="C67" s="260"/>
      <c r="D67" s="260" t="s">
        <v>934</v>
      </c>
      <c r="E67" s="261" t="s">
        <v>585</v>
      </c>
      <c r="F67" s="261">
        <v>130</v>
      </c>
      <c r="G67" s="261"/>
      <c r="H67" s="261">
        <v>212.5</v>
      </c>
      <c r="I67" s="262"/>
      <c r="J67" s="382" t="s">
        <v>936</v>
      </c>
      <c r="K67" s="256">
        <f>H67-F67</f>
        <v>82.5</v>
      </c>
      <c r="L67" s="257">
        <v>50</v>
      </c>
      <c r="M67" s="388">
        <v>725</v>
      </c>
      <c r="N67" s="256">
        <v>25</v>
      </c>
      <c r="O67" s="382" t="s">
        <v>576</v>
      </c>
      <c r="P67" s="381">
        <v>45415</v>
      </c>
      <c r="Q67" s="227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119"/>
      <c r="AI67" s="117"/>
      <c r="AJ67" s="117"/>
      <c r="AK67" s="118"/>
      <c r="AL67" s="118"/>
      <c r="AM67" s="118"/>
    </row>
    <row r="68" spans="1:39" ht="12.75" customHeight="1">
      <c r="A68" s="403"/>
      <c r="B68" s="391"/>
      <c r="C68" s="260"/>
      <c r="D68" s="260" t="s">
        <v>935</v>
      </c>
      <c r="E68" s="261" t="s">
        <v>854</v>
      </c>
      <c r="F68" s="261">
        <v>63</v>
      </c>
      <c r="G68" s="261"/>
      <c r="H68" s="261">
        <v>112.5</v>
      </c>
      <c r="I68" s="262"/>
      <c r="J68" s="383"/>
      <c r="K68" s="256">
        <f>F68-H68</f>
        <v>-49.5</v>
      </c>
      <c r="L68" s="257">
        <v>50</v>
      </c>
      <c r="M68" s="389"/>
      <c r="N68" s="256">
        <v>25</v>
      </c>
      <c r="O68" s="383"/>
      <c r="P68" s="381"/>
      <c r="Q68" s="227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119"/>
      <c r="AI68" s="117"/>
      <c r="AJ68" s="117"/>
      <c r="AK68" s="118"/>
      <c r="AL68" s="118"/>
      <c r="AM68" s="118"/>
    </row>
    <row r="69" spans="1:39" ht="12.75" customHeight="1">
      <c r="A69" s="284">
        <v>8</v>
      </c>
      <c r="B69" s="285">
        <v>45415</v>
      </c>
      <c r="C69" s="286"/>
      <c r="D69" s="286" t="s">
        <v>937</v>
      </c>
      <c r="E69" s="287" t="s">
        <v>585</v>
      </c>
      <c r="F69" s="287">
        <v>122</v>
      </c>
      <c r="G69" s="287">
        <v>80</v>
      </c>
      <c r="H69" s="287">
        <v>80</v>
      </c>
      <c r="I69" s="288" t="s">
        <v>938</v>
      </c>
      <c r="J69" s="279" t="s">
        <v>942</v>
      </c>
      <c r="K69" s="280">
        <f t="shared" ref="K69:K74" si="44">H69-F69</f>
        <v>-42</v>
      </c>
      <c r="L69" s="281">
        <v>50</v>
      </c>
      <c r="M69" s="282">
        <f t="shared" ref="M69" si="45">(K69*N69)-L69</f>
        <v>-1730</v>
      </c>
      <c r="N69" s="280">
        <v>40</v>
      </c>
      <c r="O69" s="279" t="s">
        <v>586</v>
      </c>
      <c r="P69" s="283">
        <v>45415</v>
      </c>
      <c r="Q69" s="227"/>
      <c r="R69" s="54"/>
      <c r="S69" s="37" t="s">
        <v>862</v>
      </c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119"/>
      <c r="AI69" s="117"/>
      <c r="AJ69" s="117"/>
      <c r="AK69" s="118"/>
      <c r="AL69" s="118"/>
      <c r="AM69" s="118"/>
    </row>
    <row r="70" spans="1:39" ht="12.75" customHeight="1">
      <c r="A70" s="277">
        <v>9</v>
      </c>
      <c r="B70" s="276">
        <v>45415</v>
      </c>
      <c r="C70" s="260"/>
      <c r="D70" s="260" t="s">
        <v>939</v>
      </c>
      <c r="E70" s="261" t="s">
        <v>585</v>
      </c>
      <c r="F70" s="261">
        <v>295</v>
      </c>
      <c r="G70" s="261">
        <v>190</v>
      </c>
      <c r="H70" s="261">
        <v>360</v>
      </c>
      <c r="I70" s="262" t="s">
        <v>940</v>
      </c>
      <c r="J70" s="255" t="s">
        <v>941</v>
      </c>
      <c r="K70" s="256">
        <f t="shared" si="44"/>
        <v>65</v>
      </c>
      <c r="L70" s="257">
        <v>50</v>
      </c>
      <c r="M70" s="258">
        <f t="shared" ref="M70:M71" si="46">(K70*N70)-L70</f>
        <v>925</v>
      </c>
      <c r="N70" s="256">
        <v>15</v>
      </c>
      <c r="O70" s="255" t="s">
        <v>576</v>
      </c>
      <c r="P70" s="259">
        <v>45415</v>
      </c>
      <c r="Q70" s="227"/>
      <c r="R70" s="54"/>
      <c r="S70" s="37" t="s">
        <v>575</v>
      </c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119"/>
      <c r="AI70" s="117"/>
      <c r="AJ70" s="117"/>
      <c r="AK70" s="118"/>
      <c r="AL70" s="118"/>
      <c r="AM70" s="118"/>
    </row>
    <row r="71" spans="1:39" ht="12.75" customHeight="1">
      <c r="A71" s="284">
        <v>10</v>
      </c>
      <c r="B71" s="285">
        <v>45418</v>
      </c>
      <c r="C71" s="286"/>
      <c r="D71" s="286" t="s">
        <v>954</v>
      </c>
      <c r="E71" s="287" t="s">
        <v>585</v>
      </c>
      <c r="F71" s="287">
        <v>385</v>
      </c>
      <c r="G71" s="287">
        <v>280</v>
      </c>
      <c r="H71" s="287">
        <v>280</v>
      </c>
      <c r="I71" s="288" t="s">
        <v>955</v>
      </c>
      <c r="J71" s="279" t="s">
        <v>956</v>
      </c>
      <c r="K71" s="280">
        <f t="shared" si="44"/>
        <v>-105</v>
      </c>
      <c r="L71" s="281">
        <v>50</v>
      </c>
      <c r="M71" s="282">
        <f t="shared" si="46"/>
        <v>-1625</v>
      </c>
      <c r="N71" s="280">
        <v>15</v>
      </c>
      <c r="O71" s="279" t="s">
        <v>586</v>
      </c>
      <c r="P71" s="283">
        <v>45418</v>
      </c>
      <c r="Q71" s="227"/>
      <c r="R71" s="54"/>
      <c r="S71" s="37" t="s">
        <v>767</v>
      </c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119"/>
      <c r="AI71" s="117"/>
      <c r="AJ71" s="117"/>
      <c r="AK71" s="118"/>
      <c r="AL71" s="118"/>
      <c r="AM71" s="118"/>
    </row>
    <row r="72" spans="1:39" ht="12.75" customHeight="1">
      <c r="A72" s="277">
        <v>11</v>
      </c>
      <c r="B72" s="276">
        <v>45419</v>
      </c>
      <c r="C72" s="260"/>
      <c r="D72" s="260" t="s">
        <v>960</v>
      </c>
      <c r="E72" s="261" t="s">
        <v>585</v>
      </c>
      <c r="F72" s="261">
        <v>82</v>
      </c>
      <c r="G72" s="261">
        <v>49</v>
      </c>
      <c r="H72" s="261">
        <v>102</v>
      </c>
      <c r="I72" s="262" t="s">
        <v>961</v>
      </c>
      <c r="J72" s="255" t="s">
        <v>892</v>
      </c>
      <c r="K72" s="256">
        <f t="shared" si="44"/>
        <v>20</v>
      </c>
      <c r="L72" s="257">
        <v>50</v>
      </c>
      <c r="M72" s="258">
        <f t="shared" ref="M72:M73" si="47">(K72*N72)-L72</f>
        <v>450</v>
      </c>
      <c r="N72" s="256">
        <v>25</v>
      </c>
      <c r="O72" s="255" t="s">
        <v>576</v>
      </c>
      <c r="P72" s="259">
        <v>45419</v>
      </c>
      <c r="Q72" s="227"/>
      <c r="R72" s="54"/>
      <c r="S72" s="37" t="s">
        <v>575</v>
      </c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119"/>
      <c r="AI72" s="117"/>
      <c r="AJ72" s="117"/>
      <c r="AK72" s="118"/>
      <c r="AL72" s="118"/>
      <c r="AM72" s="118"/>
    </row>
    <row r="73" spans="1:39" ht="12.75" customHeight="1">
      <c r="A73" s="284">
        <v>12</v>
      </c>
      <c r="B73" s="285">
        <v>45419</v>
      </c>
      <c r="C73" s="286"/>
      <c r="D73" s="286" t="s">
        <v>964</v>
      </c>
      <c r="E73" s="287" t="s">
        <v>585</v>
      </c>
      <c r="F73" s="287">
        <v>45</v>
      </c>
      <c r="G73" s="287">
        <v>9</v>
      </c>
      <c r="H73" s="287">
        <v>9</v>
      </c>
      <c r="I73" s="288" t="s">
        <v>965</v>
      </c>
      <c r="J73" s="279" t="s">
        <v>966</v>
      </c>
      <c r="K73" s="280">
        <f t="shared" si="44"/>
        <v>-36</v>
      </c>
      <c r="L73" s="281">
        <v>50</v>
      </c>
      <c r="M73" s="282">
        <f t="shared" si="47"/>
        <v>-1490</v>
      </c>
      <c r="N73" s="280">
        <v>40</v>
      </c>
      <c r="O73" s="279" t="s">
        <v>586</v>
      </c>
      <c r="P73" s="283">
        <v>45419</v>
      </c>
      <c r="Q73" s="227"/>
      <c r="R73" s="54"/>
      <c r="S73" s="37" t="s">
        <v>862</v>
      </c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119"/>
      <c r="AI73" s="117"/>
      <c r="AJ73" s="117"/>
      <c r="AK73" s="118"/>
      <c r="AL73" s="118"/>
      <c r="AM73" s="118"/>
    </row>
    <row r="74" spans="1:39" ht="12.75" customHeight="1">
      <c r="A74" s="402">
        <v>13</v>
      </c>
      <c r="B74" s="390">
        <v>45419</v>
      </c>
      <c r="C74" s="260"/>
      <c r="D74" s="260" t="s">
        <v>974</v>
      </c>
      <c r="E74" s="261" t="s">
        <v>585</v>
      </c>
      <c r="F74" s="261">
        <v>11.6</v>
      </c>
      <c r="G74" s="261"/>
      <c r="H74" s="261">
        <v>14.2</v>
      </c>
      <c r="I74" s="262"/>
      <c r="J74" s="382" t="s">
        <v>976</v>
      </c>
      <c r="K74" s="256">
        <f t="shared" si="44"/>
        <v>2.5999999999999996</v>
      </c>
      <c r="L74" s="257">
        <v>50</v>
      </c>
      <c r="M74" s="388">
        <v>1970</v>
      </c>
      <c r="N74" s="256">
        <v>2300</v>
      </c>
      <c r="O74" s="382" t="s">
        <v>576</v>
      </c>
      <c r="P74" s="390">
        <v>45419</v>
      </c>
      <c r="Q74" s="227"/>
      <c r="R74" s="54"/>
      <c r="S74" s="37" t="s">
        <v>575</v>
      </c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119"/>
      <c r="AI74" s="117"/>
      <c r="AJ74" s="117"/>
      <c r="AK74" s="118"/>
      <c r="AL74" s="118"/>
      <c r="AM74" s="118"/>
    </row>
    <row r="75" spans="1:39" ht="12.75" customHeight="1">
      <c r="A75" s="403"/>
      <c r="B75" s="391"/>
      <c r="C75" s="260"/>
      <c r="D75" s="260" t="s">
        <v>975</v>
      </c>
      <c r="E75" s="261" t="s">
        <v>854</v>
      </c>
      <c r="F75" s="261">
        <v>8.1999999999999993</v>
      </c>
      <c r="G75" s="261"/>
      <c r="H75" s="261">
        <v>9.9</v>
      </c>
      <c r="I75" s="262"/>
      <c r="J75" s="383"/>
      <c r="K75" s="256">
        <f>F75-H75</f>
        <v>-1.7000000000000011</v>
      </c>
      <c r="L75" s="257">
        <v>50</v>
      </c>
      <c r="M75" s="389"/>
      <c r="N75" s="256">
        <v>2300</v>
      </c>
      <c r="O75" s="383"/>
      <c r="P75" s="391"/>
      <c r="Q75" s="227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119"/>
      <c r="AI75" s="117"/>
      <c r="AJ75" s="117"/>
      <c r="AK75" s="118"/>
      <c r="AL75" s="118"/>
      <c r="AM75" s="118"/>
    </row>
    <row r="76" spans="1:39" ht="12.75" customHeight="1">
      <c r="A76" s="277">
        <v>14</v>
      </c>
      <c r="B76" s="276">
        <v>45419</v>
      </c>
      <c r="C76" s="260"/>
      <c r="D76" s="260" t="s">
        <v>977</v>
      </c>
      <c r="E76" s="261" t="s">
        <v>585</v>
      </c>
      <c r="F76" s="261">
        <v>200</v>
      </c>
      <c r="G76" s="261">
        <v>90</v>
      </c>
      <c r="H76" s="261">
        <v>255</v>
      </c>
      <c r="I76" s="262" t="s">
        <v>978</v>
      </c>
      <c r="J76" s="255" t="s">
        <v>711</v>
      </c>
      <c r="K76" s="256">
        <f>H76-F76</f>
        <v>55</v>
      </c>
      <c r="L76" s="257">
        <v>50</v>
      </c>
      <c r="M76" s="258">
        <f t="shared" ref="M76" si="48">(K76*N76)-L76</f>
        <v>775</v>
      </c>
      <c r="N76" s="256">
        <v>15</v>
      </c>
      <c r="O76" s="255" t="s">
        <v>576</v>
      </c>
      <c r="P76" s="259">
        <v>45419</v>
      </c>
      <c r="Q76" s="227"/>
      <c r="R76" s="54"/>
      <c r="S76" s="37" t="s">
        <v>862</v>
      </c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119"/>
      <c r="AI76" s="117"/>
      <c r="AJ76" s="117"/>
      <c r="AK76" s="118"/>
      <c r="AL76" s="118"/>
      <c r="AM76" s="118"/>
    </row>
    <row r="77" spans="1:39" ht="12.75" customHeight="1">
      <c r="A77" s="261">
        <v>15</v>
      </c>
      <c r="B77" s="259">
        <v>45420</v>
      </c>
      <c r="C77" s="260"/>
      <c r="D77" s="260" t="s">
        <v>985</v>
      </c>
      <c r="E77" s="261" t="s">
        <v>585</v>
      </c>
      <c r="F77" s="261">
        <v>54</v>
      </c>
      <c r="G77" s="261">
        <v>0</v>
      </c>
      <c r="H77" s="261">
        <v>80</v>
      </c>
      <c r="I77" s="262" t="s">
        <v>986</v>
      </c>
      <c r="J77" s="255" t="s">
        <v>988</v>
      </c>
      <c r="K77" s="256">
        <f>H77-F77</f>
        <v>26</v>
      </c>
      <c r="L77" s="257">
        <v>50</v>
      </c>
      <c r="M77" s="258">
        <f t="shared" ref="M77" si="49">(K77*N77)-L77</f>
        <v>600</v>
      </c>
      <c r="N77" s="256">
        <v>25</v>
      </c>
      <c r="O77" s="255" t="s">
        <v>576</v>
      </c>
      <c r="P77" s="259">
        <v>45420</v>
      </c>
      <c r="Q77" s="227"/>
      <c r="R77" s="54"/>
      <c r="S77" s="37" t="s">
        <v>575</v>
      </c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119"/>
      <c r="AI77" s="117"/>
      <c r="AJ77" s="117"/>
      <c r="AK77" s="118"/>
      <c r="AL77" s="118"/>
      <c r="AM77" s="118"/>
    </row>
    <row r="78" spans="1:39" ht="12.75" customHeight="1">
      <c r="A78" s="394">
        <v>16</v>
      </c>
      <c r="B78" s="396">
        <v>45420</v>
      </c>
      <c r="C78" s="313"/>
      <c r="D78" s="313" t="s">
        <v>910</v>
      </c>
      <c r="E78" s="311" t="s">
        <v>854</v>
      </c>
      <c r="F78" s="311">
        <v>121</v>
      </c>
      <c r="G78" s="311"/>
      <c r="H78" s="311">
        <v>136</v>
      </c>
      <c r="I78" s="314"/>
      <c r="J78" s="398" t="s">
        <v>1023</v>
      </c>
      <c r="K78" s="331">
        <f>F78-H78</f>
        <v>-15</v>
      </c>
      <c r="L78" s="332">
        <v>50</v>
      </c>
      <c r="M78" s="404">
        <v>225</v>
      </c>
      <c r="N78" s="331">
        <v>25</v>
      </c>
      <c r="O78" s="398" t="s">
        <v>593</v>
      </c>
      <c r="P78" s="396">
        <v>45422</v>
      </c>
      <c r="Q78" s="227"/>
      <c r="R78" s="54"/>
      <c r="S78" s="37" t="s">
        <v>575</v>
      </c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119"/>
      <c r="AI78" s="117"/>
      <c r="AJ78" s="117"/>
      <c r="AK78" s="118"/>
      <c r="AL78" s="118"/>
      <c r="AM78" s="118"/>
    </row>
    <row r="79" spans="1:39" ht="12.75" customHeight="1">
      <c r="A79" s="395"/>
      <c r="B79" s="397"/>
      <c r="C79" s="313"/>
      <c r="D79" s="313" t="s">
        <v>987</v>
      </c>
      <c r="E79" s="311" t="s">
        <v>854</v>
      </c>
      <c r="F79" s="311">
        <v>69</v>
      </c>
      <c r="G79" s="311"/>
      <c r="H79" s="311">
        <v>41</v>
      </c>
      <c r="I79" s="314"/>
      <c r="J79" s="399"/>
      <c r="K79" s="331">
        <f>F79-H79</f>
        <v>28</v>
      </c>
      <c r="L79" s="332">
        <v>50</v>
      </c>
      <c r="M79" s="405"/>
      <c r="N79" s="331">
        <v>25</v>
      </c>
      <c r="O79" s="399"/>
      <c r="P79" s="397"/>
      <c r="Q79" s="227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119"/>
      <c r="AI79" s="117"/>
      <c r="AJ79" s="117"/>
      <c r="AK79" s="118"/>
      <c r="AL79" s="118"/>
      <c r="AM79" s="118"/>
    </row>
    <row r="80" spans="1:39" ht="12.75" customHeight="1">
      <c r="A80" s="402">
        <v>17</v>
      </c>
      <c r="B80" s="390">
        <v>45421</v>
      </c>
      <c r="C80" s="260"/>
      <c r="D80" s="260" t="s">
        <v>993</v>
      </c>
      <c r="E80" s="261" t="s">
        <v>585</v>
      </c>
      <c r="F80" s="261">
        <v>51</v>
      </c>
      <c r="G80" s="261"/>
      <c r="H80" s="261">
        <v>112.5</v>
      </c>
      <c r="I80" s="262"/>
      <c r="J80" s="382" t="s">
        <v>995</v>
      </c>
      <c r="K80" s="256">
        <f>H80-F80</f>
        <v>61.5</v>
      </c>
      <c r="L80" s="257">
        <v>50</v>
      </c>
      <c r="M80" s="258">
        <f t="shared" ref="M80:M82" si="50">(K80*N80)-L80</f>
        <v>1487.5</v>
      </c>
      <c r="N80" s="256">
        <v>25</v>
      </c>
      <c r="O80" s="382" t="s">
        <v>576</v>
      </c>
      <c r="P80" s="390">
        <v>45421</v>
      </c>
      <c r="Q80" s="227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119"/>
      <c r="AI80" s="117"/>
      <c r="AJ80" s="117"/>
      <c r="AK80" s="118"/>
      <c r="AL80" s="118"/>
      <c r="AM80" s="118"/>
    </row>
    <row r="81" spans="1:39" ht="12.75" customHeight="1">
      <c r="A81" s="403"/>
      <c r="B81" s="391"/>
      <c r="C81" s="260"/>
      <c r="D81" s="260" t="s">
        <v>994</v>
      </c>
      <c r="E81" s="261" t="s">
        <v>585</v>
      </c>
      <c r="F81" s="261">
        <v>41</v>
      </c>
      <c r="G81" s="261"/>
      <c r="H81" s="261">
        <v>19</v>
      </c>
      <c r="I81" s="262"/>
      <c r="J81" s="383"/>
      <c r="K81" s="256">
        <f>H81-F81</f>
        <v>-22</v>
      </c>
      <c r="L81" s="257">
        <v>50</v>
      </c>
      <c r="M81" s="258">
        <f t="shared" si="50"/>
        <v>-600</v>
      </c>
      <c r="N81" s="256">
        <v>25</v>
      </c>
      <c r="O81" s="383"/>
      <c r="P81" s="391"/>
      <c r="Q81" s="227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119"/>
      <c r="AI81" s="117"/>
      <c r="AJ81" s="117"/>
      <c r="AK81" s="118"/>
      <c r="AL81" s="118"/>
      <c r="AM81" s="118"/>
    </row>
    <row r="82" spans="1:39" ht="12.75" customHeight="1">
      <c r="A82" s="284">
        <v>18</v>
      </c>
      <c r="B82" s="285">
        <v>45421</v>
      </c>
      <c r="C82" s="286"/>
      <c r="D82" s="286" t="s">
        <v>998</v>
      </c>
      <c r="E82" s="287" t="s">
        <v>585</v>
      </c>
      <c r="F82" s="287">
        <v>50</v>
      </c>
      <c r="G82" s="287">
        <v>0</v>
      </c>
      <c r="H82" s="287">
        <v>0</v>
      </c>
      <c r="I82" s="288" t="s">
        <v>999</v>
      </c>
      <c r="J82" s="279" t="s">
        <v>1012</v>
      </c>
      <c r="K82" s="280">
        <f t="shared" ref="K82" si="51">H82-F82</f>
        <v>-50</v>
      </c>
      <c r="L82" s="281">
        <v>25</v>
      </c>
      <c r="M82" s="282">
        <f t="shared" si="50"/>
        <v>-1275</v>
      </c>
      <c r="N82" s="280">
        <v>25</v>
      </c>
      <c r="O82" s="279" t="s">
        <v>586</v>
      </c>
      <c r="P82" s="283">
        <v>45421</v>
      </c>
      <c r="Q82" s="227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119"/>
      <c r="AI82" s="117"/>
      <c r="AJ82" s="117"/>
      <c r="AK82" s="118"/>
      <c r="AL82" s="118"/>
      <c r="AM82" s="118"/>
    </row>
    <row r="83" spans="1:39" ht="12.75" customHeight="1">
      <c r="A83" s="375">
        <v>19</v>
      </c>
      <c r="B83" s="377">
        <v>45421</v>
      </c>
      <c r="C83" s="228"/>
      <c r="D83" s="228" t="s">
        <v>1000</v>
      </c>
      <c r="E83" s="183" t="s">
        <v>585</v>
      </c>
      <c r="F83" s="183" t="s">
        <v>1002</v>
      </c>
      <c r="G83" s="183"/>
      <c r="H83" s="183"/>
      <c r="I83" s="185"/>
      <c r="J83" s="379" t="s">
        <v>574</v>
      </c>
      <c r="K83" s="183"/>
      <c r="L83" s="186"/>
      <c r="M83" s="254"/>
      <c r="N83" s="183"/>
      <c r="O83" s="321"/>
      <c r="P83" s="377"/>
      <c r="Q83" s="227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119"/>
      <c r="AI83" s="117"/>
      <c r="AJ83" s="117"/>
      <c r="AK83" s="118"/>
      <c r="AL83" s="118"/>
      <c r="AM83" s="118"/>
    </row>
    <row r="84" spans="1:39" ht="12.75" customHeight="1">
      <c r="A84" s="376"/>
      <c r="B84" s="378"/>
      <c r="C84" s="228"/>
      <c r="D84" s="228" t="s">
        <v>1001</v>
      </c>
      <c r="E84" s="183" t="s">
        <v>854</v>
      </c>
      <c r="F84" s="183" t="s">
        <v>1003</v>
      </c>
      <c r="G84" s="183"/>
      <c r="H84" s="183"/>
      <c r="I84" s="185"/>
      <c r="J84" s="380"/>
      <c r="K84" s="183"/>
      <c r="L84" s="186"/>
      <c r="M84" s="254"/>
      <c r="N84" s="183"/>
      <c r="O84" s="321"/>
      <c r="P84" s="378"/>
      <c r="Q84" s="227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119"/>
      <c r="AI84" s="117"/>
      <c r="AJ84" s="117"/>
      <c r="AK84" s="118"/>
      <c r="AL84" s="118"/>
      <c r="AM84" s="118"/>
    </row>
    <row r="85" spans="1:39" ht="12.75" customHeight="1">
      <c r="A85" s="284">
        <v>20</v>
      </c>
      <c r="B85" s="285">
        <v>45421</v>
      </c>
      <c r="C85" s="286"/>
      <c r="D85" s="286" t="s">
        <v>1004</v>
      </c>
      <c r="E85" s="287" t="s">
        <v>585</v>
      </c>
      <c r="F85" s="287">
        <v>350</v>
      </c>
      <c r="G85" s="287">
        <v>250</v>
      </c>
      <c r="H85" s="287">
        <v>265</v>
      </c>
      <c r="I85" s="288" t="s">
        <v>1005</v>
      </c>
      <c r="J85" s="279" t="s">
        <v>1010</v>
      </c>
      <c r="K85" s="280">
        <f t="shared" ref="K85" si="52">H85-F85</f>
        <v>-85</v>
      </c>
      <c r="L85" s="281">
        <v>50</v>
      </c>
      <c r="M85" s="282">
        <f t="shared" ref="M85:M86" si="53">(K85*N85)-L85</f>
        <v>-1325</v>
      </c>
      <c r="N85" s="280">
        <v>15</v>
      </c>
      <c r="O85" s="279" t="s">
        <v>586</v>
      </c>
      <c r="P85" s="283">
        <v>45421</v>
      </c>
      <c r="Q85" s="227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119"/>
      <c r="AI85" s="117"/>
      <c r="AJ85" s="117"/>
      <c r="AK85" s="118"/>
      <c r="AL85" s="118"/>
      <c r="AM85" s="118"/>
    </row>
    <row r="86" spans="1:39" ht="12.75" customHeight="1">
      <c r="A86" s="334">
        <v>21</v>
      </c>
      <c r="B86" s="336">
        <v>45422</v>
      </c>
      <c r="C86" s="313"/>
      <c r="D86" s="313" t="s">
        <v>1019</v>
      </c>
      <c r="E86" s="311" t="s">
        <v>585</v>
      </c>
      <c r="F86" s="311">
        <v>137.5</v>
      </c>
      <c r="G86" s="311">
        <v>80</v>
      </c>
      <c r="H86" s="311">
        <v>145</v>
      </c>
      <c r="I86" s="314" t="s">
        <v>1020</v>
      </c>
      <c r="J86" s="357" t="s">
        <v>1050</v>
      </c>
      <c r="K86" s="331">
        <f>H86-F86</f>
        <v>7.5</v>
      </c>
      <c r="L86" s="332">
        <v>50</v>
      </c>
      <c r="M86" s="358">
        <f t="shared" si="53"/>
        <v>137.5</v>
      </c>
      <c r="N86" s="331">
        <v>25</v>
      </c>
      <c r="O86" s="357" t="s">
        <v>593</v>
      </c>
      <c r="P86" s="312">
        <v>45425</v>
      </c>
      <c r="Q86" s="227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119"/>
      <c r="AI86" s="117"/>
      <c r="AJ86" s="117"/>
      <c r="AK86" s="118"/>
      <c r="AL86" s="118"/>
      <c r="AM86" s="118"/>
    </row>
    <row r="87" spans="1:39" ht="12.75" customHeight="1">
      <c r="A87" s="277">
        <v>22</v>
      </c>
      <c r="B87" s="276">
        <v>45422</v>
      </c>
      <c r="C87" s="260"/>
      <c r="D87" s="260" t="s">
        <v>1021</v>
      </c>
      <c r="E87" s="261" t="s">
        <v>585</v>
      </c>
      <c r="F87" s="261">
        <v>295</v>
      </c>
      <c r="G87" s="261">
        <v>180</v>
      </c>
      <c r="H87" s="261">
        <v>367.5</v>
      </c>
      <c r="I87" s="262" t="s">
        <v>940</v>
      </c>
      <c r="J87" s="255" t="s">
        <v>1025</v>
      </c>
      <c r="K87" s="256">
        <f>H87-F87</f>
        <v>72.5</v>
      </c>
      <c r="L87" s="257">
        <v>50</v>
      </c>
      <c r="M87" s="258">
        <f t="shared" ref="M87" si="54">(K87*N87)-L87</f>
        <v>1037.5</v>
      </c>
      <c r="N87" s="256">
        <v>15</v>
      </c>
      <c r="O87" s="255" t="s">
        <v>576</v>
      </c>
      <c r="P87" s="259">
        <v>45422</v>
      </c>
      <c r="Q87" s="227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119"/>
      <c r="AI87" s="117"/>
      <c r="AJ87" s="117"/>
      <c r="AK87" s="118"/>
      <c r="AL87" s="118"/>
      <c r="AM87" s="118"/>
    </row>
    <row r="88" spans="1:39" ht="12.75" customHeight="1">
      <c r="A88" s="277">
        <v>23</v>
      </c>
      <c r="B88" s="276">
        <v>45395</v>
      </c>
      <c r="C88" s="260"/>
      <c r="D88" s="260" t="s">
        <v>1048</v>
      </c>
      <c r="E88" s="261" t="s">
        <v>585</v>
      </c>
      <c r="F88" s="261">
        <v>235</v>
      </c>
      <c r="G88" s="261">
        <v>140</v>
      </c>
      <c r="H88" s="261">
        <v>315</v>
      </c>
      <c r="I88" s="262" t="s">
        <v>978</v>
      </c>
      <c r="J88" s="255" t="s">
        <v>1055</v>
      </c>
      <c r="K88" s="256">
        <f>H88-F88</f>
        <v>80</v>
      </c>
      <c r="L88" s="257">
        <v>50</v>
      </c>
      <c r="M88" s="258">
        <f t="shared" ref="M88" si="55">(K88*N88)-L88</f>
        <v>1150</v>
      </c>
      <c r="N88" s="256">
        <v>15</v>
      </c>
      <c r="O88" s="255" t="s">
        <v>576</v>
      </c>
      <c r="P88" s="259">
        <v>45425</v>
      </c>
      <c r="Q88" s="227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  <c r="AH88" s="119"/>
      <c r="AI88" s="117"/>
      <c r="AJ88" s="117"/>
      <c r="AK88" s="118"/>
      <c r="AL88" s="118"/>
      <c r="AM88" s="118"/>
    </row>
    <row r="89" spans="1:39" ht="12.75" customHeight="1">
      <c r="A89" s="277">
        <v>24</v>
      </c>
      <c r="B89" s="276">
        <v>45425</v>
      </c>
      <c r="C89" s="260"/>
      <c r="D89" s="260" t="s">
        <v>1052</v>
      </c>
      <c r="E89" s="261" t="s">
        <v>585</v>
      </c>
      <c r="F89" s="261">
        <v>117.5</v>
      </c>
      <c r="G89" s="261">
        <v>50</v>
      </c>
      <c r="H89" s="261">
        <v>152.5</v>
      </c>
      <c r="I89" s="262" t="s">
        <v>1053</v>
      </c>
      <c r="J89" s="255" t="s">
        <v>1054</v>
      </c>
      <c r="K89" s="256">
        <f>H89-F89</f>
        <v>35</v>
      </c>
      <c r="L89" s="257">
        <v>50</v>
      </c>
      <c r="M89" s="258">
        <f t="shared" ref="M89" si="56">(K89*N89)-L89</f>
        <v>825</v>
      </c>
      <c r="N89" s="256">
        <v>25</v>
      </c>
      <c r="O89" s="255" t="s">
        <v>576</v>
      </c>
      <c r="P89" s="259">
        <v>45425</v>
      </c>
      <c r="Q89" s="227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  <c r="AH89" s="119"/>
      <c r="AI89" s="117"/>
      <c r="AJ89" s="117"/>
      <c r="AK89" s="118"/>
      <c r="AL89" s="118"/>
      <c r="AM89" s="118"/>
    </row>
    <row r="90" spans="1:39" ht="12.75" customHeight="1">
      <c r="A90" s="277">
        <v>25</v>
      </c>
      <c r="B90" s="276">
        <v>45425</v>
      </c>
      <c r="C90" s="260"/>
      <c r="D90" s="260" t="s">
        <v>1056</v>
      </c>
      <c r="E90" s="261" t="s">
        <v>585</v>
      </c>
      <c r="F90" s="261">
        <v>25.5</v>
      </c>
      <c r="G90" s="261">
        <v>8</v>
      </c>
      <c r="H90" s="261">
        <v>37</v>
      </c>
      <c r="I90" s="262" t="s">
        <v>1057</v>
      </c>
      <c r="J90" s="255" t="s">
        <v>1058</v>
      </c>
      <c r="K90" s="256">
        <f>H90-F90</f>
        <v>11.5</v>
      </c>
      <c r="L90" s="257">
        <v>50</v>
      </c>
      <c r="M90" s="258">
        <f t="shared" ref="M90:M91" si="57">(K90*N90)-L90</f>
        <v>812.5</v>
      </c>
      <c r="N90" s="256">
        <v>75</v>
      </c>
      <c r="O90" s="255" t="s">
        <v>576</v>
      </c>
      <c r="P90" s="259">
        <v>45425</v>
      </c>
      <c r="Q90" s="227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  <c r="AH90" s="119"/>
      <c r="AI90" s="117"/>
      <c r="AJ90" s="117"/>
      <c r="AK90" s="118"/>
      <c r="AL90" s="118"/>
      <c r="AM90" s="118"/>
    </row>
    <row r="91" spans="1:39" ht="12.75" customHeight="1">
      <c r="A91" s="284">
        <v>26</v>
      </c>
      <c r="B91" s="285">
        <v>45425</v>
      </c>
      <c r="C91" s="286"/>
      <c r="D91" s="286" t="s">
        <v>1059</v>
      </c>
      <c r="E91" s="287" t="s">
        <v>585</v>
      </c>
      <c r="F91" s="287">
        <v>62</v>
      </c>
      <c r="G91" s="287">
        <v>30</v>
      </c>
      <c r="H91" s="287">
        <v>36</v>
      </c>
      <c r="I91" s="288" t="s">
        <v>1060</v>
      </c>
      <c r="J91" s="279" t="s">
        <v>1061</v>
      </c>
      <c r="K91" s="280">
        <f t="shared" ref="K91" si="58">H91-F91</f>
        <v>-26</v>
      </c>
      <c r="L91" s="281">
        <v>50</v>
      </c>
      <c r="M91" s="282">
        <f t="shared" si="57"/>
        <v>-1090</v>
      </c>
      <c r="N91" s="280">
        <v>40</v>
      </c>
      <c r="O91" s="279" t="s">
        <v>586</v>
      </c>
      <c r="P91" s="283">
        <v>45425</v>
      </c>
      <c r="Q91" s="22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  <c r="AH91" s="119"/>
      <c r="AI91" s="117"/>
      <c r="AJ91" s="117"/>
      <c r="AK91" s="118"/>
      <c r="AL91" s="118"/>
      <c r="AM91" s="118"/>
    </row>
    <row r="92" spans="1:39" ht="12.75" customHeight="1">
      <c r="A92" s="375">
        <v>27</v>
      </c>
      <c r="B92" s="377">
        <v>45425</v>
      </c>
      <c r="C92" s="228"/>
      <c r="D92" s="228" t="s">
        <v>1059</v>
      </c>
      <c r="E92" s="183" t="s">
        <v>585</v>
      </c>
      <c r="F92" s="183">
        <v>96.5</v>
      </c>
      <c r="G92" s="183"/>
      <c r="H92" s="183"/>
      <c r="I92" s="185"/>
      <c r="J92" s="379" t="s">
        <v>574</v>
      </c>
      <c r="K92" s="183"/>
      <c r="L92" s="186"/>
      <c r="M92" s="254"/>
      <c r="N92" s="183"/>
      <c r="O92" s="321"/>
      <c r="P92" s="377"/>
      <c r="Q92" s="227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  <c r="AH92" s="119"/>
      <c r="AI92" s="117"/>
      <c r="AJ92" s="117"/>
      <c r="AK92" s="118"/>
      <c r="AL92" s="118"/>
      <c r="AM92" s="118"/>
    </row>
    <row r="93" spans="1:39" ht="12.75" customHeight="1">
      <c r="A93" s="376"/>
      <c r="B93" s="378"/>
      <c r="C93" s="228"/>
      <c r="D93" s="228" t="s">
        <v>1068</v>
      </c>
      <c r="E93" s="183" t="s">
        <v>585</v>
      </c>
      <c r="F93" s="183">
        <v>96.5</v>
      </c>
      <c r="G93" s="183"/>
      <c r="H93" s="183"/>
      <c r="I93" s="185"/>
      <c r="J93" s="380"/>
      <c r="K93" s="183"/>
      <c r="L93" s="186"/>
      <c r="M93" s="254"/>
      <c r="N93" s="183"/>
      <c r="O93" s="321"/>
      <c r="P93" s="378"/>
      <c r="Q93" s="227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  <c r="AH93" s="119"/>
      <c r="AI93" s="117"/>
      <c r="AJ93" s="117"/>
      <c r="AK93" s="118"/>
      <c r="AL93" s="118"/>
      <c r="AM93" s="118"/>
    </row>
    <row r="94" spans="1:39" ht="12.75" customHeight="1">
      <c r="A94" s="338"/>
      <c r="B94" s="340"/>
      <c r="C94" s="228"/>
      <c r="D94" s="228"/>
      <c r="E94" s="183"/>
      <c r="F94" s="183"/>
      <c r="G94" s="183"/>
      <c r="H94" s="183"/>
      <c r="I94" s="185"/>
      <c r="J94" s="321"/>
      <c r="K94" s="183"/>
      <c r="L94" s="186"/>
      <c r="M94" s="254"/>
      <c r="N94" s="183"/>
      <c r="O94" s="321"/>
      <c r="P94" s="340"/>
      <c r="Q94" s="227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  <c r="AH94" s="119"/>
      <c r="AI94" s="117"/>
      <c r="AJ94" s="117"/>
      <c r="AK94" s="118"/>
      <c r="AL94" s="118"/>
      <c r="AM94" s="118"/>
    </row>
    <row r="95" spans="1:39" s="248" customFormat="1" ht="12.75" customHeight="1">
      <c r="A95" s="240"/>
      <c r="B95" s="241"/>
      <c r="C95" s="242"/>
      <c r="D95" s="242"/>
      <c r="E95" s="240"/>
      <c r="F95" s="240"/>
      <c r="G95" s="240"/>
      <c r="H95" s="240"/>
      <c r="I95" s="243"/>
      <c r="J95" s="243"/>
      <c r="K95" s="240"/>
      <c r="L95" s="250"/>
      <c r="M95" s="249"/>
      <c r="N95" s="240"/>
      <c r="O95" s="243"/>
      <c r="P95" s="241"/>
      <c r="Q95" s="244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  <c r="AF95" s="54"/>
      <c r="AG95" s="37"/>
      <c r="AH95" s="247"/>
      <c r="AI95" s="245"/>
      <c r="AJ95" s="245"/>
      <c r="AK95" s="246"/>
      <c r="AL95" s="246"/>
      <c r="AM95" s="246"/>
    </row>
    <row r="96" spans="1:39" ht="38.25" customHeight="1">
      <c r="A96" s="91" t="s">
        <v>597</v>
      </c>
      <c r="B96" s="124"/>
      <c r="C96" s="124"/>
      <c r="D96" s="125"/>
      <c r="E96" s="109"/>
      <c r="F96" s="6"/>
      <c r="G96" s="6"/>
      <c r="H96" s="110"/>
      <c r="I96" s="126"/>
      <c r="J96" s="1"/>
      <c r="K96" s="6"/>
      <c r="L96" s="6"/>
      <c r="M96" s="6"/>
      <c r="N96" s="1"/>
      <c r="O96" s="1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  <c r="AF96" s="54"/>
      <c r="AG96" s="37"/>
      <c r="AH96" s="1"/>
      <c r="AI96" s="1"/>
      <c r="AJ96" s="1"/>
      <c r="AK96" s="6"/>
      <c r="AL96" s="1"/>
    </row>
    <row r="97" spans="1:39" ht="39.6">
      <c r="A97" s="92" t="s">
        <v>16</v>
      </c>
      <c r="B97" s="93" t="s">
        <v>549</v>
      </c>
      <c r="C97" s="93"/>
      <c r="D97" s="94" t="s">
        <v>560</v>
      </c>
      <c r="E97" s="93" t="s">
        <v>561</v>
      </c>
      <c r="F97" s="93" t="s">
        <v>562</v>
      </c>
      <c r="G97" s="93" t="s">
        <v>563</v>
      </c>
      <c r="H97" s="93" t="s">
        <v>564</v>
      </c>
      <c r="I97" s="93" t="s">
        <v>565</v>
      </c>
      <c r="J97" s="92" t="s">
        <v>566</v>
      </c>
      <c r="K97" s="113" t="s">
        <v>584</v>
      </c>
      <c r="L97" s="114" t="s">
        <v>568</v>
      </c>
      <c r="M97" s="95" t="s">
        <v>569</v>
      </c>
      <c r="N97" s="93" t="s">
        <v>570</v>
      </c>
      <c r="O97" s="94" t="s">
        <v>571</v>
      </c>
      <c r="P97" s="193" t="s">
        <v>572</v>
      </c>
      <c r="Q97" s="195" t="s">
        <v>847</v>
      </c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  <c r="AF97" s="54"/>
      <c r="AG97" s="37"/>
      <c r="AH97" s="37"/>
      <c r="AI97" s="37"/>
      <c r="AJ97" s="37"/>
      <c r="AK97" s="37"/>
      <c r="AL97" s="37"/>
      <c r="AM97" s="37"/>
    </row>
    <row r="98" spans="1:39" ht="12.75" customHeight="1">
      <c r="A98" s="183">
        <v>1</v>
      </c>
      <c r="B98" s="184">
        <v>45356</v>
      </c>
      <c r="C98" s="228"/>
      <c r="D98" s="228" t="s">
        <v>297</v>
      </c>
      <c r="E98" s="183" t="s">
        <v>573</v>
      </c>
      <c r="F98" s="183" t="s">
        <v>883</v>
      </c>
      <c r="G98" s="183">
        <v>35</v>
      </c>
      <c r="H98" s="183"/>
      <c r="I98" s="183" t="s">
        <v>881</v>
      </c>
      <c r="J98" s="183" t="s">
        <v>574</v>
      </c>
      <c r="K98" s="183"/>
      <c r="L98" s="252"/>
      <c r="M98" s="253"/>
      <c r="N98" s="183"/>
      <c r="O98" s="232"/>
      <c r="P98" s="186">
        <f>VLOOKUP(D98,'MidCap Intra'!$B$11:$C$567,2,0)</f>
        <v>38.049999999999997</v>
      </c>
      <c r="Q98" s="251"/>
      <c r="R98" s="54"/>
      <c r="S98" s="37" t="s">
        <v>575</v>
      </c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  <c r="AF98" s="54"/>
      <c r="AG98" s="37"/>
    </row>
    <row r="99" spans="1:39" ht="12.75" customHeight="1">
      <c r="A99" s="183">
        <v>2</v>
      </c>
      <c r="B99" s="184">
        <v>45390</v>
      </c>
      <c r="C99" s="228"/>
      <c r="D99" s="228" t="s">
        <v>895</v>
      </c>
      <c r="E99" s="183" t="s">
        <v>573</v>
      </c>
      <c r="F99" s="183" t="s">
        <v>896</v>
      </c>
      <c r="G99" s="183">
        <v>1770</v>
      </c>
      <c r="H99" s="183"/>
      <c r="I99" s="183" t="s">
        <v>890</v>
      </c>
      <c r="J99" s="183" t="s">
        <v>574</v>
      </c>
      <c r="K99" s="183"/>
      <c r="L99" s="252"/>
      <c r="M99" s="253"/>
      <c r="N99" s="183"/>
      <c r="O99" s="232"/>
      <c r="P99" s="186"/>
      <c r="Q99" s="251"/>
      <c r="R99" s="54"/>
      <c r="S99" s="37" t="s">
        <v>575</v>
      </c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  <c r="AF99" s="54"/>
      <c r="AG99" s="37"/>
    </row>
    <row r="100" spans="1:39" ht="12.75" customHeight="1">
      <c r="A100" s="183"/>
      <c r="B100" s="184"/>
      <c r="C100" s="228"/>
      <c r="D100" s="228"/>
      <c r="E100" s="183"/>
      <c r="F100" s="183"/>
      <c r="G100" s="183"/>
      <c r="H100" s="183"/>
      <c r="I100" s="183"/>
      <c r="J100" s="183"/>
      <c r="K100" s="183"/>
      <c r="L100" s="252"/>
      <c r="M100" s="253"/>
      <c r="N100" s="183"/>
      <c r="O100" s="232"/>
      <c r="P100" s="186"/>
      <c r="Q100" s="251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  <c r="AF100" s="54"/>
      <c r="AG100" s="37"/>
    </row>
    <row r="101" spans="1:39" ht="12.75" customHeight="1">
      <c r="A101" s="183"/>
      <c r="B101" s="184"/>
      <c r="C101" s="228"/>
      <c r="D101" s="228"/>
      <c r="E101" s="183"/>
      <c r="F101" s="183"/>
      <c r="G101" s="183"/>
      <c r="H101" s="183"/>
      <c r="I101" s="183"/>
      <c r="J101" s="183"/>
      <c r="K101" s="183"/>
      <c r="L101" s="252"/>
      <c r="M101" s="253"/>
      <c r="N101" s="183"/>
      <c r="O101" s="232"/>
      <c r="P101" s="184"/>
      <c r="Q101" s="251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  <c r="AF101" s="54"/>
      <c r="AG101" s="37"/>
    </row>
    <row r="102" spans="1:39" ht="12.75" customHeight="1">
      <c r="A102" s="103" t="s">
        <v>577</v>
      </c>
      <c r="B102" s="103"/>
      <c r="C102" s="103"/>
      <c r="D102" s="54"/>
      <c r="E102" s="37"/>
      <c r="F102" s="108" t="s">
        <v>579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  <c r="AF102" s="54"/>
      <c r="AG102" s="37"/>
    </row>
    <row r="103" spans="1:39" ht="12.75" customHeight="1">
      <c r="A103" s="107" t="s">
        <v>578</v>
      </c>
      <c r="B103" s="103"/>
      <c r="C103" s="103"/>
      <c r="D103" s="54"/>
      <c r="E103" s="37"/>
      <c r="F103" s="108" t="s">
        <v>582</v>
      </c>
      <c r="G103" s="54"/>
      <c r="H103" s="54" t="s">
        <v>599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  <c r="AF103" s="54"/>
      <c r="AG103" s="37"/>
    </row>
    <row r="104" spans="1:39" ht="12.75" customHeight="1">
      <c r="A104" s="54"/>
      <c r="B104" s="54"/>
      <c r="C104" s="103"/>
      <c r="D104" s="54"/>
      <c r="E104" s="37"/>
      <c r="F104" s="108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  <c r="AF104" s="54"/>
      <c r="AG104" s="37"/>
    </row>
    <row r="105" spans="1:39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9" ht="12.75" customHeight="1">
      <c r="A106" s="54"/>
      <c r="B106" s="54"/>
      <c r="C106" s="103"/>
      <c r="D106" s="54"/>
      <c r="E106" s="37"/>
      <c r="F106" s="108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9" ht="12.75" customHeight="1">
      <c r="A107" s="54"/>
      <c r="B107" s="54"/>
      <c r="C107" s="103"/>
      <c r="D107" s="54"/>
      <c r="E107" s="37"/>
      <c r="F107" s="10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9" ht="12.75" customHeight="1">
      <c r="A108" s="54"/>
      <c r="B108" s="54"/>
      <c r="C108" s="103"/>
      <c r="D108" s="54"/>
      <c r="E108" s="37"/>
      <c r="F108" s="108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9" ht="12.75" customHeight="1">
      <c r="A109" s="54"/>
      <c r="B109" s="54"/>
      <c r="C109" s="103"/>
      <c r="D109" s="54"/>
      <c r="E109" s="37"/>
      <c r="F109" s="108"/>
      <c r="G109" s="54"/>
      <c r="H109" s="37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9" ht="12.75" customHeight="1">
      <c r="A110" s="54"/>
      <c r="B110" s="54"/>
      <c r="C110" s="103"/>
      <c r="D110" s="54"/>
      <c r="E110" s="37"/>
      <c r="F110" s="108"/>
      <c r="G110" s="54"/>
      <c r="H110" s="37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9" ht="12.75" customHeight="1">
      <c r="A111" s="54"/>
      <c r="B111" s="54"/>
      <c r="C111" s="97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9" ht="38.25" customHeight="1">
      <c r="A112" s="37"/>
      <c r="B112" s="127" t="s">
        <v>600</v>
      </c>
      <c r="C112" s="127"/>
      <c r="D112" s="54"/>
      <c r="E112" s="127"/>
      <c r="F112" s="6"/>
      <c r="G112" s="6"/>
      <c r="H112" s="111"/>
      <c r="I112" s="6"/>
      <c r="J112" s="111"/>
      <c r="K112" s="112"/>
      <c r="L112" s="6"/>
      <c r="M112" s="6"/>
      <c r="N112" s="1"/>
      <c r="O112" s="54"/>
      <c r="P112" s="54"/>
      <c r="Q112" s="198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92" t="s">
        <v>16</v>
      </c>
      <c r="B113" s="93" t="s">
        <v>549</v>
      </c>
      <c r="C113" s="93"/>
      <c r="D113" s="94" t="s">
        <v>560</v>
      </c>
      <c r="E113" s="93" t="s">
        <v>561</v>
      </c>
      <c r="F113" s="93" t="s">
        <v>562</v>
      </c>
      <c r="G113" s="93" t="s">
        <v>601</v>
      </c>
      <c r="H113" s="93" t="s">
        <v>602</v>
      </c>
      <c r="I113" s="93" t="s">
        <v>565</v>
      </c>
      <c r="J113" s="128" t="s">
        <v>566</v>
      </c>
      <c r="K113" s="93" t="s">
        <v>567</v>
      </c>
      <c r="L113" s="93" t="s">
        <v>603</v>
      </c>
      <c r="M113" s="93" t="s">
        <v>570</v>
      </c>
      <c r="N113" s="94" t="s">
        <v>571</v>
      </c>
      <c r="O113" s="54"/>
      <c r="P113" s="54"/>
      <c r="Q113" s="198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29">
        <v>1</v>
      </c>
      <c r="B114" s="130">
        <v>41579</v>
      </c>
      <c r="C114" s="130"/>
      <c r="D114" s="131" t="s">
        <v>604</v>
      </c>
      <c r="E114" s="132" t="s">
        <v>573</v>
      </c>
      <c r="F114" s="133">
        <v>82</v>
      </c>
      <c r="G114" s="132" t="s">
        <v>605</v>
      </c>
      <c r="H114" s="132">
        <v>100</v>
      </c>
      <c r="I114" s="134">
        <v>100</v>
      </c>
      <c r="J114" s="135" t="s">
        <v>606</v>
      </c>
      <c r="K114" s="136">
        <f t="shared" ref="K114:K145" si="59">H114-F114</f>
        <v>18</v>
      </c>
      <c r="L114" s="137">
        <f t="shared" ref="L114:L145" si="60">K114/F114</f>
        <v>0.21951219512195122</v>
      </c>
      <c r="M114" s="132" t="s">
        <v>576</v>
      </c>
      <c r="N114" s="138">
        <v>42657</v>
      </c>
      <c r="O114" s="54"/>
      <c r="P114" s="54"/>
      <c r="Q114" s="198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29">
        <v>2</v>
      </c>
      <c r="B115" s="130">
        <v>41794</v>
      </c>
      <c r="C115" s="130"/>
      <c r="D115" s="131" t="s">
        <v>607</v>
      </c>
      <c r="E115" s="132" t="s">
        <v>585</v>
      </c>
      <c r="F115" s="133">
        <v>257</v>
      </c>
      <c r="G115" s="132" t="s">
        <v>605</v>
      </c>
      <c r="H115" s="132">
        <v>300</v>
      </c>
      <c r="I115" s="134">
        <v>300</v>
      </c>
      <c r="J115" s="135" t="s">
        <v>606</v>
      </c>
      <c r="K115" s="136">
        <f t="shared" si="59"/>
        <v>43</v>
      </c>
      <c r="L115" s="137">
        <f t="shared" si="60"/>
        <v>0.16731517509727625</v>
      </c>
      <c r="M115" s="132" t="s">
        <v>576</v>
      </c>
      <c r="N115" s="138">
        <v>41822</v>
      </c>
      <c r="O115" s="54"/>
      <c r="P115" s="54"/>
      <c r="Q115" s="198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29">
        <v>3</v>
      </c>
      <c r="B116" s="130">
        <v>41828</v>
      </c>
      <c r="C116" s="130"/>
      <c r="D116" s="131" t="s">
        <v>608</v>
      </c>
      <c r="E116" s="132" t="s">
        <v>585</v>
      </c>
      <c r="F116" s="133">
        <v>393</v>
      </c>
      <c r="G116" s="132" t="s">
        <v>605</v>
      </c>
      <c r="H116" s="132">
        <v>468</v>
      </c>
      <c r="I116" s="134">
        <v>468</v>
      </c>
      <c r="J116" s="135" t="s">
        <v>606</v>
      </c>
      <c r="K116" s="136">
        <f t="shared" si="59"/>
        <v>75</v>
      </c>
      <c r="L116" s="137">
        <f t="shared" si="60"/>
        <v>0.19083969465648856</v>
      </c>
      <c r="M116" s="132" t="s">
        <v>576</v>
      </c>
      <c r="N116" s="138">
        <v>41863</v>
      </c>
      <c r="O116" s="54"/>
      <c r="P116" s="54"/>
      <c r="Q116" s="198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29">
        <v>4</v>
      </c>
      <c r="B117" s="130">
        <v>41857</v>
      </c>
      <c r="C117" s="130"/>
      <c r="D117" s="131" t="s">
        <v>609</v>
      </c>
      <c r="E117" s="132" t="s">
        <v>585</v>
      </c>
      <c r="F117" s="133">
        <v>205</v>
      </c>
      <c r="G117" s="132" t="s">
        <v>605</v>
      </c>
      <c r="H117" s="132">
        <v>275</v>
      </c>
      <c r="I117" s="134">
        <v>250</v>
      </c>
      <c r="J117" s="135" t="s">
        <v>606</v>
      </c>
      <c r="K117" s="136">
        <f t="shared" si="59"/>
        <v>70</v>
      </c>
      <c r="L117" s="137">
        <f t="shared" si="60"/>
        <v>0.34146341463414637</v>
      </c>
      <c r="M117" s="132" t="s">
        <v>576</v>
      </c>
      <c r="N117" s="138">
        <v>41962</v>
      </c>
      <c r="O117" s="54"/>
      <c r="P117" s="54"/>
      <c r="Q117" s="198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29">
        <v>5</v>
      </c>
      <c r="B118" s="130">
        <v>41886</v>
      </c>
      <c r="C118" s="130"/>
      <c r="D118" s="131" t="s">
        <v>610</v>
      </c>
      <c r="E118" s="132" t="s">
        <v>585</v>
      </c>
      <c r="F118" s="133">
        <v>162</v>
      </c>
      <c r="G118" s="132" t="s">
        <v>605</v>
      </c>
      <c r="H118" s="132">
        <v>190</v>
      </c>
      <c r="I118" s="134">
        <v>190</v>
      </c>
      <c r="J118" s="135" t="s">
        <v>606</v>
      </c>
      <c r="K118" s="136">
        <f t="shared" si="59"/>
        <v>28</v>
      </c>
      <c r="L118" s="137">
        <f t="shared" si="60"/>
        <v>0.1728395061728395</v>
      </c>
      <c r="M118" s="132" t="s">
        <v>576</v>
      </c>
      <c r="N118" s="138">
        <v>42006</v>
      </c>
      <c r="O118" s="54"/>
      <c r="P118" s="54"/>
      <c r="Q118" s="198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29">
        <v>6</v>
      </c>
      <c r="B119" s="130">
        <v>41886</v>
      </c>
      <c r="C119" s="130"/>
      <c r="D119" s="131" t="s">
        <v>611</v>
      </c>
      <c r="E119" s="132" t="s">
        <v>585</v>
      </c>
      <c r="F119" s="133">
        <v>75</v>
      </c>
      <c r="G119" s="132" t="s">
        <v>605</v>
      </c>
      <c r="H119" s="132">
        <v>91.5</v>
      </c>
      <c r="I119" s="134" t="s">
        <v>598</v>
      </c>
      <c r="J119" s="135" t="s">
        <v>612</v>
      </c>
      <c r="K119" s="136">
        <f t="shared" si="59"/>
        <v>16.5</v>
      </c>
      <c r="L119" s="137">
        <f t="shared" si="60"/>
        <v>0.22</v>
      </c>
      <c r="M119" s="132" t="s">
        <v>576</v>
      </c>
      <c r="N119" s="138">
        <v>41954</v>
      </c>
      <c r="O119" s="54"/>
      <c r="P119" s="54"/>
      <c r="Q119" s="198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29">
        <v>7</v>
      </c>
      <c r="B120" s="130">
        <v>41913</v>
      </c>
      <c r="C120" s="130"/>
      <c r="D120" s="131" t="s">
        <v>613</v>
      </c>
      <c r="E120" s="132" t="s">
        <v>585</v>
      </c>
      <c r="F120" s="133">
        <v>850</v>
      </c>
      <c r="G120" s="132" t="s">
        <v>605</v>
      </c>
      <c r="H120" s="132">
        <v>982.5</v>
      </c>
      <c r="I120" s="134">
        <v>1050</v>
      </c>
      <c r="J120" s="135" t="s">
        <v>614</v>
      </c>
      <c r="K120" s="136">
        <f t="shared" si="59"/>
        <v>132.5</v>
      </c>
      <c r="L120" s="137">
        <f t="shared" si="60"/>
        <v>0.15588235294117647</v>
      </c>
      <c r="M120" s="132" t="s">
        <v>576</v>
      </c>
      <c r="N120" s="138">
        <v>42039</v>
      </c>
      <c r="O120" s="54"/>
      <c r="P120" s="54"/>
      <c r="Q120" s="198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29">
        <v>8</v>
      </c>
      <c r="B121" s="130">
        <v>41913</v>
      </c>
      <c r="C121" s="130"/>
      <c r="D121" s="131" t="s">
        <v>615</v>
      </c>
      <c r="E121" s="132" t="s">
        <v>585</v>
      </c>
      <c r="F121" s="133">
        <v>475</v>
      </c>
      <c r="G121" s="132" t="s">
        <v>605</v>
      </c>
      <c r="H121" s="132">
        <v>515</v>
      </c>
      <c r="I121" s="134">
        <v>600</v>
      </c>
      <c r="J121" s="135" t="s">
        <v>616</v>
      </c>
      <c r="K121" s="136">
        <f t="shared" si="59"/>
        <v>40</v>
      </c>
      <c r="L121" s="137">
        <f t="shared" si="60"/>
        <v>8.4210526315789472E-2</v>
      </c>
      <c r="M121" s="132" t="s">
        <v>576</v>
      </c>
      <c r="N121" s="138">
        <v>41939</v>
      </c>
      <c r="O121" s="54"/>
      <c r="P121" s="54"/>
      <c r="Q121" s="198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29">
        <v>9</v>
      </c>
      <c r="B122" s="130">
        <v>41913</v>
      </c>
      <c r="C122" s="130"/>
      <c r="D122" s="131" t="s">
        <v>617</v>
      </c>
      <c r="E122" s="132" t="s">
        <v>585</v>
      </c>
      <c r="F122" s="133">
        <v>86</v>
      </c>
      <c r="G122" s="132" t="s">
        <v>605</v>
      </c>
      <c r="H122" s="132">
        <v>99</v>
      </c>
      <c r="I122" s="134">
        <v>140</v>
      </c>
      <c r="J122" s="135" t="s">
        <v>618</v>
      </c>
      <c r="K122" s="136">
        <f t="shared" si="59"/>
        <v>13</v>
      </c>
      <c r="L122" s="137">
        <f t="shared" si="60"/>
        <v>0.15116279069767441</v>
      </c>
      <c r="M122" s="132" t="s">
        <v>576</v>
      </c>
      <c r="N122" s="138">
        <v>41939</v>
      </c>
      <c r="O122" s="54"/>
      <c r="P122" s="54"/>
      <c r="Q122" s="198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29">
        <v>10</v>
      </c>
      <c r="B123" s="130">
        <v>41926</v>
      </c>
      <c r="C123" s="130"/>
      <c r="D123" s="131" t="s">
        <v>619</v>
      </c>
      <c r="E123" s="132" t="s">
        <v>585</v>
      </c>
      <c r="F123" s="133">
        <v>496.6</v>
      </c>
      <c r="G123" s="132" t="s">
        <v>605</v>
      </c>
      <c r="H123" s="132">
        <v>621</v>
      </c>
      <c r="I123" s="134">
        <v>580</v>
      </c>
      <c r="J123" s="135" t="s">
        <v>606</v>
      </c>
      <c r="K123" s="136">
        <f t="shared" si="59"/>
        <v>124.39999999999998</v>
      </c>
      <c r="L123" s="137">
        <f t="shared" si="60"/>
        <v>0.25050342327829234</v>
      </c>
      <c r="M123" s="132" t="s">
        <v>576</v>
      </c>
      <c r="N123" s="138">
        <v>42605</v>
      </c>
      <c r="O123" s="54"/>
      <c r="P123" s="54"/>
      <c r="Q123" s="198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29">
        <v>11</v>
      </c>
      <c r="B124" s="130">
        <v>41926</v>
      </c>
      <c r="C124" s="130"/>
      <c r="D124" s="131" t="s">
        <v>620</v>
      </c>
      <c r="E124" s="132" t="s">
        <v>585</v>
      </c>
      <c r="F124" s="133">
        <v>2481.9</v>
      </c>
      <c r="G124" s="132" t="s">
        <v>605</v>
      </c>
      <c r="H124" s="132">
        <v>2840</v>
      </c>
      <c r="I124" s="134">
        <v>2870</v>
      </c>
      <c r="J124" s="135" t="s">
        <v>621</v>
      </c>
      <c r="K124" s="136">
        <f t="shared" si="59"/>
        <v>358.09999999999991</v>
      </c>
      <c r="L124" s="137">
        <f t="shared" si="60"/>
        <v>0.14428462065353154</v>
      </c>
      <c r="M124" s="132" t="s">
        <v>576</v>
      </c>
      <c r="N124" s="138">
        <v>42017</v>
      </c>
      <c r="O124" s="54"/>
      <c r="P124" s="54"/>
      <c r="Q124" s="198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29">
        <v>12</v>
      </c>
      <c r="B125" s="130">
        <v>41928</v>
      </c>
      <c r="C125" s="130"/>
      <c r="D125" s="131" t="s">
        <v>622</v>
      </c>
      <c r="E125" s="132" t="s">
        <v>585</v>
      </c>
      <c r="F125" s="133">
        <v>84.5</v>
      </c>
      <c r="G125" s="132" t="s">
        <v>605</v>
      </c>
      <c r="H125" s="132">
        <v>93</v>
      </c>
      <c r="I125" s="134">
        <v>110</v>
      </c>
      <c r="J125" s="135" t="s">
        <v>623</v>
      </c>
      <c r="K125" s="136">
        <f t="shared" si="59"/>
        <v>8.5</v>
      </c>
      <c r="L125" s="137">
        <f t="shared" si="60"/>
        <v>0.10059171597633136</v>
      </c>
      <c r="M125" s="132" t="s">
        <v>576</v>
      </c>
      <c r="N125" s="138">
        <v>41939</v>
      </c>
      <c r="O125" s="54"/>
      <c r="P125" s="54"/>
      <c r="Q125" s="198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29">
        <v>13</v>
      </c>
      <c r="B126" s="130">
        <v>41928</v>
      </c>
      <c r="C126" s="130"/>
      <c r="D126" s="131" t="s">
        <v>624</v>
      </c>
      <c r="E126" s="132" t="s">
        <v>585</v>
      </c>
      <c r="F126" s="133">
        <v>401</v>
      </c>
      <c r="G126" s="132" t="s">
        <v>605</v>
      </c>
      <c r="H126" s="132">
        <v>428</v>
      </c>
      <c r="I126" s="134">
        <v>450</v>
      </c>
      <c r="J126" s="135" t="s">
        <v>625</v>
      </c>
      <c r="K126" s="136">
        <f t="shared" si="59"/>
        <v>27</v>
      </c>
      <c r="L126" s="137">
        <f t="shared" si="60"/>
        <v>6.7331670822942641E-2</v>
      </c>
      <c r="M126" s="132" t="s">
        <v>576</v>
      </c>
      <c r="N126" s="138">
        <v>42020</v>
      </c>
      <c r="O126" s="54"/>
      <c r="P126" s="54"/>
      <c r="Q126" s="198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29">
        <v>14</v>
      </c>
      <c r="B127" s="130">
        <v>41928</v>
      </c>
      <c r="C127" s="130"/>
      <c r="D127" s="131" t="s">
        <v>626</v>
      </c>
      <c r="E127" s="132" t="s">
        <v>585</v>
      </c>
      <c r="F127" s="133">
        <v>101</v>
      </c>
      <c r="G127" s="132" t="s">
        <v>605</v>
      </c>
      <c r="H127" s="132">
        <v>112</v>
      </c>
      <c r="I127" s="134">
        <v>120</v>
      </c>
      <c r="J127" s="135" t="s">
        <v>627</v>
      </c>
      <c r="K127" s="136">
        <f t="shared" si="59"/>
        <v>11</v>
      </c>
      <c r="L127" s="137">
        <f t="shared" si="60"/>
        <v>0.10891089108910891</v>
      </c>
      <c r="M127" s="132" t="s">
        <v>576</v>
      </c>
      <c r="N127" s="138">
        <v>41939</v>
      </c>
      <c r="O127" s="54"/>
      <c r="P127" s="54"/>
      <c r="Q127" s="198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29">
        <v>15</v>
      </c>
      <c r="B128" s="130">
        <v>41954</v>
      </c>
      <c r="C128" s="130"/>
      <c r="D128" s="131" t="s">
        <v>628</v>
      </c>
      <c r="E128" s="132" t="s">
        <v>585</v>
      </c>
      <c r="F128" s="133">
        <v>59</v>
      </c>
      <c r="G128" s="132" t="s">
        <v>605</v>
      </c>
      <c r="H128" s="132">
        <v>76</v>
      </c>
      <c r="I128" s="134">
        <v>76</v>
      </c>
      <c r="J128" s="135" t="s">
        <v>606</v>
      </c>
      <c r="K128" s="136">
        <f t="shared" si="59"/>
        <v>17</v>
      </c>
      <c r="L128" s="137">
        <f t="shared" si="60"/>
        <v>0.28813559322033899</v>
      </c>
      <c r="M128" s="132" t="s">
        <v>576</v>
      </c>
      <c r="N128" s="138">
        <v>43032</v>
      </c>
      <c r="O128" s="54"/>
      <c r="P128" s="54"/>
      <c r="Q128" s="198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29">
        <v>16</v>
      </c>
      <c r="B129" s="130">
        <v>41954</v>
      </c>
      <c r="C129" s="130"/>
      <c r="D129" s="131" t="s">
        <v>617</v>
      </c>
      <c r="E129" s="132" t="s">
        <v>585</v>
      </c>
      <c r="F129" s="133">
        <v>99</v>
      </c>
      <c r="G129" s="132" t="s">
        <v>605</v>
      </c>
      <c r="H129" s="132">
        <v>120</v>
      </c>
      <c r="I129" s="134">
        <v>120</v>
      </c>
      <c r="J129" s="135" t="s">
        <v>594</v>
      </c>
      <c r="K129" s="136">
        <f t="shared" si="59"/>
        <v>21</v>
      </c>
      <c r="L129" s="137">
        <f t="shared" si="60"/>
        <v>0.21212121212121213</v>
      </c>
      <c r="M129" s="132" t="s">
        <v>576</v>
      </c>
      <c r="N129" s="138">
        <v>41960</v>
      </c>
      <c r="O129" s="54"/>
      <c r="P129" s="54"/>
      <c r="Q129" s="198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29">
        <v>17</v>
      </c>
      <c r="B130" s="130">
        <v>41956</v>
      </c>
      <c r="C130" s="130"/>
      <c r="D130" s="131" t="s">
        <v>629</v>
      </c>
      <c r="E130" s="132" t="s">
        <v>585</v>
      </c>
      <c r="F130" s="133">
        <v>22</v>
      </c>
      <c r="G130" s="132" t="s">
        <v>605</v>
      </c>
      <c r="H130" s="132">
        <v>33.549999999999997</v>
      </c>
      <c r="I130" s="134">
        <v>32</v>
      </c>
      <c r="J130" s="135" t="s">
        <v>630</v>
      </c>
      <c r="K130" s="136">
        <f t="shared" si="59"/>
        <v>11.549999999999997</v>
      </c>
      <c r="L130" s="137">
        <f t="shared" si="60"/>
        <v>0.52499999999999991</v>
      </c>
      <c r="M130" s="132" t="s">
        <v>576</v>
      </c>
      <c r="N130" s="138">
        <v>42188</v>
      </c>
      <c r="O130" s="54"/>
      <c r="P130" s="54"/>
      <c r="Q130" s="198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29">
        <v>18</v>
      </c>
      <c r="B131" s="130">
        <v>41976</v>
      </c>
      <c r="C131" s="130"/>
      <c r="D131" s="131" t="s">
        <v>631</v>
      </c>
      <c r="E131" s="132" t="s">
        <v>585</v>
      </c>
      <c r="F131" s="133">
        <v>440</v>
      </c>
      <c r="G131" s="132" t="s">
        <v>605</v>
      </c>
      <c r="H131" s="132">
        <v>520</v>
      </c>
      <c r="I131" s="134">
        <v>520</v>
      </c>
      <c r="J131" s="135" t="s">
        <v>632</v>
      </c>
      <c r="K131" s="136">
        <f t="shared" si="59"/>
        <v>80</v>
      </c>
      <c r="L131" s="137">
        <f t="shared" si="60"/>
        <v>0.18181818181818182</v>
      </c>
      <c r="M131" s="132" t="s">
        <v>576</v>
      </c>
      <c r="N131" s="138">
        <v>42208</v>
      </c>
      <c r="O131" s="54"/>
      <c r="P131" s="54"/>
      <c r="Q131" s="198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29">
        <v>19</v>
      </c>
      <c r="B132" s="130">
        <v>41976</v>
      </c>
      <c r="C132" s="130"/>
      <c r="D132" s="131" t="s">
        <v>633</v>
      </c>
      <c r="E132" s="132" t="s">
        <v>585</v>
      </c>
      <c r="F132" s="133">
        <v>360</v>
      </c>
      <c r="G132" s="132" t="s">
        <v>605</v>
      </c>
      <c r="H132" s="132">
        <v>427</v>
      </c>
      <c r="I132" s="134">
        <v>425</v>
      </c>
      <c r="J132" s="135" t="s">
        <v>634</v>
      </c>
      <c r="K132" s="136">
        <f t="shared" si="59"/>
        <v>67</v>
      </c>
      <c r="L132" s="137">
        <f t="shared" si="60"/>
        <v>0.18611111111111112</v>
      </c>
      <c r="M132" s="132" t="s">
        <v>576</v>
      </c>
      <c r="N132" s="138">
        <v>42058</v>
      </c>
      <c r="O132" s="54"/>
      <c r="P132" s="54"/>
      <c r="Q132" s="198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29">
        <v>20</v>
      </c>
      <c r="B133" s="130">
        <v>42012</v>
      </c>
      <c r="C133" s="130"/>
      <c r="D133" s="131" t="s">
        <v>635</v>
      </c>
      <c r="E133" s="132" t="s">
        <v>585</v>
      </c>
      <c r="F133" s="133">
        <v>360</v>
      </c>
      <c r="G133" s="132" t="s">
        <v>605</v>
      </c>
      <c r="H133" s="132">
        <v>455</v>
      </c>
      <c r="I133" s="134">
        <v>420</v>
      </c>
      <c r="J133" s="135" t="s">
        <v>636</v>
      </c>
      <c r="K133" s="136">
        <f t="shared" si="59"/>
        <v>95</v>
      </c>
      <c r="L133" s="137">
        <f t="shared" si="60"/>
        <v>0.2638888888888889</v>
      </c>
      <c r="M133" s="132" t="s">
        <v>576</v>
      </c>
      <c r="N133" s="138">
        <v>42024</v>
      </c>
      <c r="O133" s="54"/>
      <c r="P133" s="54"/>
      <c r="Q133" s="198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29">
        <v>21</v>
      </c>
      <c r="B134" s="130">
        <v>42012</v>
      </c>
      <c r="C134" s="130"/>
      <c r="D134" s="131" t="s">
        <v>637</v>
      </c>
      <c r="E134" s="132" t="s">
        <v>585</v>
      </c>
      <c r="F134" s="133">
        <v>130</v>
      </c>
      <c r="G134" s="132"/>
      <c r="H134" s="132">
        <v>175.5</v>
      </c>
      <c r="I134" s="134">
        <v>165</v>
      </c>
      <c r="J134" s="135" t="s">
        <v>638</v>
      </c>
      <c r="K134" s="136">
        <f t="shared" si="59"/>
        <v>45.5</v>
      </c>
      <c r="L134" s="137">
        <f t="shared" si="60"/>
        <v>0.35</v>
      </c>
      <c r="M134" s="132" t="s">
        <v>576</v>
      </c>
      <c r="N134" s="138">
        <v>43088</v>
      </c>
      <c r="O134" s="54"/>
      <c r="P134" s="54"/>
      <c r="Q134" s="198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29">
        <v>22</v>
      </c>
      <c r="B135" s="130">
        <v>42040</v>
      </c>
      <c r="C135" s="130"/>
      <c r="D135" s="131" t="s">
        <v>395</v>
      </c>
      <c r="E135" s="132" t="s">
        <v>573</v>
      </c>
      <c r="F135" s="133">
        <v>98</v>
      </c>
      <c r="G135" s="132"/>
      <c r="H135" s="132">
        <v>120</v>
      </c>
      <c r="I135" s="134">
        <v>120</v>
      </c>
      <c r="J135" s="135" t="s">
        <v>606</v>
      </c>
      <c r="K135" s="136">
        <f t="shared" si="59"/>
        <v>22</v>
      </c>
      <c r="L135" s="137">
        <f t="shared" si="60"/>
        <v>0.22448979591836735</v>
      </c>
      <c r="M135" s="132" t="s">
        <v>576</v>
      </c>
      <c r="N135" s="138">
        <v>42753</v>
      </c>
      <c r="O135" s="54"/>
      <c r="P135" s="54"/>
      <c r="Q135" s="198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29">
        <v>23</v>
      </c>
      <c r="B136" s="130">
        <v>42040</v>
      </c>
      <c r="C136" s="130"/>
      <c r="D136" s="131" t="s">
        <v>639</v>
      </c>
      <c r="E136" s="132" t="s">
        <v>573</v>
      </c>
      <c r="F136" s="133">
        <v>196</v>
      </c>
      <c r="G136" s="132"/>
      <c r="H136" s="132">
        <v>262</v>
      </c>
      <c r="I136" s="134">
        <v>255</v>
      </c>
      <c r="J136" s="135" t="s">
        <v>606</v>
      </c>
      <c r="K136" s="136">
        <f t="shared" si="59"/>
        <v>66</v>
      </c>
      <c r="L136" s="137">
        <f t="shared" si="60"/>
        <v>0.33673469387755101</v>
      </c>
      <c r="M136" s="132" t="s">
        <v>576</v>
      </c>
      <c r="N136" s="138">
        <v>42599</v>
      </c>
      <c r="O136" s="54"/>
      <c r="P136" s="54"/>
      <c r="Q136" s="198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39">
        <v>24</v>
      </c>
      <c r="B137" s="140">
        <v>42067</v>
      </c>
      <c r="C137" s="140"/>
      <c r="D137" s="141" t="s">
        <v>394</v>
      </c>
      <c r="E137" s="142" t="s">
        <v>573</v>
      </c>
      <c r="F137" s="143">
        <v>235</v>
      </c>
      <c r="G137" s="143"/>
      <c r="H137" s="144">
        <v>77</v>
      </c>
      <c r="I137" s="144" t="s">
        <v>640</v>
      </c>
      <c r="J137" s="145" t="s">
        <v>641</v>
      </c>
      <c r="K137" s="146">
        <f t="shared" si="59"/>
        <v>-158</v>
      </c>
      <c r="L137" s="147">
        <f t="shared" si="60"/>
        <v>-0.67234042553191486</v>
      </c>
      <c r="M137" s="143" t="s">
        <v>586</v>
      </c>
      <c r="N137" s="140">
        <v>43522</v>
      </c>
      <c r="O137" s="54"/>
      <c r="P137" s="54"/>
      <c r="Q137" s="198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29">
        <v>25</v>
      </c>
      <c r="B138" s="130">
        <v>42067</v>
      </c>
      <c r="C138" s="130"/>
      <c r="D138" s="131" t="s">
        <v>642</v>
      </c>
      <c r="E138" s="132" t="s">
        <v>573</v>
      </c>
      <c r="F138" s="133">
        <v>185</v>
      </c>
      <c r="G138" s="132"/>
      <c r="H138" s="132">
        <v>224</v>
      </c>
      <c r="I138" s="134" t="s">
        <v>643</v>
      </c>
      <c r="J138" s="135" t="s">
        <v>606</v>
      </c>
      <c r="K138" s="136">
        <f t="shared" si="59"/>
        <v>39</v>
      </c>
      <c r="L138" s="137">
        <f t="shared" si="60"/>
        <v>0.21081081081081082</v>
      </c>
      <c r="M138" s="132" t="s">
        <v>576</v>
      </c>
      <c r="N138" s="138">
        <v>42647</v>
      </c>
      <c r="O138" s="54"/>
      <c r="P138" s="54"/>
      <c r="Q138" s="198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39">
        <v>26</v>
      </c>
      <c r="B139" s="140">
        <v>42090</v>
      </c>
      <c r="C139" s="140"/>
      <c r="D139" s="148" t="s">
        <v>644</v>
      </c>
      <c r="E139" s="143" t="s">
        <v>573</v>
      </c>
      <c r="F139" s="143">
        <v>49.5</v>
      </c>
      <c r="G139" s="144"/>
      <c r="H139" s="144">
        <v>15.85</v>
      </c>
      <c r="I139" s="144">
        <v>67</v>
      </c>
      <c r="J139" s="145" t="s">
        <v>645</v>
      </c>
      <c r="K139" s="144">
        <f t="shared" si="59"/>
        <v>-33.65</v>
      </c>
      <c r="L139" s="149">
        <f t="shared" si="60"/>
        <v>-0.67979797979797973</v>
      </c>
      <c r="M139" s="143" t="s">
        <v>586</v>
      </c>
      <c r="N139" s="150">
        <v>43627</v>
      </c>
      <c r="O139" s="54"/>
      <c r="P139" s="54"/>
      <c r="Q139" s="198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29">
        <v>27</v>
      </c>
      <c r="B140" s="130">
        <v>42093</v>
      </c>
      <c r="C140" s="130"/>
      <c r="D140" s="131" t="s">
        <v>646</v>
      </c>
      <c r="E140" s="132" t="s">
        <v>573</v>
      </c>
      <c r="F140" s="133">
        <v>183.5</v>
      </c>
      <c r="G140" s="132"/>
      <c r="H140" s="132">
        <v>219</v>
      </c>
      <c r="I140" s="134">
        <v>218</v>
      </c>
      <c r="J140" s="135" t="s">
        <v>647</v>
      </c>
      <c r="K140" s="136">
        <f t="shared" si="59"/>
        <v>35.5</v>
      </c>
      <c r="L140" s="137">
        <f t="shared" si="60"/>
        <v>0.19346049046321526</v>
      </c>
      <c r="M140" s="132" t="s">
        <v>576</v>
      </c>
      <c r="N140" s="138">
        <v>42103</v>
      </c>
      <c r="O140" s="54"/>
      <c r="P140" s="54"/>
      <c r="Q140" s="198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29">
        <v>28</v>
      </c>
      <c r="B141" s="130">
        <v>42114</v>
      </c>
      <c r="C141" s="130"/>
      <c r="D141" s="131" t="s">
        <v>648</v>
      </c>
      <c r="E141" s="132" t="s">
        <v>573</v>
      </c>
      <c r="F141" s="133">
        <f>(227+237)/2</f>
        <v>232</v>
      </c>
      <c r="G141" s="132"/>
      <c r="H141" s="132">
        <v>298</v>
      </c>
      <c r="I141" s="134">
        <v>298</v>
      </c>
      <c r="J141" s="135" t="s">
        <v>606</v>
      </c>
      <c r="K141" s="136">
        <f t="shared" si="59"/>
        <v>66</v>
      </c>
      <c r="L141" s="137">
        <f t="shared" si="60"/>
        <v>0.28448275862068967</v>
      </c>
      <c r="M141" s="132" t="s">
        <v>576</v>
      </c>
      <c r="N141" s="138">
        <v>42823</v>
      </c>
      <c r="O141" s="54"/>
      <c r="P141" s="54"/>
      <c r="Q141" s="198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29">
        <v>29</v>
      </c>
      <c r="B142" s="130">
        <v>42128</v>
      </c>
      <c r="C142" s="130"/>
      <c r="D142" s="131" t="s">
        <v>649</v>
      </c>
      <c r="E142" s="132" t="s">
        <v>585</v>
      </c>
      <c r="F142" s="133">
        <v>385</v>
      </c>
      <c r="G142" s="132"/>
      <c r="H142" s="132">
        <f>212.5+331</f>
        <v>543.5</v>
      </c>
      <c r="I142" s="134">
        <v>510</v>
      </c>
      <c r="J142" s="135" t="s">
        <v>650</v>
      </c>
      <c r="K142" s="136">
        <f t="shared" si="59"/>
        <v>158.5</v>
      </c>
      <c r="L142" s="137">
        <f t="shared" si="60"/>
        <v>0.41168831168831171</v>
      </c>
      <c r="M142" s="132" t="s">
        <v>576</v>
      </c>
      <c r="N142" s="138">
        <v>42235</v>
      </c>
      <c r="O142" s="54"/>
      <c r="P142" s="54"/>
      <c r="Q142" s="198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29">
        <v>30</v>
      </c>
      <c r="B143" s="130">
        <v>42128</v>
      </c>
      <c r="C143" s="130"/>
      <c r="D143" s="131" t="s">
        <v>651</v>
      </c>
      <c r="E143" s="132" t="s">
        <v>585</v>
      </c>
      <c r="F143" s="133">
        <v>115.5</v>
      </c>
      <c r="G143" s="132"/>
      <c r="H143" s="132">
        <v>146</v>
      </c>
      <c r="I143" s="134">
        <v>142</v>
      </c>
      <c r="J143" s="135" t="s">
        <v>652</v>
      </c>
      <c r="K143" s="136">
        <f t="shared" si="59"/>
        <v>30.5</v>
      </c>
      <c r="L143" s="137">
        <f t="shared" si="60"/>
        <v>0.26406926406926406</v>
      </c>
      <c r="M143" s="132" t="s">
        <v>576</v>
      </c>
      <c r="N143" s="138">
        <v>42202</v>
      </c>
      <c r="O143" s="54"/>
      <c r="P143" s="54"/>
      <c r="Q143" s="198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29">
        <v>31</v>
      </c>
      <c r="B144" s="130">
        <v>42151</v>
      </c>
      <c r="C144" s="130"/>
      <c r="D144" s="131" t="s">
        <v>526</v>
      </c>
      <c r="E144" s="132" t="s">
        <v>585</v>
      </c>
      <c r="F144" s="133">
        <v>237.5</v>
      </c>
      <c r="G144" s="132"/>
      <c r="H144" s="132">
        <v>279.5</v>
      </c>
      <c r="I144" s="134">
        <v>278</v>
      </c>
      <c r="J144" s="135" t="s">
        <v>606</v>
      </c>
      <c r="K144" s="136">
        <f t="shared" si="59"/>
        <v>42</v>
      </c>
      <c r="L144" s="137">
        <f t="shared" si="60"/>
        <v>0.17684210526315788</v>
      </c>
      <c r="M144" s="132" t="s">
        <v>576</v>
      </c>
      <c r="N144" s="138">
        <v>42222</v>
      </c>
      <c r="O144" s="54"/>
      <c r="P144" s="54"/>
      <c r="Q144" s="198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29">
        <v>32</v>
      </c>
      <c r="B145" s="130">
        <v>42174</v>
      </c>
      <c r="C145" s="130"/>
      <c r="D145" s="131" t="s">
        <v>624</v>
      </c>
      <c r="E145" s="132" t="s">
        <v>573</v>
      </c>
      <c r="F145" s="133">
        <v>340</v>
      </c>
      <c r="G145" s="132"/>
      <c r="H145" s="132">
        <v>448</v>
      </c>
      <c r="I145" s="134">
        <v>448</v>
      </c>
      <c r="J145" s="135" t="s">
        <v>606</v>
      </c>
      <c r="K145" s="136">
        <f t="shared" si="59"/>
        <v>108</v>
      </c>
      <c r="L145" s="137">
        <f t="shared" si="60"/>
        <v>0.31764705882352939</v>
      </c>
      <c r="M145" s="132" t="s">
        <v>576</v>
      </c>
      <c r="N145" s="138">
        <v>43018</v>
      </c>
      <c r="O145" s="54"/>
      <c r="P145" s="54"/>
      <c r="Q145" s="198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29">
        <v>33</v>
      </c>
      <c r="B146" s="130">
        <v>42191</v>
      </c>
      <c r="C146" s="130"/>
      <c r="D146" s="131" t="s">
        <v>653</v>
      </c>
      <c r="E146" s="132" t="s">
        <v>573</v>
      </c>
      <c r="F146" s="133">
        <v>390</v>
      </c>
      <c r="G146" s="132"/>
      <c r="H146" s="132">
        <v>460</v>
      </c>
      <c r="I146" s="134">
        <v>460</v>
      </c>
      <c r="J146" s="135" t="s">
        <v>606</v>
      </c>
      <c r="K146" s="136">
        <f t="shared" ref="K146:K166" si="61">H146-F146</f>
        <v>70</v>
      </c>
      <c r="L146" s="137">
        <f t="shared" ref="L146:L166" si="62">K146/F146</f>
        <v>0.17948717948717949</v>
      </c>
      <c r="M146" s="132" t="s">
        <v>576</v>
      </c>
      <c r="N146" s="138">
        <v>42478</v>
      </c>
      <c r="O146" s="54"/>
      <c r="P146" s="54"/>
      <c r="Q146" s="198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9">
        <v>34</v>
      </c>
      <c r="B147" s="140">
        <v>42195</v>
      </c>
      <c r="C147" s="140"/>
      <c r="D147" s="141" t="s">
        <v>654</v>
      </c>
      <c r="E147" s="142" t="s">
        <v>573</v>
      </c>
      <c r="F147" s="143">
        <v>122.5</v>
      </c>
      <c r="G147" s="143"/>
      <c r="H147" s="144">
        <v>61</v>
      </c>
      <c r="I147" s="144">
        <v>172</v>
      </c>
      <c r="J147" s="145" t="s">
        <v>655</v>
      </c>
      <c r="K147" s="146">
        <f t="shared" si="61"/>
        <v>-61.5</v>
      </c>
      <c r="L147" s="147">
        <f t="shared" si="62"/>
        <v>-0.50204081632653064</v>
      </c>
      <c r="M147" s="143" t="s">
        <v>586</v>
      </c>
      <c r="N147" s="140">
        <v>43333</v>
      </c>
      <c r="O147" s="54"/>
      <c r="P147" s="54"/>
      <c r="Q147" s="198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29">
        <v>35</v>
      </c>
      <c r="B148" s="130">
        <v>42219</v>
      </c>
      <c r="C148" s="130"/>
      <c r="D148" s="131" t="s">
        <v>656</v>
      </c>
      <c r="E148" s="132" t="s">
        <v>573</v>
      </c>
      <c r="F148" s="133">
        <v>297.5</v>
      </c>
      <c r="G148" s="132"/>
      <c r="H148" s="132">
        <v>350</v>
      </c>
      <c r="I148" s="134">
        <v>360</v>
      </c>
      <c r="J148" s="135" t="s">
        <v>657</v>
      </c>
      <c r="K148" s="136">
        <f t="shared" si="61"/>
        <v>52.5</v>
      </c>
      <c r="L148" s="137">
        <f t="shared" si="62"/>
        <v>0.17647058823529413</v>
      </c>
      <c r="M148" s="132" t="s">
        <v>576</v>
      </c>
      <c r="N148" s="138">
        <v>42232</v>
      </c>
      <c r="O148" s="54"/>
      <c r="P148" s="54"/>
      <c r="Q148" s="198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29">
        <v>36</v>
      </c>
      <c r="B149" s="130">
        <v>42219</v>
      </c>
      <c r="C149" s="130"/>
      <c r="D149" s="131" t="s">
        <v>658</v>
      </c>
      <c r="E149" s="132" t="s">
        <v>573</v>
      </c>
      <c r="F149" s="133">
        <v>115.5</v>
      </c>
      <c r="G149" s="132"/>
      <c r="H149" s="132">
        <v>149</v>
      </c>
      <c r="I149" s="134">
        <v>140</v>
      </c>
      <c r="J149" s="135" t="s">
        <v>659</v>
      </c>
      <c r="K149" s="136">
        <f t="shared" si="61"/>
        <v>33.5</v>
      </c>
      <c r="L149" s="137">
        <f t="shared" si="62"/>
        <v>0.29004329004329005</v>
      </c>
      <c r="M149" s="132" t="s">
        <v>576</v>
      </c>
      <c r="N149" s="138">
        <v>42740</v>
      </c>
      <c r="O149" s="54"/>
      <c r="P149" s="54"/>
      <c r="Q149" s="198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29">
        <v>37</v>
      </c>
      <c r="B150" s="130">
        <v>42251</v>
      </c>
      <c r="C150" s="130"/>
      <c r="D150" s="131" t="s">
        <v>526</v>
      </c>
      <c r="E150" s="132" t="s">
        <v>573</v>
      </c>
      <c r="F150" s="133">
        <v>226</v>
      </c>
      <c r="G150" s="132"/>
      <c r="H150" s="132">
        <v>292</v>
      </c>
      <c r="I150" s="134">
        <v>292</v>
      </c>
      <c r="J150" s="135" t="s">
        <v>660</v>
      </c>
      <c r="K150" s="136">
        <f t="shared" si="61"/>
        <v>66</v>
      </c>
      <c r="L150" s="137">
        <f t="shared" si="62"/>
        <v>0.29203539823008851</v>
      </c>
      <c r="M150" s="132" t="s">
        <v>576</v>
      </c>
      <c r="N150" s="138">
        <v>42286</v>
      </c>
      <c r="O150" s="54"/>
      <c r="P150" s="54"/>
      <c r="Q150" s="198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29">
        <v>38</v>
      </c>
      <c r="B151" s="130">
        <v>42254</v>
      </c>
      <c r="C151" s="130"/>
      <c r="D151" s="131" t="s">
        <v>648</v>
      </c>
      <c r="E151" s="132" t="s">
        <v>573</v>
      </c>
      <c r="F151" s="133">
        <v>232.5</v>
      </c>
      <c r="G151" s="132"/>
      <c r="H151" s="132">
        <v>312.5</v>
      </c>
      <c r="I151" s="134">
        <v>310</v>
      </c>
      <c r="J151" s="135" t="s">
        <v>606</v>
      </c>
      <c r="K151" s="136">
        <f t="shared" si="61"/>
        <v>80</v>
      </c>
      <c r="L151" s="137">
        <f t="shared" si="62"/>
        <v>0.34408602150537637</v>
      </c>
      <c r="M151" s="132" t="s">
        <v>576</v>
      </c>
      <c r="N151" s="138">
        <v>42823</v>
      </c>
      <c r="O151" s="54"/>
      <c r="P151" s="54"/>
      <c r="Q151" s="198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29">
        <v>39</v>
      </c>
      <c r="B152" s="130">
        <v>42268</v>
      </c>
      <c r="C152" s="130"/>
      <c r="D152" s="131" t="s">
        <v>661</v>
      </c>
      <c r="E152" s="132" t="s">
        <v>573</v>
      </c>
      <c r="F152" s="133">
        <v>196.5</v>
      </c>
      <c r="G152" s="132"/>
      <c r="H152" s="132">
        <v>238</v>
      </c>
      <c r="I152" s="134">
        <v>238</v>
      </c>
      <c r="J152" s="135" t="s">
        <v>660</v>
      </c>
      <c r="K152" s="136">
        <f t="shared" si="61"/>
        <v>41.5</v>
      </c>
      <c r="L152" s="137">
        <f t="shared" si="62"/>
        <v>0.21119592875318066</v>
      </c>
      <c r="M152" s="132" t="s">
        <v>576</v>
      </c>
      <c r="N152" s="138">
        <v>42291</v>
      </c>
      <c r="O152" s="54"/>
      <c r="P152" s="54"/>
      <c r="Q152" s="198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29">
        <v>40</v>
      </c>
      <c r="B153" s="130">
        <v>42271</v>
      </c>
      <c r="C153" s="130"/>
      <c r="D153" s="131" t="s">
        <v>604</v>
      </c>
      <c r="E153" s="132" t="s">
        <v>573</v>
      </c>
      <c r="F153" s="133">
        <v>65</v>
      </c>
      <c r="G153" s="132"/>
      <c r="H153" s="132">
        <v>82</v>
      </c>
      <c r="I153" s="134">
        <v>82</v>
      </c>
      <c r="J153" s="135" t="s">
        <v>660</v>
      </c>
      <c r="K153" s="136">
        <f t="shared" si="61"/>
        <v>17</v>
      </c>
      <c r="L153" s="137">
        <f t="shared" si="62"/>
        <v>0.26153846153846155</v>
      </c>
      <c r="M153" s="132" t="s">
        <v>576</v>
      </c>
      <c r="N153" s="138">
        <v>42578</v>
      </c>
      <c r="O153" s="54"/>
      <c r="P153" s="54"/>
      <c r="Q153" s="198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29">
        <v>41</v>
      </c>
      <c r="B154" s="130">
        <v>42291</v>
      </c>
      <c r="C154" s="130"/>
      <c r="D154" s="131" t="s">
        <v>662</v>
      </c>
      <c r="E154" s="132" t="s">
        <v>573</v>
      </c>
      <c r="F154" s="133">
        <v>144</v>
      </c>
      <c r="G154" s="132"/>
      <c r="H154" s="132">
        <v>182.5</v>
      </c>
      <c r="I154" s="134">
        <v>181</v>
      </c>
      <c r="J154" s="135" t="s">
        <v>660</v>
      </c>
      <c r="K154" s="136">
        <f t="shared" si="61"/>
        <v>38.5</v>
      </c>
      <c r="L154" s="137">
        <f t="shared" si="62"/>
        <v>0.2673611111111111</v>
      </c>
      <c r="M154" s="132" t="s">
        <v>576</v>
      </c>
      <c r="N154" s="138">
        <v>42817</v>
      </c>
      <c r="O154" s="54"/>
      <c r="P154" s="54"/>
      <c r="Q154" s="198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29">
        <v>42</v>
      </c>
      <c r="B155" s="130">
        <v>42291</v>
      </c>
      <c r="C155" s="130"/>
      <c r="D155" s="131" t="s">
        <v>663</v>
      </c>
      <c r="E155" s="132" t="s">
        <v>573</v>
      </c>
      <c r="F155" s="133">
        <v>264</v>
      </c>
      <c r="G155" s="132"/>
      <c r="H155" s="132">
        <v>311</v>
      </c>
      <c r="I155" s="134">
        <v>311</v>
      </c>
      <c r="J155" s="135" t="s">
        <v>660</v>
      </c>
      <c r="K155" s="136">
        <f t="shared" si="61"/>
        <v>47</v>
      </c>
      <c r="L155" s="137">
        <f t="shared" si="62"/>
        <v>0.17803030303030304</v>
      </c>
      <c r="M155" s="132" t="s">
        <v>576</v>
      </c>
      <c r="N155" s="138">
        <v>42604</v>
      </c>
      <c r="O155" s="54"/>
      <c r="P155" s="54"/>
      <c r="Q155" s="198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29">
        <v>43</v>
      </c>
      <c r="B156" s="130">
        <v>42318</v>
      </c>
      <c r="C156" s="130"/>
      <c r="D156" s="131" t="s">
        <v>664</v>
      </c>
      <c r="E156" s="132" t="s">
        <v>585</v>
      </c>
      <c r="F156" s="133">
        <v>549.5</v>
      </c>
      <c r="G156" s="132"/>
      <c r="H156" s="132">
        <v>630</v>
      </c>
      <c r="I156" s="134">
        <v>630</v>
      </c>
      <c r="J156" s="135" t="s">
        <v>660</v>
      </c>
      <c r="K156" s="136">
        <f t="shared" si="61"/>
        <v>80.5</v>
      </c>
      <c r="L156" s="137">
        <f t="shared" si="62"/>
        <v>0.1464968152866242</v>
      </c>
      <c r="M156" s="132" t="s">
        <v>576</v>
      </c>
      <c r="N156" s="138">
        <v>42419</v>
      </c>
      <c r="O156" s="54"/>
      <c r="P156" s="54"/>
      <c r="Q156" s="198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29">
        <v>44</v>
      </c>
      <c r="B157" s="130">
        <v>42342</v>
      </c>
      <c r="C157" s="130"/>
      <c r="D157" s="131" t="s">
        <v>665</v>
      </c>
      <c r="E157" s="132" t="s">
        <v>573</v>
      </c>
      <c r="F157" s="133">
        <v>1027.5</v>
      </c>
      <c r="G157" s="132"/>
      <c r="H157" s="132">
        <v>1315</v>
      </c>
      <c r="I157" s="134">
        <v>1250</v>
      </c>
      <c r="J157" s="135" t="s">
        <v>660</v>
      </c>
      <c r="K157" s="136">
        <f t="shared" si="61"/>
        <v>287.5</v>
      </c>
      <c r="L157" s="137">
        <f t="shared" si="62"/>
        <v>0.27980535279805352</v>
      </c>
      <c r="M157" s="132" t="s">
        <v>576</v>
      </c>
      <c r="N157" s="138">
        <v>43244</v>
      </c>
      <c r="O157" s="54"/>
      <c r="P157" s="54"/>
      <c r="Q157" s="198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29">
        <v>45</v>
      </c>
      <c r="B158" s="130">
        <v>42367</v>
      </c>
      <c r="C158" s="130"/>
      <c r="D158" s="131" t="s">
        <v>666</v>
      </c>
      <c r="E158" s="132" t="s">
        <v>573</v>
      </c>
      <c r="F158" s="133">
        <v>465</v>
      </c>
      <c r="G158" s="132"/>
      <c r="H158" s="132">
        <v>540</v>
      </c>
      <c r="I158" s="134">
        <v>540</v>
      </c>
      <c r="J158" s="135" t="s">
        <v>660</v>
      </c>
      <c r="K158" s="136">
        <f t="shared" si="61"/>
        <v>75</v>
      </c>
      <c r="L158" s="137">
        <f t="shared" si="62"/>
        <v>0.16129032258064516</v>
      </c>
      <c r="M158" s="132" t="s">
        <v>576</v>
      </c>
      <c r="N158" s="138">
        <v>42530</v>
      </c>
      <c r="O158" s="54"/>
      <c r="P158" s="54"/>
      <c r="Q158" s="198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29">
        <v>46</v>
      </c>
      <c r="B159" s="130">
        <v>42380</v>
      </c>
      <c r="C159" s="130"/>
      <c r="D159" s="131" t="s">
        <v>395</v>
      </c>
      <c r="E159" s="132" t="s">
        <v>585</v>
      </c>
      <c r="F159" s="133">
        <v>81</v>
      </c>
      <c r="G159" s="132"/>
      <c r="H159" s="132">
        <v>110</v>
      </c>
      <c r="I159" s="134">
        <v>110</v>
      </c>
      <c r="J159" s="135" t="s">
        <v>660</v>
      </c>
      <c r="K159" s="136">
        <f t="shared" si="61"/>
        <v>29</v>
      </c>
      <c r="L159" s="137">
        <f t="shared" si="62"/>
        <v>0.35802469135802467</v>
      </c>
      <c r="M159" s="132" t="s">
        <v>576</v>
      </c>
      <c r="N159" s="138">
        <v>42745</v>
      </c>
      <c r="O159" s="54"/>
      <c r="P159" s="54"/>
      <c r="Q159" s="198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29">
        <v>47</v>
      </c>
      <c r="B160" s="130">
        <v>42382</v>
      </c>
      <c r="C160" s="130"/>
      <c r="D160" s="131" t="s">
        <v>667</v>
      </c>
      <c r="E160" s="132" t="s">
        <v>585</v>
      </c>
      <c r="F160" s="133">
        <v>417.5</v>
      </c>
      <c r="G160" s="132"/>
      <c r="H160" s="132">
        <v>547</v>
      </c>
      <c r="I160" s="134">
        <v>535</v>
      </c>
      <c r="J160" s="135" t="s">
        <v>660</v>
      </c>
      <c r="K160" s="136">
        <f t="shared" si="61"/>
        <v>129.5</v>
      </c>
      <c r="L160" s="137">
        <f t="shared" si="62"/>
        <v>0.31017964071856285</v>
      </c>
      <c r="M160" s="132" t="s">
        <v>576</v>
      </c>
      <c r="N160" s="138">
        <v>42578</v>
      </c>
      <c r="O160" s="54"/>
      <c r="P160" s="54"/>
      <c r="Q160" s="198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29">
        <v>48</v>
      </c>
      <c r="B161" s="130">
        <v>42408</v>
      </c>
      <c r="C161" s="130"/>
      <c r="D161" s="131" t="s">
        <v>668</v>
      </c>
      <c r="E161" s="132" t="s">
        <v>573</v>
      </c>
      <c r="F161" s="133">
        <v>650</v>
      </c>
      <c r="G161" s="132"/>
      <c r="H161" s="132">
        <v>800</v>
      </c>
      <c r="I161" s="134">
        <v>800</v>
      </c>
      <c r="J161" s="135" t="s">
        <v>660</v>
      </c>
      <c r="K161" s="136">
        <f t="shared" si="61"/>
        <v>150</v>
      </c>
      <c r="L161" s="137">
        <f t="shared" si="62"/>
        <v>0.23076923076923078</v>
      </c>
      <c r="M161" s="132" t="s">
        <v>576</v>
      </c>
      <c r="N161" s="138">
        <v>43154</v>
      </c>
      <c r="O161" s="54"/>
      <c r="P161" s="54"/>
      <c r="Q161" s="198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29">
        <v>49</v>
      </c>
      <c r="B162" s="130">
        <v>42433</v>
      </c>
      <c r="C162" s="130"/>
      <c r="D162" s="131" t="s">
        <v>234</v>
      </c>
      <c r="E162" s="132" t="s">
        <v>573</v>
      </c>
      <c r="F162" s="133">
        <v>437.5</v>
      </c>
      <c r="G162" s="132"/>
      <c r="H162" s="132">
        <v>504.5</v>
      </c>
      <c r="I162" s="134">
        <v>522</v>
      </c>
      <c r="J162" s="135" t="s">
        <v>669</v>
      </c>
      <c r="K162" s="136">
        <f t="shared" si="61"/>
        <v>67</v>
      </c>
      <c r="L162" s="137">
        <f t="shared" si="62"/>
        <v>0.15314285714285714</v>
      </c>
      <c r="M162" s="132" t="s">
        <v>576</v>
      </c>
      <c r="N162" s="138">
        <v>42480</v>
      </c>
      <c r="O162" s="54"/>
      <c r="P162" s="54"/>
      <c r="Q162" s="198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29">
        <v>50</v>
      </c>
      <c r="B163" s="130">
        <v>42438</v>
      </c>
      <c r="C163" s="130"/>
      <c r="D163" s="131" t="s">
        <v>670</v>
      </c>
      <c r="E163" s="132" t="s">
        <v>573</v>
      </c>
      <c r="F163" s="133">
        <v>189.5</v>
      </c>
      <c r="G163" s="132"/>
      <c r="H163" s="132">
        <v>218</v>
      </c>
      <c r="I163" s="134">
        <v>218</v>
      </c>
      <c r="J163" s="135" t="s">
        <v>660</v>
      </c>
      <c r="K163" s="136">
        <f t="shared" si="61"/>
        <v>28.5</v>
      </c>
      <c r="L163" s="137">
        <f t="shared" si="62"/>
        <v>0.15039577836411611</v>
      </c>
      <c r="M163" s="132" t="s">
        <v>576</v>
      </c>
      <c r="N163" s="138">
        <v>43034</v>
      </c>
      <c r="O163" s="54"/>
      <c r="P163" s="54"/>
      <c r="Q163" s="198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9">
        <v>51</v>
      </c>
      <c r="B164" s="140">
        <v>42471</v>
      </c>
      <c r="C164" s="140"/>
      <c r="D164" s="148" t="s">
        <v>671</v>
      </c>
      <c r="E164" s="143" t="s">
        <v>573</v>
      </c>
      <c r="F164" s="143">
        <v>36.5</v>
      </c>
      <c r="G164" s="144"/>
      <c r="H164" s="144">
        <v>15.85</v>
      </c>
      <c r="I164" s="144">
        <v>60</v>
      </c>
      <c r="J164" s="145" t="s">
        <v>672</v>
      </c>
      <c r="K164" s="146">
        <f t="shared" si="61"/>
        <v>-20.65</v>
      </c>
      <c r="L164" s="147">
        <f t="shared" si="62"/>
        <v>-0.5657534246575342</v>
      </c>
      <c r="M164" s="143" t="s">
        <v>586</v>
      </c>
      <c r="N164" s="151">
        <v>43627</v>
      </c>
      <c r="O164" s="54"/>
      <c r="P164" s="54"/>
      <c r="Q164" s="198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29">
        <v>52</v>
      </c>
      <c r="B165" s="130">
        <v>42472</v>
      </c>
      <c r="C165" s="130"/>
      <c r="D165" s="131" t="s">
        <v>673</v>
      </c>
      <c r="E165" s="132" t="s">
        <v>573</v>
      </c>
      <c r="F165" s="133">
        <v>93</v>
      </c>
      <c r="G165" s="132"/>
      <c r="H165" s="132">
        <v>149</v>
      </c>
      <c r="I165" s="134">
        <v>140</v>
      </c>
      <c r="J165" s="135" t="s">
        <v>674</v>
      </c>
      <c r="K165" s="136">
        <f t="shared" si="61"/>
        <v>56</v>
      </c>
      <c r="L165" s="137">
        <f t="shared" si="62"/>
        <v>0.60215053763440862</v>
      </c>
      <c r="M165" s="132" t="s">
        <v>576</v>
      </c>
      <c r="N165" s="138">
        <v>42740</v>
      </c>
      <c r="O165" s="54"/>
      <c r="P165" s="54"/>
      <c r="Q165" s="198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29">
        <v>53</v>
      </c>
      <c r="B166" s="130">
        <v>42472</v>
      </c>
      <c r="C166" s="130"/>
      <c r="D166" s="131" t="s">
        <v>675</v>
      </c>
      <c r="E166" s="132" t="s">
        <v>573</v>
      </c>
      <c r="F166" s="133">
        <v>130</v>
      </c>
      <c r="G166" s="132"/>
      <c r="H166" s="132">
        <v>150</v>
      </c>
      <c r="I166" s="134" t="s">
        <v>676</v>
      </c>
      <c r="J166" s="135" t="s">
        <v>660</v>
      </c>
      <c r="K166" s="136">
        <f t="shared" si="61"/>
        <v>20</v>
      </c>
      <c r="L166" s="137">
        <f t="shared" si="62"/>
        <v>0.15384615384615385</v>
      </c>
      <c r="M166" s="132" t="s">
        <v>576</v>
      </c>
      <c r="N166" s="138">
        <v>42564</v>
      </c>
      <c r="O166" s="54"/>
      <c r="P166" s="54"/>
      <c r="Q166" s="198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29">
        <v>54</v>
      </c>
      <c r="B167" s="130">
        <v>42473</v>
      </c>
      <c r="C167" s="130"/>
      <c r="D167" s="131" t="s">
        <v>677</v>
      </c>
      <c r="E167" s="132" t="s">
        <v>573</v>
      </c>
      <c r="F167" s="133">
        <v>196</v>
      </c>
      <c r="G167" s="132"/>
      <c r="H167" s="132">
        <v>299</v>
      </c>
      <c r="I167" s="134">
        <v>299</v>
      </c>
      <c r="J167" s="135" t="s">
        <v>660</v>
      </c>
      <c r="K167" s="136">
        <v>103</v>
      </c>
      <c r="L167" s="137">
        <v>0.52551020408163296</v>
      </c>
      <c r="M167" s="132" t="s">
        <v>576</v>
      </c>
      <c r="N167" s="138">
        <v>42620</v>
      </c>
      <c r="O167" s="54"/>
      <c r="P167" s="54"/>
      <c r="Q167" s="198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29">
        <v>55</v>
      </c>
      <c r="B168" s="130">
        <v>42473</v>
      </c>
      <c r="C168" s="130"/>
      <c r="D168" s="131" t="s">
        <v>678</v>
      </c>
      <c r="E168" s="132" t="s">
        <v>573</v>
      </c>
      <c r="F168" s="133">
        <v>88</v>
      </c>
      <c r="G168" s="132"/>
      <c r="H168" s="132">
        <v>103</v>
      </c>
      <c r="I168" s="134">
        <v>103</v>
      </c>
      <c r="J168" s="135" t="s">
        <v>660</v>
      </c>
      <c r="K168" s="136">
        <v>15</v>
      </c>
      <c r="L168" s="137">
        <v>0.170454545454545</v>
      </c>
      <c r="M168" s="132" t="s">
        <v>576</v>
      </c>
      <c r="N168" s="138">
        <v>42530</v>
      </c>
      <c r="O168" s="54"/>
      <c r="P168" s="54"/>
      <c r="Q168" s="198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29">
        <v>56</v>
      </c>
      <c r="B169" s="130">
        <v>42492</v>
      </c>
      <c r="C169" s="130"/>
      <c r="D169" s="131" t="s">
        <v>679</v>
      </c>
      <c r="E169" s="132" t="s">
        <v>573</v>
      </c>
      <c r="F169" s="133">
        <v>127.5</v>
      </c>
      <c r="G169" s="132"/>
      <c r="H169" s="132">
        <v>148</v>
      </c>
      <c r="I169" s="134" t="s">
        <v>680</v>
      </c>
      <c r="J169" s="135" t="s">
        <v>660</v>
      </c>
      <c r="K169" s="136">
        <f>H169-F169</f>
        <v>20.5</v>
      </c>
      <c r="L169" s="137">
        <f>K169/F169</f>
        <v>0.16078431372549021</v>
      </c>
      <c r="M169" s="132" t="s">
        <v>576</v>
      </c>
      <c r="N169" s="138">
        <v>42564</v>
      </c>
      <c r="O169" s="54"/>
      <c r="P169" s="54"/>
      <c r="Q169" s="198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29">
        <v>57</v>
      </c>
      <c r="B170" s="130">
        <v>42493</v>
      </c>
      <c r="C170" s="130"/>
      <c r="D170" s="131" t="s">
        <v>681</v>
      </c>
      <c r="E170" s="132" t="s">
        <v>573</v>
      </c>
      <c r="F170" s="133">
        <v>675</v>
      </c>
      <c r="G170" s="132"/>
      <c r="H170" s="132">
        <v>815</v>
      </c>
      <c r="I170" s="134" t="s">
        <v>682</v>
      </c>
      <c r="J170" s="135" t="s">
        <v>660</v>
      </c>
      <c r="K170" s="136">
        <f>H170-F170</f>
        <v>140</v>
      </c>
      <c r="L170" s="137">
        <f>K170/F170</f>
        <v>0.2074074074074074</v>
      </c>
      <c r="M170" s="132" t="s">
        <v>576</v>
      </c>
      <c r="N170" s="138">
        <v>43154</v>
      </c>
      <c r="O170" s="54"/>
      <c r="P170" s="54"/>
      <c r="Q170" s="198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9">
        <v>58</v>
      </c>
      <c r="B171" s="140">
        <v>42522</v>
      </c>
      <c r="C171" s="140"/>
      <c r="D171" s="141" t="s">
        <v>683</v>
      </c>
      <c r="E171" s="142" t="s">
        <v>573</v>
      </c>
      <c r="F171" s="143">
        <v>500</v>
      </c>
      <c r="G171" s="143"/>
      <c r="H171" s="144">
        <v>232.5</v>
      </c>
      <c r="I171" s="144" t="s">
        <v>684</v>
      </c>
      <c r="J171" s="145" t="s">
        <v>685</v>
      </c>
      <c r="K171" s="146">
        <f>H171-F171</f>
        <v>-267.5</v>
      </c>
      <c r="L171" s="147">
        <f>K171/F171</f>
        <v>-0.53500000000000003</v>
      </c>
      <c r="M171" s="143" t="s">
        <v>586</v>
      </c>
      <c r="N171" s="140">
        <v>43735</v>
      </c>
      <c r="O171" s="54"/>
      <c r="P171" s="54"/>
      <c r="Q171" s="198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29">
        <v>59</v>
      </c>
      <c r="B172" s="130">
        <v>42527</v>
      </c>
      <c r="C172" s="130"/>
      <c r="D172" s="131" t="s">
        <v>528</v>
      </c>
      <c r="E172" s="132" t="s">
        <v>573</v>
      </c>
      <c r="F172" s="133">
        <v>110</v>
      </c>
      <c r="G172" s="132"/>
      <c r="H172" s="132">
        <v>126.5</v>
      </c>
      <c r="I172" s="134">
        <v>125</v>
      </c>
      <c r="J172" s="135" t="s">
        <v>612</v>
      </c>
      <c r="K172" s="136">
        <f>H172-F172</f>
        <v>16.5</v>
      </c>
      <c r="L172" s="137">
        <f>K172/F172</f>
        <v>0.15</v>
      </c>
      <c r="M172" s="132" t="s">
        <v>576</v>
      </c>
      <c r="N172" s="138">
        <v>42552</v>
      </c>
      <c r="O172" s="54"/>
      <c r="P172" s="54"/>
      <c r="Q172" s="198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29">
        <v>60</v>
      </c>
      <c r="B173" s="130">
        <v>42538</v>
      </c>
      <c r="C173" s="130"/>
      <c r="D173" s="131" t="s">
        <v>686</v>
      </c>
      <c r="E173" s="132" t="s">
        <v>573</v>
      </c>
      <c r="F173" s="133">
        <v>44</v>
      </c>
      <c r="G173" s="132"/>
      <c r="H173" s="132">
        <v>69.5</v>
      </c>
      <c r="I173" s="134">
        <v>69.5</v>
      </c>
      <c r="J173" s="135" t="s">
        <v>687</v>
      </c>
      <c r="K173" s="136">
        <f>H173-F173</f>
        <v>25.5</v>
      </c>
      <c r="L173" s="137">
        <f>K173/F173</f>
        <v>0.57954545454545459</v>
      </c>
      <c r="M173" s="132" t="s">
        <v>576</v>
      </c>
      <c r="N173" s="138">
        <v>42977</v>
      </c>
      <c r="O173" s="54"/>
      <c r="P173" s="54"/>
      <c r="Q173" s="198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29">
        <v>61</v>
      </c>
      <c r="B174" s="130">
        <v>42549</v>
      </c>
      <c r="C174" s="130"/>
      <c r="D174" s="131" t="s">
        <v>688</v>
      </c>
      <c r="E174" s="132" t="s">
        <v>573</v>
      </c>
      <c r="F174" s="133">
        <v>262.5</v>
      </c>
      <c r="G174" s="132"/>
      <c r="H174" s="132">
        <v>340</v>
      </c>
      <c r="I174" s="134">
        <v>333</v>
      </c>
      <c r="J174" s="135" t="s">
        <v>689</v>
      </c>
      <c r="K174" s="136">
        <v>77.5</v>
      </c>
      <c r="L174" s="137">
        <v>0.29523809523809502</v>
      </c>
      <c r="M174" s="132" t="s">
        <v>576</v>
      </c>
      <c r="N174" s="138">
        <v>43017</v>
      </c>
      <c r="O174" s="54"/>
      <c r="P174" s="54"/>
      <c r="Q174" s="198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29">
        <v>62</v>
      </c>
      <c r="B175" s="130">
        <v>42549</v>
      </c>
      <c r="C175" s="130"/>
      <c r="D175" s="131" t="s">
        <v>690</v>
      </c>
      <c r="E175" s="132" t="s">
        <v>573</v>
      </c>
      <c r="F175" s="133">
        <v>840</v>
      </c>
      <c r="G175" s="132"/>
      <c r="H175" s="132">
        <v>1230</v>
      </c>
      <c r="I175" s="134">
        <v>1230</v>
      </c>
      <c r="J175" s="135" t="s">
        <v>660</v>
      </c>
      <c r="K175" s="136">
        <v>390</v>
      </c>
      <c r="L175" s="137">
        <v>0.46428571428571402</v>
      </c>
      <c r="M175" s="132" t="s">
        <v>576</v>
      </c>
      <c r="N175" s="138">
        <v>42649</v>
      </c>
      <c r="O175" s="54"/>
      <c r="P175" s="54"/>
      <c r="Q175" s="198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52">
        <v>63</v>
      </c>
      <c r="B176" s="153">
        <v>42556</v>
      </c>
      <c r="C176" s="153"/>
      <c r="D176" s="154" t="s">
        <v>691</v>
      </c>
      <c r="E176" s="155" t="s">
        <v>573</v>
      </c>
      <c r="F176" s="155">
        <v>395</v>
      </c>
      <c r="G176" s="156"/>
      <c r="H176" s="156">
        <f>(468.5+342.5)/2</f>
        <v>405.5</v>
      </c>
      <c r="I176" s="156">
        <v>510</v>
      </c>
      <c r="J176" s="157" t="s">
        <v>692</v>
      </c>
      <c r="K176" s="158">
        <f t="shared" ref="K176:K182" si="63">H176-F176</f>
        <v>10.5</v>
      </c>
      <c r="L176" s="159">
        <f t="shared" ref="L176:L182" si="64">K176/F176</f>
        <v>2.6582278481012658E-2</v>
      </c>
      <c r="M176" s="155" t="s">
        <v>593</v>
      </c>
      <c r="N176" s="153">
        <v>43606</v>
      </c>
      <c r="O176" s="54"/>
      <c r="P176" s="54"/>
      <c r="Q176" s="198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9">
        <v>64</v>
      </c>
      <c r="B177" s="140">
        <v>42584</v>
      </c>
      <c r="C177" s="140"/>
      <c r="D177" s="141" t="s">
        <v>693</v>
      </c>
      <c r="E177" s="142" t="s">
        <v>585</v>
      </c>
      <c r="F177" s="143">
        <f>169.5-12.8</f>
        <v>156.69999999999999</v>
      </c>
      <c r="G177" s="143"/>
      <c r="H177" s="144">
        <v>77</v>
      </c>
      <c r="I177" s="144" t="s">
        <v>694</v>
      </c>
      <c r="J177" s="145" t="s">
        <v>695</v>
      </c>
      <c r="K177" s="146">
        <f t="shared" si="63"/>
        <v>-79.699999999999989</v>
      </c>
      <c r="L177" s="147">
        <f t="shared" si="64"/>
        <v>-0.50861518825781749</v>
      </c>
      <c r="M177" s="143" t="s">
        <v>586</v>
      </c>
      <c r="N177" s="140">
        <v>43522</v>
      </c>
      <c r="O177" s="54"/>
      <c r="P177" s="54"/>
      <c r="Q177" s="198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9">
        <v>65</v>
      </c>
      <c r="B178" s="140">
        <v>42586</v>
      </c>
      <c r="C178" s="140"/>
      <c r="D178" s="141" t="s">
        <v>696</v>
      </c>
      <c r="E178" s="142" t="s">
        <v>573</v>
      </c>
      <c r="F178" s="143">
        <v>400</v>
      </c>
      <c r="G178" s="143"/>
      <c r="H178" s="144">
        <v>305</v>
      </c>
      <c r="I178" s="144">
        <v>475</v>
      </c>
      <c r="J178" s="145" t="s">
        <v>697</v>
      </c>
      <c r="K178" s="146">
        <f t="shared" si="63"/>
        <v>-95</v>
      </c>
      <c r="L178" s="147">
        <f t="shared" si="64"/>
        <v>-0.23749999999999999</v>
      </c>
      <c r="M178" s="143" t="s">
        <v>586</v>
      </c>
      <c r="N178" s="140">
        <v>43606</v>
      </c>
      <c r="O178" s="54"/>
      <c r="P178" s="54"/>
      <c r="Q178" s="198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29">
        <v>66</v>
      </c>
      <c r="B179" s="130">
        <v>42593</v>
      </c>
      <c r="C179" s="130"/>
      <c r="D179" s="131" t="s">
        <v>698</v>
      </c>
      <c r="E179" s="132" t="s">
        <v>573</v>
      </c>
      <c r="F179" s="133">
        <v>86.5</v>
      </c>
      <c r="G179" s="132"/>
      <c r="H179" s="132">
        <v>130</v>
      </c>
      <c r="I179" s="134">
        <v>130</v>
      </c>
      <c r="J179" s="135" t="s">
        <v>699</v>
      </c>
      <c r="K179" s="136">
        <f t="shared" si="63"/>
        <v>43.5</v>
      </c>
      <c r="L179" s="137">
        <f t="shared" si="64"/>
        <v>0.50289017341040465</v>
      </c>
      <c r="M179" s="132" t="s">
        <v>576</v>
      </c>
      <c r="N179" s="138">
        <v>43091</v>
      </c>
      <c r="O179" s="54"/>
      <c r="P179" s="54"/>
      <c r="Q179" s="198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39">
        <v>67</v>
      </c>
      <c r="B180" s="140">
        <v>42600</v>
      </c>
      <c r="C180" s="140"/>
      <c r="D180" s="141" t="s">
        <v>120</v>
      </c>
      <c r="E180" s="142" t="s">
        <v>573</v>
      </c>
      <c r="F180" s="143">
        <v>133.5</v>
      </c>
      <c r="G180" s="143"/>
      <c r="H180" s="144">
        <v>126.5</v>
      </c>
      <c r="I180" s="144">
        <v>178</v>
      </c>
      <c r="J180" s="145" t="s">
        <v>700</v>
      </c>
      <c r="K180" s="146">
        <f t="shared" si="63"/>
        <v>-7</v>
      </c>
      <c r="L180" s="147">
        <f t="shared" si="64"/>
        <v>-5.2434456928838954E-2</v>
      </c>
      <c r="M180" s="143" t="s">
        <v>586</v>
      </c>
      <c r="N180" s="140">
        <v>42615</v>
      </c>
      <c r="O180" s="54"/>
      <c r="P180" s="54"/>
      <c r="Q180" s="198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29">
        <v>68</v>
      </c>
      <c r="B181" s="130">
        <v>42613</v>
      </c>
      <c r="C181" s="130"/>
      <c r="D181" s="131" t="s">
        <v>701</v>
      </c>
      <c r="E181" s="132" t="s">
        <v>573</v>
      </c>
      <c r="F181" s="133">
        <v>560</v>
      </c>
      <c r="G181" s="132"/>
      <c r="H181" s="132">
        <v>725</v>
      </c>
      <c r="I181" s="134">
        <v>725</v>
      </c>
      <c r="J181" s="135" t="s">
        <v>606</v>
      </c>
      <c r="K181" s="136">
        <f t="shared" si="63"/>
        <v>165</v>
      </c>
      <c r="L181" s="137">
        <f t="shared" si="64"/>
        <v>0.29464285714285715</v>
      </c>
      <c r="M181" s="132" t="s">
        <v>576</v>
      </c>
      <c r="N181" s="138">
        <v>42456</v>
      </c>
      <c r="O181" s="54"/>
      <c r="P181" s="54"/>
      <c r="Q181" s="198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29">
        <v>69</v>
      </c>
      <c r="B182" s="130">
        <v>42614</v>
      </c>
      <c r="C182" s="130"/>
      <c r="D182" s="131" t="s">
        <v>702</v>
      </c>
      <c r="E182" s="132" t="s">
        <v>573</v>
      </c>
      <c r="F182" s="133">
        <v>160.5</v>
      </c>
      <c r="G182" s="132"/>
      <c r="H182" s="132">
        <v>210</v>
      </c>
      <c r="I182" s="134">
        <v>210</v>
      </c>
      <c r="J182" s="135" t="s">
        <v>606</v>
      </c>
      <c r="K182" s="136">
        <f t="shared" si="63"/>
        <v>49.5</v>
      </c>
      <c r="L182" s="137">
        <f t="shared" si="64"/>
        <v>0.30841121495327101</v>
      </c>
      <c r="M182" s="132" t="s">
        <v>576</v>
      </c>
      <c r="N182" s="138">
        <v>42871</v>
      </c>
      <c r="O182" s="54"/>
      <c r="P182" s="54"/>
      <c r="Q182" s="198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29">
        <v>70</v>
      </c>
      <c r="B183" s="130">
        <v>42646</v>
      </c>
      <c r="C183" s="130"/>
      <c r="D183" s="131" t="s">
        <v>405</v>
      </c>
      <c r="E183" s="132" t="s">
        <v>573</v>
      </c>
      <c r="F183" s="133">
        <v>430</v>
      </c>
      <c r="G183" s="132"/>
      <c r="H183" s="132">
        <v>596</v>
      </c>
      <c r="I183" s="134">
        <v>575</v>
      </c>
      <c r="J183" s="135" t="s">
        <v>703</v>
      </c>
      <c r="K183" s="136">
        <v>166</v>
      </c>
      <c r="L183" s="137">
        <v>0.38604651162790699</v>
      </c>
      <c r="M183" s="132" t="s">
        <v>576</v>
      </c>
      <c r="N183" s="138">
        <v>42769</v>
      </c>
      <c r="O183" s="54"/>
      <c r="P183" s="54"/>
      <c r="Q183" s="198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29">
        <v>71</v>
      </c>
      <c r="B184" s="130">
        <v>42657</v>
      </c>
      <c r="C184" s="130"/>
      <c r="D184" s="131" t="s">
        <v>704</v>
      </c>
      <c r="E184" s="132" t="s">
        <v>573</v>
      </c>
      <c r="F184" s="133">
        <v>280</v>
      </c>
      <c r="G184" s="132"/>
      <c r="H184" s="132">
        <v>345</v>
      </c>
      <c r="I184" s="134">
        <v>345</v>
      </c>
      <c r="J184" s="135" t="s">
        <v>606</v>
      </c>
      <c r="K184" s="136">
        <f t="shared" ref="K184:K189" si="65">H184-F184</f>
        <v>65</v>
      </c>
      <c r="L184" s="137">
        <f>K184/F184</f>
        <v>0.23214285714285715</v>
      </c>
      <c r="M184" s="132" t="s">
        <v>576</v>
      </c>
      <c r="N184" s="138">
        <v>42814</v>
      </c>
      <c r="O184" s="54"/>
      <c r="P184" s="54"/>
      <c r="Q184" s="198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29">
        <v>72</v>
      </c>
      <c r="B185" s="130">
        <v>42657</v>
      </c>
      <c r="C185" s="130"/>
      <c r="D185" s="131" t="s">
        <v>705</v>
      </c>
      <c r="E185" s="132" t="s">
        <v>573</v>
      </c>
      <c r="F185" s="133">
        <v>245</v>
      </c>
      <c r="G185" s="132"/>
      <c r="H185" s="132">
        <v>325.5</v>
      </c>
      <c r="I185" s="134">
        <v>330</v>
      </c>
      <c r="J185" s="135" t="s">
        <v>706</v>
      </c>
      <c r="K185" s="136">
        <f t="shared" si="65"/>
        <v>80.5</v>
      </c>
      <c r="L185" s="137">
        <f>K185/F185</f>
        <v>0.32857142857142857</v>
      </c>
      <c r="M185" s="132" t="s">
        <v>576</v>
      </c>
      <c r="N185" s="138">
        <v>42769</v>
      </c>
      <c r="O185" s="54"/>
      <c r="P185" s="54"/>
      <c r="Q185" s="198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29">
        <v>73</v>
      </c>
      <c r="B186" s="130">
        <v>42660</v>
      </c>
      <c r="C186" s="130"/>
      <c r="D186" s="131" t="s">
        <v>707</v>
      </c>
      <c r="E186" s="132" t="s">
        <v>573</v>
      </c>
      <c r="F186" s="133">
        <v>125</v>
      </c>
      <c r="G186" s="132"/>
      <c r="H186" s="132">
        <v>160</v>
      </c>
      <c r="I186" s="134">
        <v>160</v>
      </c>
      <c r="J186" s="135" t="s">
        <v>660</v>
      </c>
      <c r="K186" s="136">
        <f t="shared" si="65"/>
        <v>35</v>
      </c>
      <c r="L186" s="137">
        <v>0.28000000000000003</v>
      </c>
      <c r="M186" s="132" t="s">
        <v>576</v>
      </c>
      <c r="N186" s="138">
        <v>42803</v>
      </c>
      <c r="O186" s="54"/>
      <c r="P186" s="54"/>
      <c r="Q186" s="198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29">
        <v>74</v>
      </c>
      <c r="B187" s="130">
        <v>42660</v>
      </c>
      <c r="C187" s="130"/>
      <c r="D187" s="131" t="s">
        <v>708</v>
      </c>
      <c r="E187" s="132" t="s">
        <v>573</v>
      </c>
      <c r="F187" s="133">
        <v>114</v>
      </c>
      <c r="G187" s="132"/>
      <c r="H187" s="132">
        <v>145</v>
      </c>
      <c r="I187" s="134">
        <v>145</v>
      </c>
      <c r="J187" s="135" t="s">
        <v>660</v>
      </c>
      <c r="K187" s="136">
        <f t="shared" si="65"/>
        <v>31</v>
      </c>
      <c r="L187" s="137">
        <f>K187/F187</f>
        <v>0.27192982456140352</v>
      </c>
      <c r="M187" s="132" t="s">
        <v>576</v>
      </c>
      <c r="N187" s="138">
        <v>42859</v>
      </c>
      <c r="O187" s="54"/>
      <c r="P187" s="54"/>
      <c r="Q187" s="198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29">
        <v>75</v>
      </c>
      <c r="B188" s="130">
        <v>42660</v>
      </c>
      <c r="C188" s="130"/>
      <c r="D188" s="131" t="s">
        <v>709</v>
      </c>
      <c r="E188" s="132" t="s">
        <v>573</v>
      </c>
      <c r="F188" s="133">
        <v>212</v>
      </c>
      <c r="G188" s="132"/>
      <c r="H188" s="132">
        <v>280</v>
      </c>
      <c r="I188" s="134">
        <v>276</v>
      </c>
      <c r="J188" s="135" t="s">
        <v>710</v>
      </c>
      <c r="K188" s="136">
        <f t="shared" si="65"/>
        <v>68</v>
      </c>
      <c r="L188" s="137">
        <f>K188/F188</f>
        <v>0.32075471698113206</v>
      </c>
      <c r="M188" s="132" t="s">
        <v>576</v>
      </c>
      <c r="N188" s="138">
        <v>42858</v>
      </c>
      <c r="O188" s="54"/>
      <c r="P188" s="54"/>
      <c r="Q188" s="198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29">
        <v>76</v>
      </c>
      <c r="B189" s="130">
        <v>42678</v>
      </c>
      <c r="C189" s="130"/>
      <c r="D189" s="131" t="s">
        <v>452</v>
      </c>
      <c r="E189" s="132" t="s">
        <v>573</v>
      </c>
      <c r="F189" s="133">
        <v>155</v>
      </c>
      <c r="G189" s="132"/>
      <c r="H189" s="132">
        <v>210</v>
      </c>
      <c r="I189" s="134">
        <v>210</v>
      </c>
      <c r="J189" s="135" t="s">
        <v>711</v>
      </c>
      <c r="K189" s="136">
        <f t="shared" si="65"/>
        <v>55</v>
      </c>
      <c r="L189" s="137">
        <f>K189/F189</f>
        <v>0.35483870967741937</v>
      </c>
      <c r="M189" s="132" t="s">
        <v>576</v>
      </c>
      <c r="N189" s="138">
        <v>42944</v>
      </c>
      <c r="O189" s="54"/>
      <c r="P189" s="54"/>
      <c r="Q189" s="198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39">
        <v>77</v>
      </c>
      <c r="B190" s="140">
        <v>42710</v>
      </c>
      <c r="C190" s="140"/>
      <c r="D190" s="141" t="s">
        <v>712</v>
      </c>
      <c r="E190" s="142" t="s">
        <v>573</v>
      </c>
      <c r="F190" s="143">
        <v>150.5</v>
      </c>
      <c r="G190" s="143"/>
      <c r="H190" s="144">
        <v>72.5</v>
      </c>
      <c r="I190" s="144">
        <v>174</v>
      </c>
      <c r="J190" s="145" t="s">
        <v>713</v>
      </c>
      <c r="K190" s="146">
        <v>-78</v>
      </c>
      <c r="L190" s="147">
        <v>-0.51827242524916906</v>
      </c>
      <c r="M190" s="143" t="s">
        <v>586</v>
      </c>
      <c r="N190" s="140">
        <v>43333</v>
      </c>
      <c r="O190" s="54"/>
      <c r="P190" s="54"/>
      <c r="Q190" s="198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29">
        <v>78</v>
      </c>
      <c r="B191" s="130">
        <v>42712</v>
      </c>
      <c r="C191" s="130"/>
      <c r="D191" s="131" t="s">
        <v>714</v>
      </c>
      <c r="E191" s="132" t="s">
        <v>573</v>
      </c>
      <c r="F191" s="133">
        <v>380</v>
      </c>
      <c r="G191" s="132"/>
      <c r="H191" s="132">
        <v>478</v>
      </c>
      <c r="I191" s="134">
        <v>468</v>
      </c>
      <c r="J191" s="135" t="s">
        <v>660</v>
      </c>
      <c r="K191" s="136">
        <f>H191-F191</f>
        <v>98</v>
      </c>
      <c r="L191" s="137">
        <f>K191/F191</f>
        <v>0.25789473684210529</v>
      </c>
      <c r="M191" s="132" t="s">
        <v>576</v>
      </c>
      <c r="N191" s="138">
        <v>43025</v>
      </c>
      <c r="O191" s="54"/>
      <c r="P191" s="54"/>
      <c r="Q191" s="198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29">
        <v>79</v>
      </c>
      <c r="B192" s="130">
        <v>42734</v>
      </c>
      <c r="C192" s="130"/>
      <c r="D192" s="131" t="s">
        <v>119</v>
      </c>
      <c r="E192" s="132" t="s">
        <v>573</v>
      </c>
      <c r="F192" s="133">
        <v>305</v>
      </c>
      <c r="G192" s="132"/>
      <c r="H192" s="132">
        <v>375</v>
      </c>
      <c r="I192" s="134">
        <v>375</v>
      </c>
      <c r="J192" s="135" t="s">
        <v>660</v>
      </c>
      <c r="K192" s="136">
        <f>H192-F192</f>
        <v>70</v>
      </c>
      <c r="L192" s="137">
        <f>K192/F192</f>
        <v>0.22950819672131148</v>
      </c>
      <c r="M192" s="132" t="s">
        <v>576</v>
      </c>
      <c r="N192" s="138">
        <v>42768</v>
      </c>
      <c r="O192" s="54"/>
      <c r="P192" s="54"/>
      <c r="Q192" s="198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29">
        <v>80</v>
      </c>
      <c r="B193" s="130">
        <v>42739</v>
      </c>
      <c r="C193" s="130"/>
      <c r="D193" s="131" t="s">
        <v>102</v>
      </c>
      <c r="E193" s="132" t="s">
        <v>573</v>
      </c>
      <c r="F193" s="133">
        <v>99.5</v>
      </c>
      <c r="G193" s="132"/>
      <c r="H193" s="132">
        <v>158</v>
      </c>
      <c r="I193" s="134">
        <v>158</v>
      </c>
      <c r="J193" s="135" t="s">
        <v>660</v>
      </c>
      <c r="K193" s="136">
        <f>H193-F193</f>
        <v>58.5</v>
      </c>
      <c r="L193" s="137">
        <f>K193/F193</f>
        <v>0.5879396984924623</v>
      </c>
      <c r="M193" s="132" t="s">
        <v>576</v>
      </c>
      <c r="N193" s="138">
        <v>42898</v>
      </c>
      <c r="O193" s="54"/>
      <c r="P193" s="54"/>
      <c r="Q193" s="198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29">
        <v>81</v>
      </c>
      <c r="B194" s="130">
        <v>42739</v>
      </c>
      <c r="C194" s="130"/>
      <c r="D194" s="131" t="s">
        <v>102</v>
      </c>
      <c r="E194" s="132" t="s">
        <v>573</v>
      </c>
      <c r="F194" s="133">
        <v>99.5</v>
      </c>
      <c r="G194" s="132"/>
      <c r="H194" s="132">
        <v>158</v>
      </c>
      <c r="I194" s="134">
        <v>158</v>
      </c>
      <c r="J194" s="135" t="s">
        <v>660</v>
      </c>
      <c r="K194" s="136">
        <v>58.5</v>
      </c>
      <c r="L194" s="137">
        <v>0.58793969849246197</v>
      </c>
      <c r="M194" s="132" t="s">
        <v>576</v>
      </c>
      <c r="N194" s="138">
        <v>42898</v>
      </c>
      <c r="O194" s="54"/>
      <c r="P194" s="54"/>
      <c r="Q194" s="198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29">
        <v>82</v>
      </c>
      <c r="B195" s="130">
        <v>42786</v>
      </c>
      <c r="C195" s="130"/>
      <c r="D195" s="131" t="s">
        <v>207</v>
      </c>
      <c r="E195" s="132" t="s">
        <v>573</v>
      </c>
      <c r="F195" s="133">
        <v>140.5</v>
      </c>
      <c r="G195" s="132"/>
      <c r="H195" s="132">
        <v>220</v>
      </c>
      <c r="I195" s="134">
        <v>220</v>
      </c>
      <c r="J195" s="135" t="s">
        <v>660</v>
      </c>
      <c r="K195" s="136">
        <f>H195-F195</f>
        <v>79.5</v>
      </c>
      <c r="L195" s="137">
        <f>K195/F195</f>
        <v>0.5658362989323843</v>
      </c>
      <c r="M195" s="132" t="s">
        <v>576</v>
      </c>
      <c r="N195" s="138">
        <v>42864</v>
      </c>
      <c r="O195" s="54"/>
      <c r="P195" s="54"/>
      <c r="Q195" s="198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29">
        <v>83</v>
      </c>
      <c r="B196" s="130">
        <v>42786</v>
      </c>
      <c r="C196" s="130"/>
      <c r="D196" s="131" t="s">
        <v>715</v>
      </c>
      <c r="E196" s="132" t="s">
        <v>573</v>
      </c>
      <c r="F196" s="133">
        <v>202.5</v>
      </c>
      <c r="G196" s="132"/>
      <c r="H196" s="132">
        <v>234</v>
      </c>
      <c r="I196" s="134">
        <v>234</v>
      </c>
      <c r="J196" s="135" t="s">
        <v>660</v>
      </c>
      <c r="K196" s="136">
        <v>31.5</v>
      </c>
      <c r="L196" s="137">
        <v>0.155555555555556</v>
      </c>
      <c r="M196" s="132" t="s">
        <v>576</v>
      </c>
      <c r="N196" s="138">
        <v>42836</v>
      </c>
      <c r="O196" s="54"/>
      <c r="P196" s="54"/>
      <c r="Q196" s="198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29">
        <v>84</v>
      </c>
      <c r="B197" s="130">
        <v>42818</v>
      </c>
      <c r="C197" s="130"/>
      <c r="D197" s="131" t="s">
        <v>716</v>
      </c>
      <c r="E197" s="132" t="s">
        <v>573</v>
      </c>
      <c r="F197" s="133">
        <v>300.5</v>
      </c>
      <c r="G197" s="132"/>
      <c r="H197" s="132">
        <v>417.5</v>
      </c>
      <c r="I197" s="134">
        <v>420</v>
      </c>
      <c r="J197" s="135" t="s">
        <v>717</v>
      </c>
      <c r="K197" s="136">
        <f>H197-F197</f>
        <v>117</v>
      </c>
      <c r="L197" s="137">
        <f>K197/F197</f>
        <v>0.38935108153078202</v>
      </c>
      <c r="M197" s="132" t="s">
        <v>576</v>
      </c>
      <c r="N197" s="138">
        <v>43070</v>
      </c>
      <c r="O197" s="54"/>
      <c r="P197" s="54"/>
      <c r="Q197" s="198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29">
        <v>85</v>
      </c>
      <c r="B198" s="130">
        <v>42818</v>
      </c>
      <c r="C198" s="130"/>
      <c r="D198" s="131" t="s">
        <v>690</v>
      </c>
      <c r="E198" s="132" t="s">
        <v>573</v>
      </c>
      <c r="F198" s="133">
        <v>850</v>
      </c>
      <c r="G198" s="132"/>
      <c r="H198" s="132">
        <v>1042.5</v>
      </c>
      <c r="I198" s="134">
        <v>1023</v>
      </c>
      <c r="J198" s="135" t="s">
        <v>718</v>
      </c>
      <c r="K198" s="136">
        <v>192.5</v>
      </c>
      <c r="L198" s="137">
        <v>0.22647058823529401</v>
      </c>
      <c r="M198" s="132" t="s">
        <v>576</v>
      </c>
      <c r="N198" s="138">
        <v>42830</v>
      </c>
      <c r="O198" s="54"/>
      <c r="P198" s="54"/>
      <c r="Q198" s="198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29">
        <v>86</v>
      </c>
      <c r="B199" s="130">
        <v>42830</v>
      </c>
      <c r="C199" s="130"/>
      <c r="D199" s="131" t="s">
        <v>483</v>
      </c>
      <c r="E199" s="132" t="s">
        <v>573</v>
      </c>
      <c r="F199" s="133">
        <v>785</v>
      </c>
      <c r="G199" s="132"/>
      <c r="H199" s="132">
        <v>930</v>
      </c>
      <c r="I199" s="134">
        <v>920</v>
      </c>
      <c r="J199" s="135" t="s">
        <v>719</v>
      </c>
      <c r="K199" s="136">
        <f>H199-F199</f>
        <v>145</v>
      </c>
      <c r="L199" s="137">
        <f>K199/F199</f>
        <v>0.18471337579617833</v>
      </c>
      <c r="M199" s="132" t="s">
        <v>576</v>
      </c>
      <c r="N199" s="138">
        <v>42976</v>
      </c>
      <c r="O199" s="54"/>
      <c r="P199" s="54"/>
      <c r="Q199" s="198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9">
        <v>87</v>
      </c>
      <c r="B200" s="140">
        <v>42831</v>
      </c>
      <c r="C200" s="140"/>
      <c r="D200" s="141" t="s">
        <v>720</v>
      </c>
      <c r="E200" s="142" t="s">
        <v>573</v>
      </c>
      <c r="F200" s="143">
        <v>40</v>
      </c>
      <c r="G200" s="143"/>
      <c r="H200" s="144">
        <v>13.1</v>
      </c>
      <c r="I200" s="144">
        <v>60</v>
      </c>
      <c r="J200" s="145" t="s">
        <v>721</v>
      </c>
      <c r="K200" s="146">
        <v>-26.9</v>
      </c>
      <c r="L200" s="147">
        <v>-0.67249999999999999</v>
      </c>
      <c r="M200" s="143" t="s">
        <v>586</v>
      </c>
      <c r="N200" s="140">
        <v>43138</v>
      </c>
      <c r="O200" s="54"/>
      <c r="P200" s="54"/>
      <c r="Q200" s="198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29">
        <v>88</v>
      </c>
      <c r="B201" s="130">
        <v>42837</v>
      </c>
      <c r="C201" s="130"/>
      <c r="D201" s="131" t="s">
        <v>100</v>
      </c>
      <c r="E201" s="132" t="s">
        <v>573</v>
      </c>
      <c r="F201" s="133">
        <v>289.5</v>
      </c>
      <c r="G201" s="132"/>
      <c r="H201" s="132">
        <v>354</v>
      </c>
      <c r="I201" s="134">
        <v>360</v>
      </c>
      <c r="J201" s="135" t="s">
        <v>722</v>
      </c>
      <c r="K201" s="136">
        <f t="shared" ref="K201:K209" si="66">H201-F201</f>
        <v>64.5</v>
      </c>
      <c r="L201" s="137">
        <f t="shared" ref="L201:L209" si="67">K201/F201</f>
        <v>0.22279792746113988</v>
      </c>
      <c r="M201" s="132" t="s">
        <v>576</v>
      </c>
      <c r="N201" s="138">
        <v>43040</v>
      </c>
      <c r="O201" s="54"/>
      <c r="P201" s="54"/>
      <c r="Q201" s="198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29">
        <v>89</v>
      </c>
      <c r="B202" s="130">
        <v>42845</v>
      </c>
      <c r="C202" s="130"/>
      <c r="D202" s="131" t="s">
        <v>424</v>
      </c>
      <c r="E202" s="132" t="s">
        <v>573</v>
      </c>
      <c r="F202" s="133">
        <v>700</v>
      </c>
      <c r="G202" s="132"/>
      <c r="H202" s="132">
        <v>840</v>
      </c>
      <c r="I202" s="134">
        <v>840</v>
      </c>
      <c r="J202" s="135" t="s">
        <v>723</v>
      </c>
      <c r="K202" s="136">
        <f t="shared" si="66"/>
        <v>140</v>
      </c>
      <c r="L202" s="137">
        <f t="shared" si="67"/>
        <v>0.2</v>
      </c>
      <c r="M202" s="132" t="s">
        <v>576</v>
      </c>
      <c r="N202" s="138">
        <v>42893</v>
      </c>
      <c r="O202" s="54"/>
      <c r="P202" s="54"/>
      <c r="Q202" s="198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29">
        <v>90</v>
      </c>
      <c r="B203" s="130">
        <v>42887</v>
      </c>
      <c r="C203" s="130"/>
      <c r="D203" s="131" t="s">
        <v>724</v>
      </c>
      <c r="E203" s="132" t="s">
        <v>573</v>
      </c>
      <c r="F203" s="133">
        <v>130</v>
      </c>
      <c r="G203" s="132"/>
      <c r="H203" s="132">
        <v>144.25</v>
      </c>
      <c r="I203" s="134">
        <v>170</v>
      </c>
      <c r="J203" s="135" t="s">
        <v>725</v>
      </c>
      <c r="K203" s="136">
        <f t="shared" si="66"/>
        <v>14.25</v>
      </c>
      <c r="L203" s="137">
        <f t="shared" si="67"/>
        <v>0.10961538461538461</v>
      </c>
      <c r="M203" s="132" t="s">
        <v>576</v>
      </c>
      <c r="N203" s="138">
        <v>43675</v>
      </c>
      <c r="O203" s="54"/>
      <c r="P203" s="54"/>
      <c r="Q203" s="198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29">
        <v>91</v>
      </c>
      <c r="B204" s="130">
        <v>42901</v>
      </c>
      <c r="C204" s="130"/>
      <c r="D204" s="131" t="s">
        <v>726</v>
      </c>
      <c r="E204" s="132" t="s">
        <v>573</v>
      </c>
      <c r="F204" s="133">
        <v>214.5</v>
      </c>
      <c r="G204" s="132"/>
      <c r="H204" s="132">
        <v>262</v>
      </c>
      <c r="I204" s="134">
        <v>262</v>
      </c>
      <c r="J204" s="135" t="s">
        <v>595</v>
      </c>
      <c r="K204" s="136">
        <f t="shared" si="66"/>
        <v>47.5</v>
      </c>
      <c r="L204" s="137">
        <f t="shared" si="67"/>
        <v>0.22144522144522144</v>
      </c>
      <c r="M204" s="132" t="s">
        <v>576</v>
      </c>
      <c r="N204" s="138">
        <v>42977</v>
      </c>
      <c r="O204" s="54"/>
      <c r="P204" s="54"/>
      <c r="Q204" s="198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60">
        <v>92</v>
      </c>
      <c r="B205" s="161">
        <v>42933</v>
      </c>
      <c r="C205" s="161"/>
      <c r="D205" s="162" t="s">
        <v>727</v>
      </c>
      <c r="E205" s="163" t="s">
        <v>573</v>
      </c>
      <c r="F205" s="164">
        <v>370</v>
      </c>
      <c r="G205" s="163"/>
      <c r="H205" s="163">
        <v>447.5</v>
      </c>
      <c r="I205" s="165">
        <v>450</v>
      </c>
      <c r="J205" s="166" t="s">
        <v>660</v>
      </c>
      <c r="K205" s="136">
        <f t="shared" si="66"/>
        <v>77.5</v>
      </c>
      <c r="L205" s="167">
        <f t="shared" si="67"/>
        <v>0.20945945945945946</v>
      </c>
      <c r="M205" s="163" t="s">
        <v>576</v>
      </c>
      <c r="N205" s="168">
        <v>43035</v>
      </c>
      <c r="O205" s="54"/>
      <c r="P205" s="54"/>
      <c r="Q205" s="198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60">
        <v>93</v>
      </c>
      <c r="B206" s="161">
        <v>42943</v>
      </c>
      <c r="C206" s="161"/>
      <c r="D206" s="162" t="s">
        <v>205</v>
      </c>
      <c r="E206" s="163" t="s">
        <v>573</v>
      </c>
      <c r="F206" s="164">
        <v>657.5</v>
      </c>
      <c r="G206" s="163"/>
      <c r="H206" s="163">
        <v>825</v>
      </c>
      <c r="I206" s="165">
        <v>820</v>
      </c>
      <c r="J206" s="166" t="s">
        <v>660</v>
      </c>
      <c r="K206" s="136">
        <f t="shared" si="66"/>
        <v>167.5</v>
      </c>
      <c r="L206" s="167">
        <f t="shared" si="67"/>
        <v>0.25475285171102663</v>
      </c>
      <c r="M206" s="163" t="s">
        <v>576</v>
      </c>
      <c r="N206" s="168">
        <v>43090</v>
      </c>
      <c r="O206" s="54"/>
      <c r="P206" s="54"/>
      <c r="Q206" s="198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29">
        <v>94</v>
      </c>
      <c r="B207" s="130">
        <v>42964</v>
      </c>
      <c r="C207" s="130"/>
      <c r="D207" s="131" t="s">
        <v>378</v>
      </c>
      <c r="E207" s="132" t="s">
        <v>573</v>
      </c>
      <c r="F207" s="133">
        <v>605</v>
      </c>
      <c r="G207" s="132"/>
      <c r="H207" s="132">
        <v>750</v>
      </c>
      <c r="I207" s="134">
        <v>750</v>
      </c>
      <c r="J207" s="135" t="s">
        <v>719</v>
      </c>
      <c r="K207" s="136">
        <f t="shared" si="66"/>
        <v>145</v>
      </c>
      <c r="L207" s="137">
        <f t="shared" si="67"/>
        <v>0.23966942148760331</v>
      </c>
      <c r="M207" s="132" t="s">
        <v>576</v>
      </c>
      <c r="N207" s="138">
        <v>43027</v>
      </c>
      <c r="O207" s="54"/>
      <c r="P207" s="54"/>
      <c r="Q207" s="198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39">
        <v>95</v>
      </c>
      <c r="B208" s="140">
        <v>42979</v>
      </c>
      <c r="C208" s="140"/>
      <c r="D208" s="148" t="s">
        <v>728</v>
      </c>
      <c r="E208" s="143" t="s">
        <v>573</v>
      </c>
      <c r="F208" s="143">
        <v>255</v>
      </c>
      <c r="G208" s="144"/>
      <c r="H208" s="144">
        <v>217.25</v>
      </c>
      <c r="I208" s="144">
        <v>320</v>
      </c>
      <c r="J208" s="145" t="s">
        <v>729</v>
      </c>
      <c r="K208" s="146">
        <f t="shared" si="66"/>
        <v>-37.75</v>
      </c>
      <c r="L208" s="149">
        <f t="shared" si="67"/>
        <v>-0.14803921568627451</v>
      </c>
      <c r="M208" s="143" t="s">
        <v>586</v>
      </c>
      <c r="N208" s="140">
        <v>43661</v>
      </c>
      <c r="O208" s="54"/>
      <c r="P208" s="54"/>
      <c r="Q208" s="198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29">
        <v>96</v>
      </c>
      <c r="B209" s="130">
        <v>42997</v>
      </c>
      <c r="C209" s="130"/>
      <c r="D209" s="131" t="s">
        <v>730</v>
      </c>
      <c r="E209" s="132" t="s">
        <v>573</v>
      </c>
      <c r="F209" s="133">
        <v>215</v>
      </c>
      <c r="G209" s="132"/>
      <c r="H209" s="132">
        <v>258</v>
      </c>
      <c r="I209" s="134">
        <v>258</v>
      </c>
      <c r="J209" s="135" t="s">
        <v>660</v>
      </c>
      <c r="K209" s="136">
        <f t="shared" si="66"/>
        <v>43</v>
      </c>
      <c r="L209" s="137">
        <f t="shared" si="67"/>
        <v>0.2</v>
      </c>
      <c r="M209" s="132" t="s">
        <v>576</v>
      </c>
      <c r="N209" s="138">
        <v>43040</v>
      </c>
      <c r="O209" s="54"/>
      <c r="P209" s="54"/>
      <c r="Q209" s="198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29">
        <v>97</v>
      </c>
      <c r="B210" s="130">
        <v>42997</v>
      </c>
      <c r="C210" s="130"/>
      <c r="D210" s="131" t="s">
        <v>730</v>
      </c>
      <c r="E210" s="132" t="s">
        <v>573</v>
      </c>
      <c r="F210" s="133">
        <v>215</v>
      </c>
      <c r="G210" s="132"/>
      <c r="H210" s="132">
        <v>258</v>
      </c>
      <c r="I210" s="134">
        <v>258</v>
      </c>
      <c r="J210" s="166" t="s">
        <v>660</v>
      </c>
      <c r="K210" s="136">
        <v>43</v>
      </c>
      <c r="L210" s="137">
        <v>0.2</v>
      </c>
      <c r="M210" s="132" t="s">
        <v>576</v>
      </c>
      <c r="N210" s="138">
        <v>43040</v>
      </c>
      <c r="O210" s="54"/>
      <c r="P210" s="54"/>
      <c r="Q210" s="198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60">
        <v>98</v>
      </c>
      <c r="B211" s="161">
        <v>42998</v>
      </c>
      <c r="C211" s="161"/>
      <c r="D211" s="162" t="s">
        <v>731</v>
      </c>
      <c r="E211" s="163" t="s">
        <v>573</v>
      </c>
      <c r="F211" s="133">
        <v>75</v>
      </c>
      <c r="G211" s="163"/>
      <c r="H211" s="163">
        <v>90</v>
      </c>
      <c r="I211" s="165">
        <v>90</v>
      </c>
      <c r="J211" s="135" t="s">
        <v>732</v>
      </c>
      <c r="K211" s="136">
        <f t="shared" ref="K211:K216" si="68">H211-F211</f>
        <v>15</v>
      </c>
      <c r="L211" s="137">
        <f t="shared" ref="L211:L216" si="69">K211/F211</f>
        <v>0.2</v>
      </c>
      <c r="M211" s="132" t="s">
        <v>576</v>
      </c>
      <c r="N211" s="138">
        <v>43019</v>
      </c>
      <c r="O211" s="54"/>
      <c r="P211" s="54"/>
      <c r="Q211" s="198"/>
      <c r="R211" s="54"/>
      <c r="S211" s="37"/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60">
        <v>99</v>
      </c>
      <c r="B212" s="161">
        <v>43011</v>
      </c>
      <c r="C212" s="161"/>
      <c r="D212" s="162" t="s">
        <v>733</v>
      </c>
      <c r="E212" s="163" t="s">
        <v>573</v>
      </c>
      <c r="F212" s="164">
        <v>315</v>
      </c>
      <c r="G212" s="163"/>
      <c r="H212" s="163">
        <v>392</v>
      </c>
      <c r="I212" s="165">
        <v>384</v>
      </c>
      <c r="J212" s="166" t="s">
        <v>734</v>
      </c>
      <c r="K212" s="136">
        <f t="shared" si="68"/>
        <v>77</v>
      </c>
      <c r="L212" s="167">
        <f t="shared" si="69"/>
        <v>0.24444444444444444</v>
      </c>
      <c r="M212" s="163" t="s">
        <v>576</v>
      </c>
      <c r="N212" s="168">
        <v>43017</v>
      </c>
      <c r="O212" s="54"/>
      <c r="P212" s="54"/>
      <c r="Q212" s="198"/>
      <c r="R212" s="54"/>
      <c r="S212" s="37"/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60">
        <v>100</v>
      </c>
      <c r="B213" s="161">
        <v>43013</v>
      </c>
      <c r="C213" s="161"/>
      <c r="D213" s="162" t="s">
        <v>456</v>
      </c>
      <c r="E213" s="163" t="s">
        <v>573</v>
      </c>
      <c r="F213" s="164">
        <v>145</v>
      </c>
      <c r="G213" s="163"/>
      <c r="H213" s="163">
        <v>179</v>
      </c>
      <c r="I213" s="165">
        <v>180</v>
      </c>
      <c r="J213" s="166" t="s">
        <v>735</v>
      </c>
      <c r="K213" s="136">
        <f t="shared" si="68"/>
        <v>34</v>
      </c>
      <c r="L213" s="167">
        <f t="shared" si="69"/>
        <v>0.23448275862068965</v>
      </c>
      <c r="M213" s="163" t="s">
        <v>576</v>
      </c>
      <c r="N213" s="168">
        <v>43025</v>
      </c>
      <c r="O213" s="54"/>
      <c r="P213" s="54"/>
      <c r="Q213" s="198"/>
      <c r="R213" s="54"/>
      <c r="S213" s="37"/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60">
        <v>101</v>
      </c>
      <c r="B214" s="161">
        <v>43014</v>
      </c>
      <c r="C214" s="161"/>
      <c r="D214" s="162" t="s">
        <v>353</v>
      </c>
      <c r="E214" s="163" t="s">
        <v>573</v>
      </c>
      <c r="F214" s="164">
        <v>256</v>
      </c>
      <c r="G214" s="163"/>
      <c r="H214" s="163">
        <v>323</v>
      </c>
      <c r="I214" s="165">
        <v>320</v>
      </c>
      <c r="J214" s="166" t="s">
        <v>660</v>
      </c>
      <c r="K214" s="136">
        <f t="shared" si="68"/>
        <v>67</v>
      </c>
      <c r="L214" s="167">
        <f t="shared" si="69"/>
        <v>0.26171875</v>
      </c>
      <c r="M214" s="163" t="s">
        <v>576</v>
      </c>
      <c r="N214" s="168">
        <v>43067</v>
      </c>
      <c r="O214" s="54"/>
      <c r="P214" s="54"/>
      <c r="Q214" s="198"/>
      <c r="R214" s="54"/>
      <c r="S214" s="37"/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60">
        <v>102</v>
      </c>
      <c r="B215" s="161">
        <v>43017</v>
      </c>
      <c r="C215" s="161"/>
      <c r="D215" s="162" t="s">
        <v>367</v>
      </c>
      <c r="E215" s="163" t="s">
        <v>573</v>
      </c>
      <c r="F215" s="164">
        <v>137.5</v>
      </c>
      <c r="G215" s="163"/>
      <c r="H215" s="163">
        <v>184</v>
      </c>
      <c r="I215" s="165">
        <v>183</v>
      </c>
      <c r="J215" s="166" t="s">
        <v>736</v>
      </c>
      <c r="K215" s="136">
        <f t="shared" si="68"/>
        <v>46.5</v>
      </c>
      <c r="L215" s="167">
        <f t="shared" si="69"/>
        <v>0.33818181818181819</v>
      </c>
      <c r="M215" s="163" t="s">
        <v>576</v>
      </c>
      <c r="N215" s="168">
        <v>43108</v>
      </c>
      <c r="O215" s="54"/>
      <c r="P215" s="54"/>
      <c r="Q215" s="198"/>
      <c r="R215" s="54"/>
      <c r="S215" s="37"/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60">
        <v>103</v>
      </c>
      <c r="B216" s="161">
        <v>43018</v>
      </c>
      <c r="C216" s="161"/>
      <c r="D216" s="162" t="s">
        <v>737</v>
      </c>
      <c r="E216" s="163" t="s">
        <v>573</v>
      </c>
      <c r="F216" s="164">
        <v>125.5</v>
      </c>
      <c r="G216" s="163"/>
      <c r="H216" s="163">
        <v>158</v>
      </c>
      <c r="I216" s="165">
        <v>155</v>
      </c>
      <c r="J216" s="166" t="s">
        <v>738</v>
      </c>
      <c r="K216" s="136">
        <f t="shared" si="68"/>
        <v>32.5</v>
      </c>
      <c r="L216" s="167">
        <f t="shared" si="69"/>
        <v>0.25896414342629481</v>
      </c>
      <c r="M216" s="163" t="s">
        <v>576</v>
      </c>
      <c r="N216" s="168">
        <v>43067</v>
      </c>
      <c r="O216" s="54"/>
      <c r="P216" s="54"/>
      <c r="Q216" s="198"/>
      <c r="R216" s="54"/>
      <c r="S216" s="37"/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60">
        <v>104</v>
      </c>
      <c r="B217" s="161">
        <v>43018</v>
      </c>
      <c r="C217" s="161"/>
      <c r="D217" s="162" t="s">
        <v>739</v>
      </c>
      <c r="E217" s="163" t="s">
        <v>573</v>
      </c>
      <c r="F217" s="164">
        <v>895</v>
      </c>
      <c r="G217" s="163"/>
      <c r="H217" s="163">
        <v>1122.5</v>
      </c>
      <c r="I217" s="165">
        <v>1078</v>
      </c>
      <c r="J217" s="166" t="s">
        <v>740</v>
      </c>
      <c r="K217" s="136">
        <v>227.5</v>
      </c>
      <c r="L217" s="167">
        <v>0.25418994413407803</v>
      </c>
      <c r="M217" s="163" t="s">
        <v>576</v>
      </c>
      <c r="N217" s="168">
        <v>43117</v>
      </c>
      <c r="O217" s="54"/>
      <c r="P217" s="54"/>
      <c r="Q217" s="198"/>
      <c r="R217" s="54"/>
      <c r="S217" s="37"/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0">
        <v>105</v>
      </c>
      <c r="B218" s="161">
        <v>43020</v>
      </c>
      <c r="C218" s="161"/>
      <c r="D218" s="162" t="s">
        <v>362</v>
      </c>
      <c r="E218" s="163" t="s">
        <v>573</v>
      </c>
      <c r="F218" s="164">
        <v>525</v>
      </c>
      <c r="G218" s="163"/>
      <c r="H218" s="163">
        <v>629</v>
      </c>
      <c r="I218" s="165">
        <v>629</v>
      </c>
      <c r="J218" s="166" t="s">
        <v>660</v>
      </c>
      <c r="K218" s="136">
        <v>104</v>
      </c>
      <c r="L218" s="167">
        <v>0.19809523809523799</v>
      </c>
      <c r="M218" s="163" t="s">
        <v>576</v>
      </c>
      <c r="N218" s="168">
        <v>43119</v>
      </c>
      <c r="O218" s="54"/>
      <c r="P218" s="54"/>
      <c r="Q218" s="198"/>
      <c r="R218" s="54"/>
      <c r="S218" s="37"/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60">
        <v>106</v>
      </c>
      <c r="B219" s="161">
        <v>43046</v>
      </c>
      <c r="C219" s="161"/>
      <c r="D219" s="162" t="s">
        <v>400</v>
      </c>
      <c r="E219" s="163" t="s">
        <v>573</v>
      </c>
      <c r="F219" s="164">
        <v>740</v>
      </c>
      <c r="G219" s="163"/>
      <c r="H219" s="163">
        <v>892.5</v>
      </c>
      <c r="I219" s="165">
        <v>900</v>
      </c>
      <c r="J219" s="166" t="s">
        <v>741</v>
      </c>
      <c r="K219" s="136">
        <f>H219-F219</f>
        <v>152.5</v>
      </c>
      <c r="L219" s="167">
        <f>K219/F219</f>
        <v>0.20608108108108109</v>
      </c>
      <c r="M219" s="163" t="s">
        <v>576</v>
      </c>
      <c r="N219" s="168">
        <v>43052</v>
      </c>
      <c r="O219" s="54"/>
      <c r="P219" s="54"/>
      <c r="Q219" s="198"/>
      <c r="R219" s="54"/>
      <c r="S219" s="37"/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29">
        <v>107</v>
      </c>
      <c r="B220" s="130">
        <v>43073</v>
      </c>
      <c r="C220" s="130"/>
      <c r="D220" s="131" t="s">
        <v>742</v>
      </c>
      <c r="E220" s="132" t="s">
        <v>573</v>
      </c>
      <c r="F220" s="133">
        <v>118.5</v>
      </c>
      <c r="G220" s="132"/>
      <c r="H220" s="132">
        <v>143.5</v>
      </c>
      <c r="I220" s="134">
        <v>145</v>
      </c>
      <c r="J220" s="135" t="s">
        <v>743</v>
      </c>
      <c r="K220" s="136">
        <f>H220-F220</f>
        <v>25</v>
      </c>
      <c r="L220" s="137">
        <f>K220/F220</f>
        <v>0.2109704641350211</v>
      </c>
      <c r="M220" s="132" t="s">
        <v>576</v>
      </c>
      <c r="N220" s="138">
        <v>43097</v>
      </c>
      <c r="O220" s="54"/>
      <c r="P220" s="54"/>
      <c r="Q220" s="198"/>
      <c r="R220" s="54"/>
      <c r="S220" s="37"/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39">
        <v>108</v>
      </c>
      <c r="B221" s="140">
        <v>43090</v>
      </c>
      <c r="C221" s="140"/>
      <c r="D221" s="141" t="s">
        <v>429</v>
      </c>
      <c r="E221" s="142" t="s">
        <v>573</v>
      </c>
      <c r="F221" s="143">
        <v>715</v>
      </c>
      <c r="G221" s="143"/>
      <c r="H221" s="144">
        <v>500</v>
      </c>
      <c r="I221" s="144">
        <v>872</v>
      </c>
      <c r="J221" s="145" t="s">
        <v>744</v>
      </c>
      <c r="K221" s="146">
        <f>H221-F221</f>
        <v>-215</v>
      </c>
      <c r="L221" s="147">
        <f>K221/F221</f>
        <v>-0.30069930069930068</v>
      </c>
      <c r="M221" s="143" t="s">
        <v>586</v>
      </c>
      <c r="N221" s="140">
        <v>43670</v>
      </c>
      <c r="O221" s="54"/>
      <c r="P221" s="54"/>
      <c r="Q221" s="198"/>
      <c r="R221" s="54"/>
      <c r="S221" s="37"/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29">
        <v>109</v>
      </c>
      <c r="B222" s="130">
        <v>43098</v>
      </c>
      <c r="C222" s="130"/>
      <c r="D222" s="131" t="s">
        <v>733</v>
      </c>
      <c r="E222" s="132" t="s">
        <v>573</v>
      </c>
      <c r="F222" s="133">
        <v>435</v>
      </c>
      <c r="G222" s="132"/>
      <c r="H222" s="132">
        <v>542.5</v>
      </c>
      <c r="I222" s="134">
        <v>539</v>
      </c>
      <c r="J222" s="135" t="s">
        <v>660</v>
      </c>
      <c r="K222" s="136">
        <v>107.5</v>
      </c>
      <c r="L222" s="137">
        <v>0.247126436781609</v>
      </c>
      <c r="M222" s="132" t="s">
        <v>576</v>
      </c>
      <c r="N222" s="138">
        <v>43206</v>
      </c>
      <c r="O222" s="54"/>
      <c r="P222" s="54"/>
      <c r="Q222" s="198"/>
      <c r="R222" s="54"/>
      <c r="S222" s="37"/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29">
        <v>110</v>
      </c>
      <c r="B223" s="130">
        <v>43098</v>
      </c>
      <c r="C223" s="130"/>
      <c r="D223" s="131" t="s">
        <v>544</v>
      </c>
      <c r="E223" s="132" t="s">
        <v>573</v>
      </c>
      <c r="F223" s="133">
        <v>885</v>
      </c>
      <c r="G223" s="132"/>
      <c r="H223" s="132">
        <v>1090</v>
      </c>
      <c r="I223" s="134">
        <v>1084</v>
      </c>
      <c r="J223" s="135" t="s">
        <v>660</v>
      </c>
      <c r="K223" s="136">
        <v>205</v>
      </c>
      <c r="L223" s="137">
        <v>0.23163841807909599</v>
      </c>
      <c r="M223" s="132" t="s">
        <v>576</v>
      </c>
      <c r="N223" s="138">
        <v>43213</v>
      </c>
      <c r="O223" s="54"/>
      <c r="P223" s="54"/>
      <c r="Q223" s="198"/>
      <c r="R223" s="54"/>
      <c r="S223" s="37"/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9">
        <v>111</v>
      </c>
      <c r="B224" s="170">
        <v>43192</v>
      </c>
      <c r="C224" s="170"/>
      <c r="D224" s="148" t="s">
        <v>745</v>
      </c>
      <c r="E224" s="143" t="s">
        <v>573</v>
      </c>
      <c r="F224" s="171">
        <v>478.5</v>
      </c>
      <c r="G224" s="143"/>
      <c r="H224" s="143">
        <v>442</v>
      </c>
      <c r="I224" s="144">
        <v>613</v>
      </c>
      <c r="J224" s="145" t="s">
        <v>746</v>
      </c>
      <c r="K224" s="146">
        <f>H224-F224</f>
        <v>-36.5</v>
      </c>
      <c r="L224" s="147">
        <f>K224/F224</f>
        <v>-7.6280041797283177E-2</v>
      </c>
      <c r="M224" s="143" t="s">
        <v>586</v>
      </c>
      <c r="N224" s="140">
        <v>43762</v>
      </c>
      <c r="O224" s="54"/>
      <c r="P224" s="54"/>
      <c r="Q224" s="198"/>
      <c r="R224" s="54"/>
      <c r="S224" s="37"/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39">
        <v>112</v>
      </c>
      <c r="B225" s="140">
        <v>43194</v>
      </c>
      <c r="C225" s="140"/>
      <c r="D225" s="141" t="s">
        <v>747</v>
      </c>
      <c r="E225" s="142" t="s">
        <v>573</v>
      </c>
      <c r="F225" s="143">
        <f>141.5-7.3</f>
        <v>134.19999999999999</v>
      </c>
      <c r="G225" s="143"/>
      <c r="H225" s="144">
        <v>77</v>
      </c>
      <c r="I225" s="144">
        <v>180</v>
      </c>
      <c r="J225" s="145" t="s">
        <v>748</v>
      </c>
      <c r="K225" s="146">
        <f>H225-F225</f>
        <v>-57.199999999999989</v>
      </c>
      <c r="L225" s="147">
        <f>K225/F225</f>
        <v>-0.42622950819672129</v>
      </c>
      <c r="M225" s="143" t="s">
        <v>586</v>
      </c>
      <c r="N225" s="140">
        <v>43522</v>
      </c>
      <c r="O225" s="54"/>
      <c r="P225" s="54"/>
      <c r="Q225" s="198"/>
      <c r="R225" s="54"/>
      <c r="S225" s="37"/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39">
        <v>113</v>
      </c>
      <c r="B226" s="140">
        <v>43209</v>
      </c>
      <c r="C226" s="140"/>
      <c r="D226" s="141" t="s">
        <v>749</v>
      </c>
      <c r="E226" s="142" t="s">
        <v>573</v>
      </c>
      <c r="F226" s="143">
        <v>430</v>
      </c>
      <c r="G226" s="143"/>
      <c r="H226" s="144">
        <v>220</v>
      </c>
      <c r="I226" s="144">
        <v>537</v>
      </c>
      <c r="J226" s="145" t="s">
        <v>750</v>
      </c>
      <c r="K226" s="146">
        <f>H226-F226</f>
        <v>-210</v>
      </c>
      <c r="L226" s="147">
        <f>K226/F226</f>
        <v>-0.48837209302325579</v>
      </c>
      <c r="M226" s="143" t="s">
        <v>586</v>
      </c>
      <c r="N226" s="140">
        <v>43252</v>
      </c>
      <c r="O226" s="54"/>
      <c r="P226" s="54"/>
      <c r="Q226" s="198"/>
      <c r="R226" s="54"/>
      <c r="S226" s="37"/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60">
        <v>114</v>
      </c>
      <c r="B227" s="161">
        <v>43220</v>
      </c>
      <c r="C227" s="161"/>
      <c r="D227" s="162" t="s">
        <v>751</v>
      </c>
      <c r="E227" s="163" t="s">
        <v>573</v>
      </c>
      <c r="F227" s="163">
        <v>153.5</v>
      </c>
      <c r="G227" s="163"/>
      <c r="H227" s="163">
        <v>196</v>
      </c>
      <c r="I227" s="165">
        <v>196</v>
      </c>
      <c r="J227" s="135" t="s">
        <v>752</v>
      </c>
      <c r="K227" s="136">
        <f>H227-F227</f>
        <v>42.5</v>
      </c>
      <c r="L227" s="137">
        <f>K227/F227</f>
        <v>0.27687296416938112</v>
      </c>
      <c r="M227" s="132" t="s">
        <v>576</v>
      </c>
      <c r="N227" s="138">
        <v>43605</v>
      </c>
      <c r="O227" s="54"/>
      <c r="P227" s="54"/>
      <c r="Q227" s="198"/>
      <c r="R227" s="54"/>
      <c r="S227" s="37"/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39">
        <v>115</v>
      </c>
      <c r="B228" s="140">
        <v>43306</v>
      </c>
      <c r="C228" s="140"/>
      <c r="D228" s="141" t="s">
        <v>720</v>
      </c>
      <c r="E228" s="142" t="s">
        <v>573</v>
      </c>
      <c r="F228" s="143">
        <v>27.5</v>
      </c>
      <c r="G228" s="143"/>
      <c r="H228" s="144">
        <v>13.1</v>
      </c>
      <c r="I228" s="144">
        <v>60</v>
      </c>
      <c r="J228" s="145" t="s">
        <v>753</v>
      </c>
      <c r="K228" s="146">
        <v>-14.4</v>
      </c>
      <c r="L228" s="147">
        <v>-0.52363636363636401</v>
      </c>
      <c r="M228" s="143" t="s">
        <v>586</v>
      </c>
      <c r="N228" s="140">
        <v>43138</v>
      </c>
      <c r="O228" s="54"/>
      <c r="P228" s="54"/>
      <c r="Q228" s="198"/>
      <c r="R228" s="54"/>
      <c r="S228" s="37"/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9">
        <v>116</v>
      </c>
      <c r="B229" s="170">
        <v>43318</v>
      </c>
      <c r="C229" s="170"/>
      <c r="D229" s="148" t="s">
        <v>754</v>
      </c>
      <c r="E229" s="143" t="s">
        <v>573</v>
      </c>
      <c r="F229" s="143">
        <v>148.5</v>
      </c>
      <c r="G229" s="143"/>
      <c r="H229" s="143">
        <v>102</v>
      </c>
      <c r="I229" s="144">
        <v>182</v>
      </c>
      <c r="J229" s="145" t="s">
        <v>755</v>
      </c>
      <c r="K229" s="146">
        <f>H229-F229</f>
        <v>-46.5</v>
      </c>
      <c r="L229" s="147">
        <f>K229/F229</f>
        <v>-0.31313131313131315</v>
      </c>
      <c r="M229" s="143" t="s">
        <v>586</v>
      </c>
      <c r="N229" s="140">
        <v>43661</v>
      </c>
      <c r="O229" s="54"/>
      <c r="P229" s="54"/>
      <c r="Q229" s="198"/>
      <c r="R229" s="54"/>
      <c r="S229" s="37"/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29">
        <v>117</v>
      </c>
      <c r="B230" s="130">
        <v>43335</v>
      </c>
      <c r="C230" s="130"/>
      <c r="D230" s="131" t="s">
        <v>756</v>
      </c>
      <c r="E230" s="132" t="s">
        <v>573</v>
      </c>
      <c r="F230" s="163">
        <v>285</v>
      </c>
      <c r="G230" s="132"/>
      <c r="H230" s="132">
        <v>355</v>
      </c>
      <c r="I230" s="134">
        <v>364</v>
      </c>
      <c r="J230" s="135" t="s">
        <v>757</v>
      </c>
      <c r="K230" s="136">
        <v>70</v>
      </c>
      <c r="L230" s="137">
        <v>0.24561403508771901</v>
      </c>
      <c r="M230" s="132" t="s">
        <v>576</v>
      </c>
      <c r="N230" s="138">
        <v>43455</v>
      </c>
      <c r="O230" s="54"/>
      <c r="P230" s="54"/>
      <c r="Q230" s="198"/>
      <c r="R230" s="54"/>
      <c r="S230" s="37"/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29">
        <v>118</v>
      </c>
      <c r="B231" s="130">
        <v>43341</v>
      </c>
      <c r="C231" s="130"/>
      <c r="D231" s="131" t="s">
        <v>390</v>
      </c>
      <c r="E231" s="132" t="s">
        <v>573</v>
      </c>
      <c r="F231" s="163">
        <v>525</v>
      </c>
      <c r="G231" s="132"/>
      <c r="H231" s="132">
        <v>585</v>
      </c>
      <c r="I231" s="134">
        <v>635</v>
      </c>
      <c r="J231" s="135" t="s">
        <v>758</v>
      </c>
      <c r="K231" s="136">
        <f t="shared" ref="K231:K262" si="70">H231-F231</f>
        <v>60</v>
      </c>
      <c r="L231" s="137">
        <f t="shared" ref="L231:L262" si="71">K231/F231</f>
        <v>0.11428571428571428</v>
      </c>
      <c r="M231" s="132" t="s">
        <v>576</v>
      </c>
      <c r="N231" s="138">
        <v>43662</v>
      </c>
      <c r="O231" s="54"/>
      <c r="P231" s="54"/>
      <c r="Q231" s="198"/>
      <c r="R231" s="54"/>
      <c r="S231" s="37"/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29">
        <v>119</v>
      </c>
      <c r="B232" s="130">
        <v>43395</v>
      </c>
      <c r="C232" s="130"/>
      <c r="D232" s="131" t="s">
        <v>378</v>
      </c>
      <c r="E232" s="132" t="s">
        <v>573</v>
      </c>
      <c r="F232" s="163">
        <v>475</v>
      </c>
      <c r="G232" s="132"/>
      <c r="H232" s="132">
        <v>574</v>
      </c>
      <c r="I232" s="134">
        <v>570</v>
      </c>
      <c r="J232" s="135" t="s">
        <v>660</v>
      </c>
      <c r="K232" s="136">
        <f t="shared" si="70"/>
        <v>99</v>
      </c>
      <c r="L232" s="137">
        <f t="shared" si="71"/>
        <v>0.20842105263157895</v>
      </c>
      <c r="M232" s="132" t="s">
        <v>576</v>
      </c>
      <c r="N232" s="138">
        <v>43403</v>
      </c>
      <c r="O232" s="54"/>
      <c r="P232" s="54"/>
      <c r="Q232" s="198"/>
      <c r="R232" s="54"/>
      <c r="S232" s="37"/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0">
        <v>120</v>
      </c>
      <c r="B233" s="161">
        <v>43397</v>
      </c>
      <c r="C233" s="161"/>
      <c r="D233" s="162" t="s">
        <v>759</v>
      </c>
      <c r="E233" s="163" t="s">
        <v>573</v>
      </c>
      <c r="F233" s="163">
        <v>707.5</v>
      </c>
      <c r="G233" s="163"/>
      <c r="H233" s="163">
        <v>872</v>
      </c>
      <c r="I233" s="165">
        <v>872</v>
      </c>
      <c r="J233" s="166" t="s">
        <v>660</v>
      </c>
      <c r="K233" s="136">
        <f t="shared" si="70"/>
        <v>164.5</v>
      </c>
      <c r="L233" s="167">
        <f t="shared" si="71"/>
        <v>0.23250883392226149</v>
      </c>
      <c r="M233" s="163" t="s">
        <v>576</v>
      </c>
      <c r="N233" s="168">
        <v>43482</v>
      </c>
      <c r="O233" s="54"/>
      <c r="P233" s="54"/>
      <c r="Q233" s="198"/>
      <c r="R233" s="54"/>
      <c r="S233" s="37"/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0">
        <v>121</v>
      </c>
      <c r="B234" s="161">
        <v>43398</v>
      </c>
      <c r="C234" s="161"/>
      <c r="D234" s="162" t="s">
        <v>760</v>
      </c>
      <c r="E234" s="163" t="s">
        <v>573</v>
      </c>
      <c r="F234" s="163">
        <v>162</v>
      </c>
      <c r="G234" s="163"/>
      <c r="H234" s="163">
        <v>204</v>
      </c>
      <c r="I234" s="165">
        <v>209</v>
      </c>
      <c r="J234" s="166" t="s">
        <v>761</v>
      </c>
      <c r="K234" s="136">
        <f t="shared" si="70"/>
        <v>42</v>
      </c>
      <c r="L234" s="167">
        <f t="shared" si="71"/>
        <v>0.25925925925925924</v>
      </c>
      <c r="M234" s="163" t="s">
        <v>576</v>
      </c>
      <c r="N234" s="168">
        <v>43539</v>
      </c>
      <c r="O234" s="54"/>
      <c r="P234" s="54"/>
      <c r="Q234" s="198"/>
      <c r="R234" s="54"/>
      <c r="S234" s="37"/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0">
        <v>122</v>
      </c>
      <c r="B235" s="161">
        <v>43399</v>
      </c>
      <c r="C235" s="161"/>
      <c r="D235" s="162" t="s">
        <v>476</v>
      </c>
      <c r="E235" s="163" t="s">
        <v>573</v>
      </c>
      <c r="F235" s="163">
        <v>240</v>
      </c>
      <c r="G235" s="163"/>
      <c r="H235" s="163">
        <v>297</v>
      </c>
      <c r="I235" s="165">
        <v>297</v>
      </c>
      <c r="J235" s="166" t="s">
        <v>660</v>
      </c>
      <c r="K235" s="172">
        <f t="shared" si="70"/>
        <v>57</v>
      </c>
      <c r="L235" s="167">
        <f t="shared" si="71"/>
        <v>0.23749999999999999</v>
      </c>
      <c r="M235" s="163" t="s">
        <v>576</v>
      </c>
      <c r="N235" s="168">
        <v>43417</v>
      </c>
      <c r="O235" s="54"/>
      <c r="P235" s="54"/>
      <c r="Q235" s="198"/>
      <c r="R235" s="54"/>
      <c r="S235" s="37"/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29">
        <v>123</v>
      </c>
      <c r="B236" s="130">
        <v>43439</v>
      </c>
      <c r="C236" s="130"/>
      <c r="D236" s="131" t="s">
        <v>762</v>
      </c>
      <c r="E236" s="132" t="s">
        <v>573</v>
      </c>
      <c r="F236" s="132">
        <v>202.5</v>
      </c>
      <c r="G236" s="132"/>
      <c r="H236" s="132">
        <v>255</v>
      </c>
      <c r="I236" s="134">
        <v>252</v>
      </c>
      <c r="J236" s="135" t="s">
        <v>660</v>
      </c>
      <c r="K236" s="136">
        <f t="shared" si="70"/>
        <v>52.5</v>
      </c>
      <c r="L236" s="137">
        <f t="shared" si="71"/>
        <v>0.25925925925925924</v>
      </c>
      <c r="M236" s="132" t="s">
        <v>576</v>
      </c>
      <c r="N236" s="138">
        <v>43542</v>
      </c>
      <c r="O236" s="54"/>
      <c r="P236" s="54"/>
      <c r="Q236" s="198"/>
      <c r="R236" s="54"/>
      <c r="S236" s="37" t="s">
        <v>763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0">
        <v>124</v>
      </c>
      <c r="B237" s="161">
        <v>43465</v>
      </c>
      <c r="C237" s="130"/>
      <c r="D237" s="162" t="s">
        <v>157</v>
      </c>
      <c r="E237" s="163" t="s">
        <v>573</v>
      </c>
      <c r="F237" s="163">
        <v>710</v>
      </c>
      <c r="G237" s="163"/>
      <c r="H237" s="163">
        <v>866</v>
      </c>
      <c r="I237" s="165">
        <v>866</v>
      </c>
      <c r="J237" s="166" t="s">
        <v>660</v>
      </c>
      <c r="K237" s="136">
        <f t="shared" si="70"/>
        <v>156</v>
      </c>
      <c r="L237" s="137">
        <f t="shared" si="71"/>
        <v>0.21971830985915494</v>
      </c>
      <c r="M237" s="132" t="s">
        <v>576</v>
      </c>
      <c r="N237" s="138">
        <v>43553</v>
      </c>
      <c r="O237" s="54"/>
      <c r="P237" s="54"/>
      <c r="Q237" s="198"/>
      <c r="R237" s="54"/>
      <c r="S237" s="37" t="s">
        <v>763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0">
        <v>125</v>
      </c>
      <c r="B238" s="161">
        <v>43522</v>
      </c>
      <c r="C238" s="161"/>
      <c r="D238" s="162" t="s">
        <v>171</v>
      </c>
      <c r="E238" s="163" t="s">
        <v>573</v>
      </c>
      <c r="F238" s="163">
        <v>337.25</v>
      </c>
      <c r="G238" s="163"/>
      <c r="H238" s="163">
        <v>398.5</v>
      </c>
      <c r="I238" s="165">
        <v>411</v>
      </c>
      <c r="J238" s="135" t="s">
        <v>764</v>
      </c>
      <c r="K238" s="136">
        <f t="shared" si="70"/>
        <v>61.25</v>
      </c>
      <c r="L238" s="137">
        <f t="shared" si="71"/>
        <v>0.1816160118606375</v>
      </c>
      <c r="M238" s="132" t="s">
        <v>576</v>
      </c>
      <c r="N238" s="138">
        <v>43760</v>
      </c>
      <c r="O238" s="54"/>
      <c r="P238" s="54"/>
      <c r="Q238" s="198"/>
      <c r="R238" s="54"/>
      <c r="S238" s="37" t="s">
        <v>763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73">
        <v>126</v>
      </c>
      <c r="B239" s="174">
        <v>43559</v>
      </c>
      <c r="C239" s="174"/>
      <c r="D239" s="175" t="s">
        <v>765</v>
      </c>
      <c r="E239" s="176" t="s">
        <v>573</v>
      </c>
      <c r="F239" s="176">
        <v>130</v>
      </c>
      <c r="G239" s="176"/>
      <c r="H239" s="176">
        <v>65</v>
      </c>
      <c r="I239" s="177">
        <v>158</v>
      </c>
      <c r="J239" s="145" t="s">
        <v>766</v>
      </c>
      <c r="K239" s="146">
        <f t="shared" si="70"/>
        <v>-65</v>
      </c>
      <c r="L239" s="147">
        <f t="shared" si="71"/>
        <v>-0.5</v>
      </c>
      <c r="M239" s="143" t="s">
        <v>586</v>
      </c>
      <c r="N239" s="140">
        <v>43726</v>
      </c>
      <c r="O239" s="54"/>
      <c r="P239" s="54"/>
      <c r="Q239" s="198"/>
      <c r="R239" s="54"/>
      <c r="S239" s="37" t="s">
        <v>767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0">
        <v>127</v>
      </c>
      <c r="B240" s="161">
        <v>43017</v>
      </c>
      <c r="C240" s="161"/>
      <c r="D240" s="162" t="s">
        <v>207</v>
      </c>
      <c r="E240" s="163" t="s">
        <v>573</v>
      </c>
      <c r="F240" s="163">
        <v>141.5</v>
      </c>
      <c r="G240" s="163"/>
      <c r="H240" s="163">
        <v>183.5</v>
      </c>
      <c r="I240" s="165">
        <v>210</v>
      </c>
      <c r="J240" s="135" t="s">
        <v>761</v>
      </c>
      <c r="K240" s="136">
        <f t="shared" si="70"/>
        <v>42</v>
      </c>
      <c r="L240" s="137">
        <f t="shared" si="71"/>
        <v>0.29681978798586572</v>
      </c>
      <c r="M240" s="132" t="s">
        <v>576</v>
      </c>
      <c r="N240" s="138">
        <v>43042</v>
      </c>
      <c r="O240" s="54"/>
      <c r="P240" s="54"/>
      <c r="Q240" s="198"/>
      <c r="R240" s="54"/>
      <c r="S240" s="37" t="s">
        <v>767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73">
        <v>128</v>
      </c>
      <c r="B241" s="174">
        <v>43074</v>
      </c>
      <c r="C241" s="174"/>
      <c r="D241" s="175" t="s">
        <v>768</v>
      </c>
      <c r="E241" s="176" t="s">
        <v>573</v>
      </c>
      <c r="F241" s="171">
        <v>172</v>
      </c>
      <c r="G241" s="176"/>
      <c r="H241" s="176">
        <v>155.25</v>
      </c>
      <c r="I241" s="177">
        <v>230</v>
      </c>
      <c r="J241" s="145" t="s">
        <v>769</v>
      </c>
      <c r="K241" s="146">
        <f t="shared" si="70"/>
        <v>-16.75</v>
      </c>
      <c r="L241" s="147">
        <f t="shared" si="71"/>
        <v>-9.7383720930232565E-2</v>
      </c>
      <c r="M241" s="143" t="s">
        <v>586</v>
      </c>
      <c r="N241" s="140">
        <v>43787</v>
      </c>
      <c r="O241" s="54"/>
      <c r="P241" s="54"/>
      <c r="Q241" s="198"/>
      <c r="R241" s="54"/>
      <c r="S241" s="37" t="s">
        <v>767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60">
        <v>129</v>
      </c>
      <c r="B242" s="161">
        <v>43398</v>
      </c>
      <c r="C242" s="161"/>
      <c r="D242" s="162" t="s">
        <v>118</v>
      </c>
      <c r="E242" s="163" t="s">
        <v>573</v>
      </c>
      <c r="F242" s="163">
        <v>698.5</v>
      </c>
      <c r="G242" s="163"/>
      <c r="H242" s="163">
        <v>890</v>
      </c>
      <c r="I242" s="165">
        <v>890</v>
      </c>
      <c r="J242" s="135" t="s">
        <v>770</v>
      </c>
      <c r="K242" s="136">
        <f t="shared" si="70"/>
        <v>191.5</v>
      </c>
      <c r="L242" s="137">
        <f t="shared" si="71"/>
        <v>0.27415891195418757</v>
      </c>
      <c r="M242" s="132" t="s">
        <v>576</v>
      </c>
      <c r="N242" s="138">
        <v>44328</v>
      </c>
      <c r="O242" s="54"/>
      <c r="P242" s="54"/>
      <c r="Q242" s="198"/>
      <c r="R242" s="54"/>
      <c r="S242" s="37" t="s">
        <v>763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60">
        <v>130</v>
      </c>
      <c r="B243" s="161">
        <v>42877</v>
      </c>
      <c r="C243" s="161"/>
      <c r="D243" s="162" t="s">
        <v>771</v>
      </c>
      <c r="E243" s="163" t="s">
        <v>573</v>
      </c>
      <c r="F243" s="163">
        <v>127.6</v>
      </c>
      <c r="G243" s="163"/>
      <c r="H243" s="163">
        <v>138</v>
      </c>
      <c r="I243" s="165">
        <v>190</v>
      </c>
      <c r="J243" s="135" t="s">
        <v>772</v>
      </c>
      <c r="K243" s="136">
        <f t="shared" si="70"/>
        <v>10.400000000000006</v>
      </c>
      <c r="L243" s="137">
        <f t="shared" si="71"/>
        <v>8.1504702194357417E-2</v>
      </c>
      <c r="M243" s="132" t="s">
        <v>576</v>
      </c>
      <c r="N243" s="138">
        <v>43774</v>
      </c>
      <c r="O243" s="54"/>
      <c r="P243" s="54"/>
      <c r="Q243" s="198"/>
      <c r="R243" s="54"/>
      <c r="S243" s="37" t="s">
        <v>767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0">
        <v>131</v>
      </c>
      <c r="B244" s="161">
        <v>43158</v>
      </c>
      <c r="C244" s="161"/>
      <c r="D244" s="162" t="s">
        <v>773</v>
      </c>
      <c r="E244" s="163" t="s">
        <v>573</v>
      </c>
      <c r="F244" s="163">
        <v>317</v>
      </c>
      <c r="G244" s="163"/>
      <c r="H244" s="163">
        <v>382.5</v>
      </c>
      <c r="I244" s="165">
        <v>398</v>
      </c>
      <c r="J244" s="135" t="s">
        <v>774</v>
      </c>
      <c r="K244" s="136">
        <f t="shared" si="70"/>
        <v>65.5</v>
      </c>
      <c r="L244" s="137">
        <f t="shared" si="71"/>
        <v>0.20662460567823343</v>
      </c>
      <c r="M244" s="132" t="s">
        <v>576</v>
      </c>
      <c r="N244" s="138">
        <v>44238</v>
      </c>
      <c r="O244" s="54"/>
      <c r="P244" s="54"/>
      <c r="Q244" s="198"/>
      <c r="R244" s="54"/>
      <c r="S244" s="37" t="s">
        <v>767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73">
        <v>132</v>
      </c>
      <c r="B245" s="174">
        <v>43164</v>
      </c>
      <c r="C245" s="174"/>
      <c r="D245" s="175" t="s">
        <v>163</v>
      </c>
      <c r="E245" s="176" t="s">
        <v>573</v>
      </c>
      <c r="F245" s="171">
        <f>510-14.4</f>
        <v>495.6</v>
      </c>
      <c r="G245" s="176"/>
      <c r="H245" s="176">
        <v>350</v>
      </c>
      <c r="I245" s="177">
        <v>672</v>
      </c>
      <c r="J245" s="145" t="s">
        <v>775</v>
      </c>
      <c r="K245" s="146">
        <f t="shared" si="70"/>
        <v>-145.60000000000002</v>
      </c>
      <c r="L245" s="147">
        <f t="shared" si="71"/>
        <v>-0.29378531073446329</v>
      </c>
      <c r="M245" s="143" t="s">
        <v>586</v>
      </c>
      <c r="N245" s="140">
        <v>43887</v>
      </c>
      <c r="O245" s="54"/>
      <c r="P245" s="54"/>
      <c r="Q245" s="198"/>
      <c r="R245" s="54"/>
      <c r="S245" s="37" t="s">
        <v>763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73">
        <v>133</v>
      </c>
      <c r="B246" s="174">
        <v>43237</v>
      </c>
      <c r="C246" s="174"/>
      <c r="D246" s="175" t="s">
        <v>776</v>
      </c>
      <c r="E246" s="176" t="s">
        <v>573</v>
      </c>
      <c r="F246" s="171">
        <v>230.3</v>
      </c>
      <c r="G246" s="176"/>
      <c r="H246" s="176">
        <v>102.5</v>
      </c>
      <c r="I246" s="177">
        <v>348</v>
      </c>
      <c r="J246" s="145" t="s">
        <v>777</v>
      </c>
      <c r="K246" s="146">
        <f t="shared" si="70"/>
        <v>-127.80000000000001</v>
      </c>
      <c r="L246" s="147">
        <f t="shared" si="71"/>
        <v>-0.55492835432045162</v>
      </c>
      <c r="M246" s="143" t="s">
        <v>586</v>
      </c>
      <c r="N246" s="140">
        <v>43896</v>
      </c>
      <c r="O246" s="54"/>
      <c r="P246" s="54"/>
      <c r="Q246" s="198"/>
      <c r="R246" s="54"/>
      <c r="S246" s="37" t="s">
        <v>763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60">
        <v>134</v>
      </c>
      <c r="B247" s="161">
        <v>43258</v>
      </c>
      <c r="C247" s="161"/>
      <c r="D247" s="162" t="s">
        <v>433</v>
      </c>
      <c r="E247" s="163" t="s">
        <v>573</v>
      </c>
      <c r="F247" s="163">
        <f>342.5-5.1</f>
        <v>337.4</v>
      </c>
      <c r="G247" s="163"/>
      <c r="H247" s="163">
        <v>412.5</v>
      </c>
      <c r="I247" s="165">
        <v>439</v>
      </c>
      <c r="J247" s="135" t="s">
        <v>778</v>
      </c>
      <c r="K247" s="136">
        <f t="shared" si="70"/>
        <v>75.100000000000023</v>
      </c>
      <c r="L247" s="137">
        <f t="shared" si="71"/>
        <v>0.22258446947243635</v>
      </c>
      <c r="M247" s="132" t="s">
        <v>576</v>
      </c>
      <c r="N247" s="138">
        <v>44230</v>
      </c>
      <c r="O247" s="54"/>
      <c r="P247" s="54"/>
      <c r="Q247" s="198"/>
      <c r="R247" s="54"/>
      <c r="S247" s="37" t="s">
        <v>767</v>
      </c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54">
        <v>135</v>
      </c>
      <c r="B248" s="153">
        <v>43285</v>
      </c>
      <c r="C248" s="153"/>
      <c r="D248" s="154" t="s">
        <v>56</v>
      </c>
      <c r="E248" s="155" t="s">
        <v>573</v>
      </c>
      <c r="F248" s="155">
        <f>127.5-5.53</f>
        <v>121.97</v>
      </c>
      <c r="G248" s="156"/>
      <c r="H248" s="156">
        <v>122.5</v>
      </c>
      <c r="I248" s="156">
        <v>170</v>
      </c>
      <c r="J248" s="157" t="s">
        <v>779</v>
      </c>
      <c r="K248" s="158">
        <f t="shared" si="70"/>
        <v>0.53000000000000114</v>
      </c>
      <c r="L248" s="159">
        <f t="shared" si="71"/>
        <v>4.3453308190538747E-3</v>
      </c>
      <c r="M248" s="155" t="s">
        <v>593</v>
      </c>
      <c r="N248" s="153">
        <v>44431</v>
      </c>
      <c r="O248" s="54"/>
      <c r="P248" s="54"/>
      <c r="Q248" s="198"/>
      <c r="R248" s="54"/>
      <c r="S248" s="37" t="s">
        <v>763</v>
      </c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73">
        <v>136</v>
      </c>
      <c r="B249" s="174">
        <v>43294</v>
      </c>
      <c r="C249" s="174"/>
      <c r="D249" s="175" t="s">
        <v>780</v>
      </c>
      <c r="E249" s="176" t="s">
        <v>573</v>
      </c>
      <c r="F249" s="171">
        <v>46.5</v>
      </c>
      <c r="G249" s="176"/>
      <c r="H249" s="176">
        <v>17</v>
      </c>
      <c r="I249" s="177">
        <v>59</v>
      </c>
      <c r="J249" s="145" t="s">
        <v>781</v>
      </c>
      <c r="K249" s="146">
        <f t="shared" si="70"/>
        <v>-29.5</v>
      </c>
      <c r="L249" s="147">
        <f t="shared" si="71"/>
        <v>-0.63440860215053763</v>
      </c>
      <c r="M249" s="143" t="s">
        <v>586</v>
      </c>
      <c r="N249" s="140">
        <v>43887</v>
      </c>
      <c r="O249" s="54"/>
      <c r="P249" s="54"/>
      <c r="Q249" s="198"/>
      <c r="R249" s="54"/>
      <c r="S249" s="37" t="s">
        <v>763</v>
      </c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60">
        <v>137</v>
      </c>
      <c r="B250" s="161">
        <v>43396</v>
      </c>
      <c r="C250" s="161"/>
      <c r="D250" s="162" t="s">
        <v>416</v>
      </c>
      <c r="E250" s="163" t="s">
        <v>573</v>
      </c>
      <c r="F250" s="163">
        <v>156.5</v>
      </c>
      <c r="G250" s="163"/>
      <c r="H250" s="163">
        <v>207.5</v>
      </c>
      <c r="I250" s="165">
        <v>191</v>
      </c>
      <c r="J250" s="135" t="s">
        <v>660</v>
      </c>
      <c r="K250" s="136">
        <f t="shared" si="70"/>
        <v>51</v>
      </c>
      <c r="L250" s="137">
        <f t="shared" si="71"/>
        <v>0.32587859424920129</v>
      </c>
      <c r="M250" s="132" t="s">
        <v>576</v>
      </c>
      <c r="N250" s="138">
        <v>44369</v>
      </c>
      <c r="O250" s="54"/>
      <c r="P250" s="54"/>
      <c r="Q250" s="198"/>
      <c r="R250" s="54"/>
      <c r="S250" s="37" t="s">
        <v>763</v>
      </c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60">
        <v>138</v>
      </c>
      <c r="B251" s="161">
        <v>43439</v>
      </c>
      <c r="C251" s="161"/>
      <c r="D251" s="162" t="s">
        <v>341</v>
      </c>
      <c r="E251" s="163" t="s">
        <v>573</v>
      </c>
      <c r="F251" s="163">
        <v>259.5</v>
      </c>
      <c r="G251" s="163"/>
      <c r="H251" s="163">
        <v>320</v>
      </c>
      <c r="I251" s="165">
        <v>320</v>
      </c>
      <c r="J251" s="135" t="s">
        <v>660</v>
      </c>
      <c r="K251" s="136">
        <f t="shared" si="70"/>
        <v>60.5</v>
      </c>
      <c r="L251" s="137">
        <f t="shared" si="71"/>
        <v>0.23314065510597304</v>
      </c>
      <c r="M251" s="132" t="s">
        <v>576</v>
      </c>
      <c r="N251" s="138">
        <v>44323</v>
      </c>
      <c r="O251" s="54"/>
      <c r="P251" s="54"/>
      <c r="Q251" s="198"/>
      <c r="R251" s="54"/>
      <c r="S251" s="37" t="s">
        <v>763</v>
      </c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73">
        <v>139</v>
      </c>
      <c r="B252" s="174">
        <v>43439</v>
      </c>
      <c r="C252" s="174"/>
      <c r="D252" s="175" t="s">
        <v>782</v>
      </c>
      <c r="E252" s="176" t="s">
        <v>573</v>
      </c>
      <c r="F252" s="176">
        <v>715</v>
      </c>
      <c r="G252" s="176"/>
      <c r="H252" s="176">
        <v>445</v>
      </c>
      <c r="I252" s="177">
        <v>840</v>
      </c>
      <c r="J252" s="145" t="s">
        <v>783</v>
      </c>
      <c r="K252" s="146">
        <f t="shared" si="70"/>
        <v>-270</v>
      </c>
      <c r="L252" s="147">
        <f t="shared" si="71"/>
        <v>-0.3776223776223776</v>
      </c>
      <c r="M252" s="143" t="s">
        <v>586</v>
      </c>
      <c r="N252" s="140">
        <v>43800</v>
      </c>
      <c r="O252" s="54"/>
      <c r="P252" s="54"/>
      <c r="Q252" s="198"/>
      <c r="R252" s="54"/>
      <c r="S252" s="37" t="s">
        <v>763</v>
      </c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0">
        <v>140</v>
      </c>
      <c r="B253" s="161">
        <v>43469</v>
      </c>
      <c r="C253" s="161"/>
      <c r="D253" s="162" t="s">
        <v>177</v>
      </c>
      <c r="E253" s="163" t="s">
        <v>573</v>
      </c>
      <c r="F253" s="163">
        <v>875</v>
      </c>
      <c r="G253" s="163"/>
      <c r="H253" s="163">
        <v>1165</v>
      </c>
      <c r="I253" s="165">
        <v>1185</v>
      </c>
      <c r="J253" s="135" t="s">
        <v>784</v>
      </c>
      <c r="K253" s="136">
        <f t="shared" si="70"/>
        <v>290</v>
      </c>
      <c r="L253" s="137">
        <f t="shared" si="71"/>
        <v>0.33142857142857141</v>
      </c>
      <c r="M253" s="132" t="s">
        <v>576</v>
      </c>
      <c r="N253" s="138">
        <v>43847</v>
      </c>
      <c r="O253" s="54"/>
      <c r="P253" s="54"/>
      <c r="Q253" s="198"/>
      <c r="R253" s="54"/>
      <c r="S253" s="37" t="s">
        <v>763</v>
      </c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0">
        <v>141</v>
      </c>
      <c r="B254" s="161">
        <v>43559</v>
      </c>
      <c r="C254" s="161"/>
      <c r="D254" s="162" t="s">
        <v>359</v>
      </c>
      <c r="E254" s="163" t="s">
        <v>573</v>
      </c>
      <c r="F254" s="163">
        <f>387-14.63</f>
        <v>372.37</v>
      </c>
      <c r="G254" s="163"/>
      <c r="H254" s="163">
        <v>490</v>
      </c>
      <c r="I254" s="165">
        <v>490</v>
      </c>
      <c r="J254" s="135" t="s">
        <v>660</v>
      </c>
      <c r="K254" s="136">
        <f t="shared" si="70"/>
        <v>117.63</v>
      </c>
      <c r="L254" s="137">
        <f t="shared" si="71"/>
        <v>0.31589548030185027</v>
      </c>
      <c r="M254" s="132" t="s">
        <v>576</v>
      </c>
      <c r="N254" s="138">
        <v>43850</v>
      </c>
      <c r="O254" s="54"/>
      <c r="P254" s="54"/>
      <c r="Q254" s="198"/>
      <c r="R254" s="54"/>
      <c r="S254" s="37" t="s">
        <v>763</v>
      </c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73">
        <v>142</v>
      </c>
      <c r="B255" s="174">
        <v>43578</v>
      </c>
      <c r="C255" s="174"/>
      <c r="D255" s="175" t="s">
        <v>785</v>
      </c>
      <c r="E255" s="176" t="s">
        <v>585</v>
      </c>
      <c r="F255" s="176">
        <v>220</v>
      </c>
      <c r="G255" s="176"/>
      <c r="H255" s="176">
        <v>127.5</v>
      </c>
      <c r="I255" s="177">
        <v>284</v>
      </c>
      <c r="J255" s="145" t="s">
        <v>786</v>
      </c>
      <c r="K255" s="146">
        <f t="shared" si="70"/>
        <v>-92.5</v>
      </c>
      <c r="L255" s="147">
        <f t="shared" si="71"/>
        <v>-0.42045454545454547</v>
      </c>
      <c r="M255" s="143" t="s">
        <v>586</v>
      </c>
      <c r="N255" s="140">
        <v>43896</v>
      </c>
      <c r="O255" s="54"/>
      <c r="P255" s="54"/>
      <c r="Q255" s="198"/>
      <c r="R255" s="54"/>
      <c r="S255" s="37" t="s">
        <v>763</v>
      </c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0">
        <v>143</v>
      </c>
      <c r="B256" s="161">
        <v>43622</v>
      </c>
      <c r="C256" s="161"/>
      <c r="D256" s="162" t="s">
        <v>477</v>
      </c>
      <c r="E256" s="163" t="s">
        <v>585</v>
      </c>
      <c r="F256" s="163">
        <v>332.8</v>
      </c>
      <c r="G256" s="163"/>
      <c r="H256" s="163">
        <v>405</v>
      </c>
      <c r="I256" s="165">
        <v>419</v>
      </c>
      <c r="J256" s="135" t="s">
        <v>787</v>
      </c>
      <c r="K256" s="136">
        <f t="shared" si="70"/>
        <v>72.199999999999989</v>
      </c>
      <c r="L256" s="137">
        <f t="shared" si="71"/>
        <v>0.21694711538461534</v>
      </c>
      <c r="M256" s="132" t="s">
        <v>576</v>
      </c>
      <c r="N256" s="138">
        <v>43860</v>
      </c>
      <c r="O256" s="54"/>
      <c r="P256" s="54"/>
      <c r="Q256" s="198"/>
      <c r="R256" s="54"/>
      <c r="S256" s="37" t="s">
        <v>767</v>
      </c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54">
        <v>144</v>
      </c>
      <c r="B257" s="153">
        <v>43641</v>
      </c>
      <c r="C257" s="153"/>
      <c r="D257" s="154" t="s">
        <v>169</v>
      </c>
      <c r="E257" s="155" t="s">
        <v>573</v>
      </c>
      <c r="F257" s="155">
        <v>386</v>
      </c>
      <c r="G257" s="156"/>
      <c r="H257" s="156">
        <v>395</v>
      </c>
      <c r="I257" s="156">
        <v>452</v>
      </c>
      <c r="J257" s="157" t="s">
        <v>788</v>
      </c>
      <c r="K257" s="158">
        <f t="shared" si="70"/>
        <v>9</v>
      </c>
      <c r="L257" s="159">
        <f t="shared" si="71"/>
        <v>2.3316062176165803E-2</v>
      </c>
      <c r="M257" s="155" t="s">
        <v>593</v>
      </c>
      <c r="N257" s="153">
        <v>43868</v>
      </c>
      <c r="O257" s="54"/>
      <c r="P257" s="54"/>
      <c r="Q257" s="198"/>
      <c r="R257" s="54"/>
      <c r="S257" s="37" t="s">
        <v>767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54">
        <v>145</v>
      </c>
      <c r="B258" s="153">
        <v>43707</v>
      </c>
      <c r="C258" s="153"/>
      <c r="D258" s="154" t="s">
        <v>144</v>
      </c>
      <c r="E258" s="155" t="s">
        <v>573</v>
      </c>
      <c r="F258" s="155">
        <v>137.5</v>
      </c>
      <c r="G258" s="156"/>
      <c r="H258" s="156">
        <v>138.5</v>
      </c>
      <c r="I258" s="156">
        <v>190</v>
      </c>
      <c r="J258" s="157" t="s">
        <v>789</v>
      </c>
      <c r="K258" s="158">
        <f t="shared" si="70"/>
        <v>1</v>
      </c>
      <c r="L258" s="159">
        <f t="shared" si="71"/>
        <v>7.2727272727272727E-3</v>
      </c>
      <c r="M258" s="155" t="s">
        <v>593</v>
      </c>
      <c r="N258" s="153">
        <v>44432</v>
      </c>
      <c r="O258" s="54"/>
      <c r="P258" s="54"/>
      <c r="Q258" s="198"/>
      <c r="R258" s="54"/>
      <c r="S258" s="37" t="s">
        <v>763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60">
        <v>146</v>
      </c>
      <c r="B259" s="161">
        <v>43731</v>
      </c>
      <c r="C259" s="161"/>
      <c r="D259" s="162" t="s">
        <v>426</v>
      </c>
      <c r="E259" s="163" t="s">
        <v>573</v>
      </c>
      <c r="F259" s="163">
        <v>235</v>
      </c>
      <c r="G259" s="163"/>
      <c r="H259" s="163">
        <v>295</v>
      </c>
      <c r="I259" s="165">
        <v>296</v>
      </c>
      <c r="J259" s="135" t="s">
        <v>790</v>
      </c>
      <c r="K259" s="136">
        <f t="shared" si="70"/>
        <v>60</v>
      </c>
      <c r="L259" s="137">
        <f t="shared" si="71"/>
        <v>0.25531914893617019</v>
      </c>
      <c r="M259" s="132" t="s">
        <v>576</v>
      </c>
      <c r="N259" s="138">
        <v>43844</v>
      </c>
      <c r="O259" s="54"/>
      <c r="P259" s="54"/>
      <c r="Q259" s="198"/>
      <c r="R259" s="54"/>
      <c r="S259" s="37" t="s">
        <v>767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60">
        <v>147</v>
      </c>
      <c r="B260" s="161">
        <v>43752</v>
      </c>
      <c r="C260" s="161"/>
      <c r="D260" s="162" t="s">
        <v>791</v>
      </c>
      <c r="E260" s="163" t="s">
        <v>573</v>
      </c>
      <c r="F260" s="163">
        <v>277.5</v>
      </c>
      <c r="G260" s="163"/>
      <c r="H260" s="163">
        <v>333</v>
      </c>
      <c r="I260" s="165">
        <v>333</v>
      </c>
      <c r="J260" s="135" t="s">
        <v>792</v>
      </c>
      <c r="K260" s="136">
        <f t="shared" si="70"/>
        <v>55.5</v>
      </c>
      <c r="L260" s="137">
        <f t="shared" si="71"/>
        <v>0.2</v>
      </c>
      <c r="M260" s="132" t="s">
        <v>576</v>
      </c>
      <c r="N260" s="138">
        <v>43846</v>
      </c>
      <c r="O260" s="54"/>
      <c r="P260" s="54"/>
      <c r="Q260" s="198"/>
      <c r="R260" s="54"/>
      <c r="S260" s="37" t="s">
        <v>763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60">
        <v>148</v>
      </c>
      <c r="B261" s="161">
        <v>43752</v>
      </c>
      <c r="C261" s="161"/>
      <c r="D261" s="162" t="s">
        <v>793</v>
      </c>
      <c r="E261" s="163" t="s">
        <v>573</v>
      </c>
      <c r="F261" s="163">
        <v>930</v>
      </c>
      <c r="G261" s="163"/>
      <c r="H261" s="163">
        <v>1165</v>
      </c>
      <c r="I261" s="165">
        <v>1200</v>
      </c>
      <c r="J261" s="135" t="s">
        <v>794</v>
      </c>
      <c r="K261" s="136">
        <f t="shared" si="70"/>
        <v>235</v>
      </c>
      <c r="L261" s="137">
        <f t="shared" si="71"/>
        <v>0.25268817204301075</v>
      </c>
      <c r="M261" s="132" t="s">
        <v>576</v>
      </c>
      <c r="N261" s="138">
        <v>43847</v>
      </c>
      <c r="O261" s="54"/>
      <c r="P261" s="54"/>
      <c r="Q261" s="198"/>
      <c r="R261" s="54"/>
      <c r="S261" s="37" t="s">
        <v>767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60">
        <v>149</v>
      </c>
      <c r="B262" s="161">
        <v>43753</v>
      </c>
      <c r="C262" s="161"/>
      <c r="D262" s="162" t="s">
        <v>795</v>
      </c>
      <c r="E262" s="163" t="s">
        <v>573</v>
      </c>
      <c r="F262" s="133">
        <v>111</v>
      </c>
      <c r="G262" s="163"/>
      <c r="H262" s="163">
        <v>141</v>
      </c>
      <c r="I262" s="165">
        <v>141</v>
      </c>
      <c r="J262" s="135" t="s">
        <v>796</v>
      </c>
      <c r="K262" s="136">
        <f t="shared" si="70"/>
        <v>30</v>
      </c>
      <c r="L262" s="137">
        <f t="shared" si="71"/>
        <v>0.27027027027027029</v>
      </c>
      <c r="M262" s="132" t="s">
        <v>576</v>
      </c>
      <c r="N262" s="138">
        <v>44328</v>
      </c>
      <c r="O262" s="54"/>
      <c r="P262" s="54"/>
      <c r="Q262" s="198"/>
      <c r="R262" s="54"/>
      <c r="S262" s="37" t="s">
        <v>767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60">
        <v>150</v>
      </c>
      <c r="B263" s="161">
        <v>43753</v>
      </c>
      <c r="C263" s="161"/>
      <c r="D263" s="162" t="s">
        <v>797</v>
      </c>
      <c r="E263" s="163" t="s">
        <v>573</v>
      </c>
      <c r="F263" s="133">
        <v>296</v>
      </c>
      <c r="G263" s="163"/>
      <c r="H263" s="163">
        <v>370</v>
      </c>
      <c r="I263" s="165">
        <v>370</v>
      </c>
      <c r="J263" s="135" t="s">
        <v>660</v>
      </c>
      <c r="K263" s="136">
        <f t="shared" ref="K263:K288" si="72">H263-F263</f>
        <v>74</v>
      </c>
      <c r="L263" s="137">
        <f t="shared" ref="L263:L288" si="73">K263/F263</f>
        <v>0.25</v>
      </c>
      <c r="M263" s="132" t="s">
        <v>576</v>
      </c>
      <c r="N263" s="138">
        <v>43853</v>
      </c>
      <c r="O263" s="54"/>
      <c r="P263" s="54"/>
      <c r="Q263" s="198"/>
      <c r="R263" s="54"/>
      <c r="S263" s="37" t="s">
        <v>767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160">
        <v>151</v>
      </c>
      <c r="B264" s="161">
        <v>43754</v>
      </c>
      <c r="C264" s="161"/>
      <c r="D264" s="162" t="s">
        <v>798</v>
      </c>
      <c r="E264" s="163" t="s">
        <v>573</v>
      </c>
      <c r="F264" s="133">
        <v>300</v>
      </c>
      <c r="G264" s="163"/>
      <c r="H264" s="163">
        <v>382.5</v>
      </c>
      <c r="I264" s="165">
        <v>344</v>
      </c>
      <c r="J264" s="135" t="s">
        <v>799</v>
      </c>
      <c r="K264" s="136">
        <f t="shared" si="72"/>
        <v>82.5</v>
      </c>
      <c r="L264" s="137">
        <f t="shared" si="73"/>
        <v>0.27500000000000002</v>
      </c>
      <c r="M264" s="132" t="s">
        <v>576</v>
      </c>
      <c r="N264" s="138">
        <v>44238</v>
      </c>
      <c r="O264" s="54"/>
      <c r="P264" s="54"/>
      <c r="Q264" s="198"/>
      <c r="R264" s="54"/>
      <c r="S264" s="37" t="s">
        <v>767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60">
        <v>152</v>
      </c>
      <c r="B265" s="161">
        <v>43832</v>
      </c>
      <c r="C265" s="161"/>
      <c r="D265" s="162" t="s">
        <v>800</v>
      </c>
      <c r="E265" s="163" t="s">
        <v>573</v>
      </c>
      <c r="F265" s="133">
        <v>495</v>
      </c>
      <c r="G265" s="163"/>
      <c r="H265" s="163">
        <v>595</v>
      </c>
      <c r="I265" s="165">
        <v>590</v>
      </c>
      <c r="J265" s="135" t="s">
        <v>596</v>
      </c>
      <c r="K265" s="136">
        <f t="shared" si="72"/>
        <v>100</v>
      </c>
      <c r="L265" s="137">
        <f t="shared" si="73"/>
        <v>0.20202020202020202</v>
      </c>
      <c r="M265" s="132" t="s">
        <v>576</v>
      </c>
      <c r="N265" s="138">
        <v>44589</v>
      </c>
      <c r="O265" s="54"/>
      <c r="P265" s="54"/>
      <c r="Q265" s="198"/>
      <c r="R265" s="54"/>
      <c r="S265" s="37" t="s">
        <v>767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60">
        <v>153</v>
      </c>
      <c r="B266" s="161">
        <v>43966</v>
      </c>
      <c r="C266" s="161"/>
      <c r="D266" s="162" t="s">
        <v>74</v>
      </c>
      <c r="E266" s="163" t="s">
        <v>573</v>
      </c>
      <c r="F266" s="133">
        <v>67.5</v>
      </c>
      <c r="G266" s="163"/>
      <c r="H266" s="163">
        <v>86</v>
      </c>
      <c r="I266" s="165">
        <v>86</v>
      </c>
      <c r="J266" s="135" t="s">
        <v>801</v>
      </c>
      <c r="K266" s="136">
        <f t="shared" si="72"/>
        <v>18.5</v>
      </c>
      <c r="L266" s="137">
        <f t="shared" si="73"/>
        <v>0.27407407407407408</v>
      </c>
      <c r="M266" s="132" t="s">
        <v>576</v>
      </c>
      <c r="N266" s="138">
        <v>44008</v>
      </c>
      <c r="O266" s="54"/>
      <c r="P266" s="54"/>
      <c r="Q266" s="198"/>
      <c r="R266" s="54"/>
      <c r="S266" s="37" t="s">
        <v>767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60">
        <v>154</v>
      </c>
      <c r="B267" s="161">
        <v>44035</v>
      </c>
      <c r="C267" s="161"/>
      <c r="D267" s="162" t="s">
        <v>476</v>
      </c>
      <c r="E267" s="163" t="s">
        <v>573</v>
      </c>
      <c r="F267" s="133">
        <v>231</v>
      </c>
      <c r="G267" s="163"/>
      <c r="H267" s="163">
        <v>281</v>
      </c>
      <c r="I267" s="165">
        <v>281</v>
      </c>
      <c r="J267" s="135" t="s">
        <v>660</v>
      </c>
      <c r="K267" s="136">
        <f t="shared" si="72"/>
        <v>50</v>
      </c>
      <c r="L267" s="137">
        <f t="shared" si="73"/>
        <v>0.21645021645021645</v>
      </c>
      <c r="M267" s="132" t="s">
        <v>576</v>
      </c>
      <c r="N267" s="138">
        <v>44358</v>
      </c>
      <c r="O267" s="54"/>
      <c r="P267" s="54"/>
      <c r="Q267" s="198"/>
      <c r="R267" s="54"/>
      <c r="S267" s="37" t="s">
        <v>767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0">
        <v>155</v>
      </c>
      <c r="B268" s="161">
        <v>44092</v>
      </c>
      <c r="C268" s="161"/>
      <c r="D268" s="162" t="s">
        <v>142</v>
      </c>
      <c r="E268" s="163" t="s">
        <v>573</v>
      </c>
      <c r="F268" s="163">
        <v>206</v>
      </c>
      <c r="G268" s="163"/>
      <c r="H268" s="163">
        <v>248</v>
      </c>
      <c r="I268" s="165">
        <v>248</v>
      </c>
      <c r="J268" s="135" t="s">
        <v>660</v>
      </c>
      <c r="K268" s="136">
        <f t="shared" si="72"/>
        <v>42</v>
      </c>
      <c r="L268" s="137">
        <f t="shared" si="73"/>
        <v>0.20388349514563106</v>
      </c>
      <c r="M268" s="132" t="s">
        <v>576</v>
      </c>
      <c r="N268" s="138">
        <v>44214</v>
      </c>
      <c r="O268" s="54"/>
      <c r="P268" s="54"/>
      <c r="Q268" s="198"/>
      <c r="R268" s="54"/>
      <c r="S268" s="37" t="s">
        <v>767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60">
        <v>156</v>
      </c>
      <c r="B269" s="161">
        <v>44140</v>
      </c>
      <c r="C269" s="161"/>
      <c r="D269" s="162" t="s">
        <v>142</v>
      </c>
      <c r="E269" s="163" t="s">
        <v>573</v>
      </c>
      <c r="F269" s="163">
        <v>182.5</v>
      </c>
      <c r="G269" s="163"/>
      <c r="H269" s="163">
        <v>248</v>
      </c>
      <c r="I269" s="165">
        <v>248</v>
      </c>
      <c r="J269" s="135" t="s">
        <v>660</v>
      </c>
      <c r="K269" s="136">
        <f t="shared" si="72"/>
        <v>65.5</v>
      </c>
      <c r="L269" s="137">
        <f t="shared" si="73"/>
        <v>0.35890410958904112</v>
      </c>
      <c r="M269" s="132" t="s">
        <v>576</v>
      </c>
      <c r="N269" s="138">
        <v>44214</v>
      </c>
      <c r="O269" s="54"/>
      <c r="P269" s="54"/>
      <c r="Q269" s="198"/>
      <c r="R269" s="54"/>
      <c r="S269" s="37" t="s">
        <v>767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60">
        <v>157</v>
      </c>
      <c r="B270" s="161">
        <v>44140</v>
      </c>
      <c r="C270" s="161"/>
      <c r="D270" s="162" t="s">
        <v>341</v>
      </c>
      <c r="E270" s="163" t="s">
        <v>573</v>
      </c>
      <c r="F270" s="163">
        <v>247.5</v>
      </c>
      <c r="G270" s="163"/>
      <c r="H270" s="163">
        <v>320</v>
      </c>
      <c r="I270" s="165">
        <v>320</v>
      </c>
      <c r="J270" s="135" t="s">
        <v>660</v>
      </c>
      <c r="K270" s="136">
        <f t="shared" si="72"/>
        <v>72.5</v>
      </c>
      <c r="L270" s="137">
        <f t="shared" si="73"/>
        <v>0.29292929292929293</v>
      </c>
      <c r="M270" s="132" t="s">
        <v>576</v>
      </c>
      <c r="N270" s="138">
        <v>44323</v>
      </c>
      <c r="O270" s="54"/>
      <c r="P270" s="54"/>
      <c r="Q270" s="198"/>
      <c r="R270" s="54"/>
      <c r="S270" s="37" t="s">
        <v>767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60">
        <v>158</v>
      </c>
      <c r="B271" s="161">
        <v>44140</v>
      </c>
      <c r="C271" s="161"/>
      <c r="D271" s="162" t="s">
        <v>200</v>
      </c>
      <c r="E271" s="163" t="s">
        <v>573</v>
      </c>
      <c r="F271" s="133">
        <v>925</v>
      </c>
      <c r="G271" s="163"/>
      <c r="H271" s="163">
        <v>1095</v>
      </c>
      <c r="I271" s="165">
        <v>1093</v>
      </c>
      <c r="J271" s="135" t="s">
        <v>802</v>
      </c>
      <c r="K271" s="136">
        <f t="shared" si="72"/>
        <v>170</v>
      </c>
      <c r="L271" s="137">
        <f t="shared" si="73"/>
        <v>0.18378378378378379</v>
      </c>
      <c r="M271" s="132" t="s">
        <v>576</v>
      </c>
      <c r="N271" s="138">
        <v>44201</v>
      </c>
      <c r="O271" s="54"/>
      <c r="P271" s="54"/>
      <c r="Q271" s="198"/>
      <c r="R271" s="54"/>
      <c r="S271" s="37" t="s">
        <v>767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60">
        <v>159</v>
      </c>
      <c r="B272" s="161">
        <v>44140</v>
      </c>
      <c r="C272" s="161"/>
      <c r="D272" s="162" t="s">
        <v>359</v>
      </c>
      <c r="E272" s="163" t="s">
        <v>573</v>
      </c>
      <c r="F272" s="133">
        <v>332.5</v>
      </c>
      <c r="G272" s="163"/>
      <c r="H272" s="163">
        <v>393</v>
      </c>
      <c r="I272" s="165">
        <v>406</v>
      </c>
      <c r="J272" s="135" t="s">
        <v>803</v>
      </c>
      <c r="K272" s="136">
        <f t="shared" si="72"/>
        <v>60.5</v>
      </c>
      <c r="L272" s="137">
        <f t="shared" si="73"/>
        <v>0.18195488721804512</v>
      </c>
      <c r="M272" s="132" t="s">
        <v>576</v>
      </c>
      <c r="N272" s="138">
        <v>44256</v>
      </c>
      <c r="O272" s="54"/>
      <c r="P272" s="54"/>
      <c r="Q272" s="198"/>
      <c r="R272" s="54"/>
      <c r="S272" s="37" t="s">
        <v>767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1" ht="12.75" customHeight="1">
      <c r="A273" s="160">
        <v>160</v>
      </c>
      <c r="B273" s="161">
        <v>44141</v>
      </c>
      <c r="C273" s="161"/>
      <c r="D273" s="162" t="s">
        <v>476</v>
      </c>
      <c r="E273" s="163" t="s">
        <v>573</v>
      </c>
      <c r="F273" s="133">
        <v>231</v>
      </c>
      <c r="G273" s="163"/>
      <c r="H273" s="163">
        <v>281</v>
      </c>
      <c r="I273" s="165">
        <v>281</v>
      </c>
      <c r="J273" s="135" t="s">
        <v>660</v>
      </c>
      <c r="K273" s="136">
        <f t="shared" si="72"/>
        <v>50</v>
      </c>
      <c r="L273" s="137">
        <f t="shared" si="73"/>
        <v>0.21645021645021645</v>
      </c>
      <c r="M273" s="132" t="s">
        <v>576</v>
      </c>
      <c r="N273" s="138">
        <v>44358</v>
      </c>
      <c r="O273" s="54"/>
      <c r="P273" s="54"/>
      <c r="Q273" s="198"/>
      <c r="R273" s="54"/>
      <c r="S273" s="37" t="s">
        <v>767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1" ht="12.75" customHeight="1">
      <c r="A274" s="160">
        <v>161</v>
      </c>
      <c r="B274" s="161">
        <v>44187</v>
      </c>
      <c r="C274" s="161"/>
      <c r="D274" s="162" t="s">
        <v>804</v>
      </c>
      <c r="E274" s="163" t="s">
        <v>573</v>
      </c>
      <c r="F274" s="133">
        <v>190</v>
      </c>
      <c r="G274" s="163"/>
      <c r="H274" s="163">
        <v>239</v>
      </c>
      <c r="I274" s="165">
        <v>239</v>
      </c>
      <c r="J274" s="135" t="s">
        <v>805</v>
      </c>
      <c r="K274" s="136">
        <f t="shared" si="72"/>
        <v>49</v>
      </c>
      <c r="L274" s="137">
        <f t="shared" si="73"/>
        <v>0.25789473684210529</v>
      </c>
      <c r="M274" s="132" t="s">
        <v>576</v>
      </c>
      <c r="N274" s="138">
        <v>44844</v>
      </c>
      <c r="O274" s="54"/>
      <c r="P274" s="54"/>
      <c r="Q274" s="198"/>
      <c r="R274" s="54"/>
      <c r="S274" s="37" t="s">
        <v>767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1" ht="12.75" customHeight="1">
      <c r="A275" s="160">
        <v>162</v>
      </c>
      <c r="B275" s="161">
        <v>44258</v>
      </c>
      <c r="C275" s="161"/>
      <c r="D275" s="162" t="s">
        <v>800</v>
      </c>
      <c r="E275" s="163" t="s">
        <v>573</v>
      </c>
      <c r="F275" s="133">
        <v>495</v>
      </c>
      <c r="G275" s="163"/>
      <c r="H275" s="163">
        <v>595</v>
      </c>
      <c r="I275" s="165">
        <v>590</v>
      </c>
      <c r="J275" s="135" t="s">
        <v>596</v>
      </c>
      <c r="K275" s="136">
        <f t="shared" si="72"/>
        <v>100</v>
      </c>
      <c r="L275" s="137">
        <f t="shared" si="73"/>
        <v>0.20202020202020202</v>
      </c>
      <c r="M275" s="132" t="s">
        <v>576</v>
      </c>
      <c r="N275" s="138">
        <v>44589</v>
      </c>
      <c r="O275" s="54"/>
      <c r="P275" s="54"/>
      <c r="Q275" s="198"/>
      <c r="R275" s="54"/>
      <c r="S275" s="37" t="s">
        <v>767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</row>
    <row r="276" spans="1:31" ht="12.75" customHeight="1">
      <c r="A276" s="160">
        <v>163</v>
      </c>
      <c r="B276" s="161">
        <v>44274</v>
      </c>
      <c r="C276" s="161"/>
      <c r="D276" s="162" t="s">
        <v>359</v>
      </c>
      <c r="E276" s="163" t="s">
        <v>573</v>
      </c>
      <c r="F276" s="133">
        <v>355</v>
      </c>
      <c r="G276" s="163"/>
      <c r="H276" s="163">
        <v>422.5</v>
      </c>
      <c r="I276" s="165">
        <v>420</v>
      </c>
      <c r="J276" s="135" t="s">
        <v>806</v>
      </c>
      <c r="K276" s="136">
        <f t="shared" si="72"/>
        <v>67.5</v>
      </c>
      <c r="L276" s="137">
        <f t="shared" si="73"/>
        <v>0.19014084507042253</v>
      </c>
      <c r="M276" s="132" t="s">
        <v>576</v>
      </c>
      <c r="N276" s="138">
        <v>44361</v>
      </c>
      <c r="O276" s="54"/>
      <c r="P276" s="54"/>
      <c r="R276" s="54"/>
      <c r="S276" s="37" t="s">
        <v>767</v>
      </c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</row>
    <row r="277" spans="1:31" ht="12.75" customHeight="1">
      <c r="A277" s="160">
        <v>164</v>
      </c>
      <c r="B277" s="161">
        <v>44295</v>
      </c>
      <c r="C277" s="161"/>
      <c r="D277" s="162" t="s">
        <v>323</v>
      </c>
      <c r="E277" s="163" t="s">
        <v>573</v>
      </c>
      <c r="F277" s="133">
        <v>555</v>
      </c>
      <c r="G277" s="163"/>
      <c r="H277" s="163">
        <v>663</v>
      </c>
      <c r="I277" s="165">
        <v>663</v>
      </c>
      <c r="J277" s="135" t="s">
        <v>807</v>
      </c>
      <c r="K277" s="136">
        <f t="shared" si="72"/>
        <v>108</v>
      </c>
      <c r="L277" s="137">
        <f t="shared" si="73"/>
        <v>0.19459459459459461</v>
      </c>
      <c r="M277" s="132" t="s">
        <v>576</v>
      </c>
      <c r="N277" s="138">
        <v>44321</v>
      </c>
      <c r="O277" s="54"/>
      <c r="P277" s="54"/>
      <c r="Q277" s="198"/>
      <c r="R277" s="54"/>
      <c r="S277" s="37" t="s">
        <v>767</v>
      </c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</row>
    <row r="278" spans="1:31" ht="12.75" customHeight="1">
      <c r="A278" s="160">
        <v>165</v>
      </c>
      <c r="B278" s="161">
        <v>44308</v>
      </c>
      <c r="C278" s="161"/>
      <c r="D278" s="162" t="s">
        <v>771</v>
      </c>
      <c r="E278" s="163" t="s">
        <v>573</v>
      </c>
      <c r="F278" s="133">
        <v>126.5</v>
      </c>
      <c r="G278" s="163"/>
      <c r="H278" s="163">
        <v>155</v>
      </c>
      <c r="I278" s="165">
        <v>155</v>
      </c>
      <c r="J278" s="135" t="s">
        <v>660</v>
      </c>
      <c r="K278" s="136">
        <f t="shared" si="72"/>
        <v>28.5</v>
      </c>
      <c r="L278" s="137">
        <f t="shared" si="73"/>
        <v>0.22529644268774704</v>
      </c>
      <c r="M278" s="132" t="s">
        <v>576</v>
      </c>
      <c r="N278" s="138">
        <v>44362</v>
      </c>
      <c r="O278" s="54"/>
      <c r="P278" s="54"/>
      <c r="R278" s="54"/>
      <c r="S278" s="37" t="s">
        <v>767</v>
      </c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</row>
    <row r="279" spans="1:31" ht="12.75" customHeight="1">
      <c r="A279" s="139">
        <v>166</v>
      </c>
      <c r="B279" s="170">
        <v>44368</v>
      </c>
      <c r="C279" s="170"/>
      <c r="D279" s="141" t="s">
        <v>808</v>
      </c>
      <c r="E279" s="143" t="s">
        <v>573</v>
      </c>
      <c r="F279" s="171">
        <v>287.5</v>
      </c>
      <c r="G279" s="143"/>
      <c r="H279" s="143">
        <v>245</v>
      </c>
      <c r="I279" s="144">
        <v>344</v>
      </c>
      <c r="J279" s="145" t="s">
        <v>809</v>
      </c>
      <c r="K279" s="146">
        <f t="shared" si="72"/>
        <v>-42.5</v>
      </c>
      <c r="L279" s="147">
        <f t="shared" si="73"/>
        <v>-0.14782608695652175</v>
      </c>
      <c r="M279" s="143" t="s">
        <v>586</v>
      </c>
      <c r="N279" s="140">
        <v>44508</v>
      </c>
      <c r="O279" s="54"/>
      <c r="P279" s="54"/>
      <c r="R279" s="54"/>
      <c r="S279" s="37" t="s">
        <v>767</v>
      </c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</row>
    <row r="280" spans="1:31" ht="12.75" customHeight="1">
      <c r="A280" s="160">
        <v>167</v>
      </c>
      <c r="B280" s="161">
        <v>44368</v>
      </c>
      <c r="C280" s="161"/>
      <c r="D280" s="162" t="s">
        <v>476</v>
      </c>
      <c r="E280" s="163" t="s">
        <v>573</v>
      </c>
      <c r="F280" s="133">
        <v>241</v>
      </c>
      <c r="G280" s="163"/>
      <c r="H280" s="163">
        <v>298</v>
      </c>
      <c r="I280" s="165">
        <v>320</v>
      </c>
      <c r="J280" s="135" t="s">
        <v>660</v>
      </c>
      <c r="K280" s="136">
        <f t="shared" si="72"/>
        <v>57</v>
      </c>
      <c r="L280" s="137">
        <f t="shared" si="73"/>
        <v>0.23651452282157676</v>
      </c>
      <c r="M280" s="132" t="s">
        <v>576</v>
      </c>
      <c r="N280" s="138">
        <v>44802</v>
      </c>
      <c r="O280" s="54"/>
      <c r="P280" s="54"/>
      <c r="R280" s="54"/>
      <c r="S280" s="37" t="s">
        <v>767</v>
      </c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</row>
    <row r="281" spans="1:31" ht="12.75" customHeight="1">
      <c r="A281" s="160">
        <v>168</v>
      </c>
      <c r="B281" s="161">
        <v>44406</v>
      </c>
      <c r="C281" s="161"/>
      <c r="D281" s="162" t="s">
        <v>771</v>
      </c>
      <c r="E281" s="163" t="s">
        <v>573</v>
      </c>
      <c r="F281" s="133">
        <v>162.5</v>
      </c>
      <c r="G281" s="163"/>
      <c r="H281" s="163">
        <v>200</v>
      </c>
      <c r="I281" s="165">
        <v>200</v>
      </c>
      <c r="J281" s="135" t="s">
        <v>660</v>
      </c>
      <c r="K281" s="136">
        <f t="shared" si="72"/>
        <v>37.5</v>
      </c>
      <c r="L281" s="137">
        <f t="shared" si="73"/>
        <v>0.23076923076923078</v>
      </c>
      <c r="M281" s="132" t="s">
        <v>576</v>
      </c>
      <c r="N281" s="138">
        <v>44802</v>
      </c>
      <c r="O281" s="54"/>
      <c r="P281" s="54"/>
      <c r="R281" s="54"/>
      <c r="S281" s="37" t="s">
        <v>767</v>
      </c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</row>
    <row r="282" spans="1:31" ht="12.75" customHeight="1">
      <c r="A282" s="160">
        <v>169</v>
      </c>
      <c r="B282" s="161">
        <v>44462</v>
      </c>
      <c r="C282" s="161"/>
      <c r="D282" s="162" t="s">
        <v>434</v>
      </c>
      <c r="E282" s="163" t="s">
        <v>573</v>
      </c>
      <c r="F282" s="133">
        <v>1235</v>
      </c>
      <c r="G282" s="163"/>
      <c r="H282" s="163">
        <v>1505</v>
      </c>
      <c r="I282" s="165">
        <v>1500</v>
      </c>
      <c r="J282" s="135" t="s">
        <v>660</v>
      </c>
      <c r="K282" s="136">
        <f t="shared" si="72"/>
        <v>270</v>
      </c>
      <c r="L282" s="137">
        <f t="shared" si="73"/>
        <v>0.21862348178137653</v>
      </c>
      <c r="M282" s="132" t="s">
        <v>576</v>
      </c>
      <c r="N282" s="138">
        <v>44564</v>
      </c>
      <c r="O282" s="54"/>
      <c r="P282" s="54"/>
      <c r="R282" s="54"/>
      <c r="S282" s="37" t="s">
        <v>767</v>
      </c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</row>
    <row r="283" spans="1:31" ht="12.75" customHeight="1">
      <c r="A283" s="160">
        <v>170</v>
      </c>
      <c r="B283" s="161">
        <v>44480</v>
      </c>
      <c r="C283" s="161"/>
      <c r="D283" s="162" t="s">
        <v>810</v>
      </c>
      <c r="E283" s="163" t="s">
        <v>573</v>
      </c>
      <c r="F283" s="133">
        <v>58.75</v>
      </c>
      <c r="G283" s="163"/>
      <c r="H283" s="163">
        <v>64.25</v>
      </c>
      <c r="I283" s="165"/>
      <c r="J283" s="135" t="s">
        <v>660</v>
      </c>
      <c r="K283" s="136">
        <f t="shared" si="72"/>
        <v>5.5</v>
      </c>
      <c r="L283" s="137">
        <f t="shared" si="73"/>
        <v>9.3617021276595741E-2</v>
      </c>
      <c r="M283" s="132" t="s">
        <v>576</v>
      </c>
      <c r="N283" s="138">
        <v>45322</v>
      </c>
      <c r="O283" s="54"/>
      <c r="P283" s="54"/>
      <c r="R283" s="54"/>
      <c r="S283" s="37" t="s">
        <v>767</v>
      </c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</row>
    <row r="284" spans="1:31" ht="12.75" customHeight="1">
      <c r="A284" s="129">
        <v>171</v>
      </c>
      <c r="B284" s="130">
        <v>44481</v>
      </c>
      <c r="C284" s="130"/>
      <c r="D284" s="131" t="s">
        <v>275</v>
      </c>
      <c r="E284" s="132" t="s">
        <v>573</v>
      </c>
      <c r="F284" s="133">
        <v>315</v>
      </c>
      <c r="G284" s="132"/>
      <c r="H284" s="132">
        <v>335</v>
      </c>
      <c r="I284" s="134">
        <v>380</v>
      </c>
      <c r="J284" s="135" t="s">
        <v>858</v>
      </c>
      <c r="K284" s="136">
        <f t="shared" si="72"/>
        <v>20</v>
      </c>
      <c r="L284" s="137">
        <f t="shared" si="73"/>
        <v>6.3492063492063489E-2</v>
      </c>
      <c r="M284" s="132" t="s">
        <v>576</v>
      </c>
      <c r="N284" s="138">
        <v>45297</v>
      </c>
      <c r="O284" s="54"/>
      <c r="P284" s="54"/>
      <c r="R284" s="54"/>
      <c r="S284" s="37" t="s">
        <v>767</v>
      </c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1" ht="12.75" customHeight="1">
      <c r="A285" s="129">
        <v>172</v>
      </c>
      <c r="B285" s="130">
        <v>44481</v>
      </c>
      <c r="C285" s="130"/>
      <c r="D285" s="131" t="s">
        <v>811</v>
      </c>
      <c r="E285" s="132" t="s">
        <v>573</v>
      </c>
      <c r="F285" s="133">
        <v>45.5</v>
      </c>
      <c r="G285" s="132"/>
      <c r="H285" s="132">
        <v>56.5</v>
      </c>
      <c r="I285" s="134">
        <v>56</v>
      </c>
      <c r="J285" s="135" t="s">
        <v>660</v>
      </c>
      <c r="K285" s="136">
        <f t="shared" si="72"/>
        <v>11</v>
      </c>
      <c r="L285" s="137">
        <f t="shared" si="73"/>
        <v>0.24175824175824176</v>
      </c>
      <c r="M285" s="132" t="s">
        <v>576</v>
      </c>
      <c r="N285" s="138">
        <v>44881</v>
      </c>
      <c r="O285" s="54"/>
      <c r="P285" s="54"/>
      <c r="R285" s="54"/>
      <c r="S285" s="37"/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</row>
    <row r="286" spans="1:31" ht="12.75" customHeight="1">
      <c r="A286" s="129">
        <v>173</v>
      </c>
      <c r="B286" s="130">
        <v>44551</v>
      </c>
      <c r="C286" s="130"/>
      <c r="D286" s="131" t="s">
        <v>129</v>
      </c>
      <c r="E286" s="132" t="s">
        <v>573</v>
      </c>
      <c r="F286" s="133">
        <v>2300</v>
      </c>
      <c r="G286" s="132"/>
      <c r="H286" s="132">
        <f>(2820+2200)/2</f>
        <v>2510</v>
      </c>
      <c r="I286" s="134">
        <v>3000</v>
      </c>
      <c r="J286" s="135" t="s">
        <v>812</v>
      </c>
      <c r="K286" s="136">
        <f t="shared" si="72"/>
        <v>210</v>
      </c>
      <c r="L286" s="137">
        <f t="shared" si="73"/>
        <v>9.1304347826086957E-2</v>
      </c>
      <c r="M286" s="132" t="s">
        <v>576</v>
      </c>
      <c r="N286" s="138">
        <v>44649</v>
      </c>
      <c r="O286" s="54"/>
      <c r="P286" s="54"/>
      <c r="R286" s="54"/>
      <c r="S286" s="37"/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</row>
    <row r="287" spans="1:31" ht="12.75" customHeight="1">
      <c r="A287" s="129">
        <v>174</v>
      </c>
      <c r="B287" s="130">
        <v>44606</v>
      </c>
      <c r="C287" s="130"/>
      <c r="D287" s="131" t="s">
        <v>424</v>
      </c>
      <c r="E287" s="132" t="s">
        <v>573</v>
      </c>
      <c r="F287" s="133">
        <v>635</v>
      </c>
      <c r="G287" s="132"/>
      <c r="H287" s="132">
        <v>700</v>
      </c>
      <c r="I287" s="134">
        <v>764</v>
      </c>
      <c r="J287" s="135" t="s">
        <v>840</v>
      </c>
      <c r="K287" s="136">
        <f t="shared" si="72"/>
        <v>65</v>
      </c>
      <c r="L287" s="137">
        <f t="shared" si="73"/>
        <v>0.10236220472440945</v>
      </c>
      <c r="M287" s="132" t="s">
        <v>576</v>
      </c>
      <c r="N287" s="138">
        <v>45159</v>
      </c>
      <c r="O287" s="54"/>
      <c r="P287" s="54"/>
      <c r="R287" s="54"/>
      <c r="S287" s="37"/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1" ht="12.75" customHeight="1">
      <c r="A288" s="129">
        <v>175</v>
      </c>
      <c r="B288" s="130">
        <v>44613</v>
      </c>
      <c r="C288" s="130"/>
      <c r="D288" s="131" t="s">
        <v>434</v>
      </c>
      <c r="E288" s="132" t="s">
        <v>573</v>
      </c>
      <c r="F288" s="133">
        <v>1255</v>
      </c>
      <c r="G288" s="132"/>
      <c r="H288" s="132">
        <v>1515</v>
      </c>
      <c r="I288" s="134">
        <v>1510</v>
      </c>
      <c r="J288" s="135" t="s">
        <v>660</v>
      </c>
      <c r="K288" s="136">
        <f t="shared" si="72"/>
        <v>260</v>
      </c>
      <c r="L288" s="137">
        <f t="shared" si="73"/>
        <v>0.20717131474103587</v>
      </c>
      <c r="M288" s="132" t="s">
        <v>576</v>
      </c>
      <c r="N288" s="138">
        <v>44834</v>
      </c>
      <c r="O288" s="54"/>
      <c r="P288" s="54"/>
      <c r="R288" s="54"/>
      <c r="S288" s="37"/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1:39" ht="12.75" customHeight="1">
      <c r="A289" s="272">
        <v>176</v>
      </c>
      <c r="B289" s="263">
        <v>44670</v>
      </c>
      <c r="C289" s="263"/>
      <c r="D289" s="264" t="s">
        <v>536</v>
      </c>
      <c r="E289" s="265" t="s">
        <v>573</v>
      </c>
      <c r="F289" s="266">
        <v>445</v>
      </c>
      <c r="G289" s="266"/>
      <c r="H289" s="266">
        <v>460</v>
      </c>
      <c r="I289" s="266">
        <v>553</v>
      </c>
      <c r="J289" s="267" t="s">
        <v>901</v>
      </c>
      <c r="K289" s="268">
        <f t="shared" ref="K289" si="74">H289-F289</f>
        <v>15</v>
      </c>
      <c r="L289" s="269">
        <f t="shared" ref="L289" si="75">K289/F289</f>
        <v>3.3707865168539325E-2</v>
      </c>
      <c r="M289" s="270" t="s">
        <v>593</v>
      </c>
      <c r="N289" s="271">
        <v>45397</v>
      </c>
      <c r="O289" s="54"/>
      <c r="P289" s="54"/>
      <c r="R289" s="54"/>
      <c r="S289" s="37"/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1:39" ht="12.75" customHeight="1">
      <c r="A290" s="160">
        <v>177</v>
      </c>
      <c r="B290" s="161">
        <v>44746</v>
      </c>
      <c r="C290" s="161"/>
      <c r="D290" s="162" t="s">
        <v>813</v>
      </c>
      <c r="E290" s="163" t="s">
        <v>573</v>
      </c>
      <c r="F290" s="163">
        <v>207.5</v>
      </c>
      <c r="G290" s="163"/>
      <c r="H290" s="163">
        <v>254</v>
      </c>
      <c r="I290" s="165">
        <v>254</v>
      </c>
      <c r="J290" s="135" t="s">
        <v>660</v>
      </c>
      <c r="K290" s="136">
        <f t="shared" ref="K290:K300" si="76">H290-F290</f>
        <v>46.5</v>
      </c>
      <c r="L290" s="137">
        <f t="shared" ref="L290:L300" si="77">K290/F290</f>
        <v>0.22409638554216868</v>
      </c>
      <c r="M290" s="132" t="s">
        <v>576</v>
      </c>
      <c r="N290" s="138">
        <v>44792</v>
      </c>
      <c r="O290" s="54"/>
      <c r="P290" s="54"/>
      <c r="R290" s="54"/>
      <c r="S290" s="37"/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1:39" ht="12.75" customHeight="1">
      <c r="A291" s="160">
        <v>178</v>
      </c>
      <c r="B291" s="161">
        <v>44775</v>
      </c>
      <c r="C291" s="161"/>
      <c r="D291" s="162" t="s">
        <v>478</v>
      </c>
      <c r="E291" s="163" t="s">
        <v>573</v>
      </c>
      <c r="F291" s="163">
        <v>31.25</v>
      </c>
      <c r="G291" s="163"/>
      <c r="H291" s="163">
        <v>38.75</v>
      </c>
      <c r="I291" s="165">
        <v>38</v>
      </c>
      <c r="J291" s="135" t="s">
        <v>660</v>
      </c>
      <c r="K291" s="136">
        <f t="shared" si="76"/>
        <v>7.5</v>
      </c>
      <c r="L291" s="137">
        <f t="shared" si="77"/>
        <v>0.24</v>
      </c>
      <c r="M291" s="132" t="s">
        <v>576</v>
      </c>
      <c r="N291" s="138">
        <v>44844</v>
      </c>
      <c r="O291" s="54"/>
      <c r="P291" s="54"/>
      <c r="R291" s="54"/>
      <c r="S291" s="37"/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</row>
    <row r="292" spans="1:39" ht="12.75" customHeight="1">
      <c r="A292" s="160">
        <v>179</v>
      </c>
      <c r="B292" s="161">
        <v>44841</v>
      </c>
      <c r="C292" s="161"/>
      <c r="D292" s="162" t="s">
        <v>814</v>
      </c>
      <c r="E292" s="163" t="s">
        <v>573</v>
      </c>
      <c r="F292" s="133">
        <v>665</v>
      </c>
      <c r="G292" s="163"/>
      <c r="H292" s="163">
        <v>807.5</v>
      </c>
      <c r="I292" s="165">
        <v>840</v>
      </c>
      <c r="J292" s="135" t="s">
        <v>812</v>
      </c>
      <c r="K292" s="136">
        <f t="shared" si="76"/>
        <v>142.5</v>
      </c>
      <c r="L292" s="137">
        <f t="shared" si="77"/>
        <v>0.21428571428571427</v>
      </c>
      <c r="M292" s="132" t="s">
        <v>576</v>
      </c>
      <c r="N292" s="138">
        <v>45097</v>
      </c>
      <c r="O292" s="54"/>
      <c r="P292" s="54"/>
      <c r="R292" s="54"/>
      <c r="S292" s="37"/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</row>
    <row r="293" spans="1:39" ht="12.75" customHeight="1">
      <c r="A293" s="160">
        <v>180</v>
      </c>
      <c r="B293" s="161">
        <v>44844</v>
      </c>
      <c r="C293" s="161"/>
      <c r="D293" s="162" t="s">
        <v>426</v>
      </c>
      <c r="E293" s="163" t="s">
        <v>573</v>
      </c>
      <c r="F293" s="133">
        <v>227.5</v>
      </c>
      <c r="G293" s="163"/>
      <c r="H293" s="163">
        <v>270</v>
      </c>
      <c r="I293" s="165">
        <v>291</v>
      </c>
      <c r="J293" s="135" t="s">
        <v>842</v>
      </c>
      <c r="K293" s="136">
        <f t="shared" si="76"/>
        <v>42.5</v>
      </c>
      <c r="L293" s="137">
        <f t="shared" si="77"/>
        <v>0.18681318681318682</v>
      </c>
      <c r="M293" s="132" t="s">
        <v>576</v>
      </c>
      <c r="N293" s="138">
        <v>45160</v>
      </c>
      <c r="O293" s="54"/>
      <c r="P293" s="54"/>
      <c r="R293" s="54"/>
      <c r="S293" s="37"/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</row>
    <row r="294" spans="1:39" ht="12.75" customHeight="1">
      <c r="A294" s="160">
        <v>181</v>
      </c>
      <c r="B294" s="161">
        <v>44845</v>
      </c>
      <c r="C294" s="161"/>
      <c r="D294" s="162" t="s">
        <v>424</v>
      </c>
      <c r="E294" s="163" t="s">
        <v>573</v>
      </c>
      <c r="F294" s="133">
        <v>555</v>
      </c>
      <c r="G294" s="163"/>
      <c r="H294" s="163">
        <v>700</v>
      </c>
      <c r="I294" s="165">
        <v>765</v>
      </c>
      <c r="J294" s="135" t="s">
        <v>841</v>
      </c>
      <c r="K294" s="136">
        <f t="shared" si="76"/>
        <v>145</v>
      </c>
      <c r="L294" s="137">
        <f t="shared" si="77"/>
        <v>0.26126126126126126</v>
      </c>
      <c r="M294" s="132" t="s">
        <v>576</v>
      </c>
      <c r="N294" s="138">
        <v>45159</v>
      </c>
      <c r="O294" s="54"/>
      <c r="P294" s="54"/>
      <c r="R294" s="54"/>
      <c r="S294" s="37"/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</row>
    <row r="295" spans="1:39" ht="12.75" customHeight="1">
      <c r="A295" s="160">
        <v>182</v>
      </c>
      <c r="B295" s="161">
        <v>44981</v>
      </c>
      <c r="C295" s="161"/>
      <c r="D295" s="162" t="s">
        <v>441</v>
      </c>
      <c r="E295" s="163" t="s">
        <v>573</v>
      </c>
      <c r="F295" s="133">
        <v>1675</v>
      </c>
      <c r="G295" s="163"/>
      <c r="H295" s="163">
        <v>2080</v>
      </c>
      <c r="I295" s="165">
        <v>2080</v>
      </c>
      <c r="J295" s="135" t="s">
        <v>660</v>
      </c>
      <c r="K295" s="136">
        <f t="shared" si="76"/>
        <v>405</v>
      </c>
      <c r="L295" s="137">
        <f t="shared" si="77"/>
        <v>0.2417910447761194</v>
      </c>
      <c r="M295" s="132" t="s">
        <v>576</v>
      </c>
      <c r="N295" s="138">
        <v>45119</v>
      </c>
      <c r="O295" s="54"/>
      <c r="P295" s="54"/>
      <c r="R295" s="54"/>
      <c r="S295" s="37" t="s">
        <v>838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1:39" ht="12.75" customHeight="1">
      <c r="A296" s="160">
        <v>183</v>
      </c>
      <c r="B296" s="161">
        <v>44986</v>
      </c>
      <c r="C296" s="161"/>
      <c r="D296" s="162" t="s">
        <v>478</v>
      </c>
      <c r="E296" s="163" t="s">
        <v>573</v>
      </c>
      <c r="F296" s="133">
        <v>57.5</v>
      </c>
      <c r="G296" s="163"/>
      <c r="H296" s="163">
        <v>120</v>
      </c>
      <c r="I296" s="165">
        <v>120</v>
      </c>
      <c r="J296" s="135" t="s">
        <v>660</v>
      </c>
      <c r="K296" s="136">
        <f t="shared" si="76"/>
        <v>62.5</v>
      </c>
      <c r="L296" s="137">
        <f t="shared" si="77"/>
        <v>1.0869565217391304</v>
      </c>
      <c r="M296" s="132" t="s">
        <v>576</v>
      </c>
      <c r="N296" s="138">
        <v>45049</v>
      </c>
      <c r="O296" s="54"/>
      <c r="P296" s="54"/>
      <c r="R296" s="54"/>
      <c r="S296" s="37" t="s">
        <v>838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1:39" ht="12.75" customHeight="1">
      <c r="A297" s="160">
        <v>184</v>
      </c>
      <c r="B297" s="161">
        <v>45008</v>
      </c>
      <c r="C297" s="161"/>
      <c r="D297" s="162" t="s">
        <v>495</v>
      </c>
      <c r="E297" s="163" t="s">
        <v>573</v>
      </c>
      <c r="F297" s="133">
        <v>2765</v>
      </c>
      <c r="G297" s="163"/>
      <c r="H297" s="163">
        <v>3547.5</v>
      </c>
      <c r="I297" s="165">
        <v>3523</v>
      </c>
      <c r="J297" s="135" t="s">
        <v>660</v>
      </c>
      <c r="K297" s="136">
        <f t="shared" si="76"/>
        <v>782.5</v>
      </c>
      <c r="L297" s="137">
        <f t="shared" si="77"/>
        <v>0.28300180831826399</v>
      </c>
      <c r="M297" s="132" t="s">
        <v>576</v>
      </c>
      <c r="N297" s="138">
        <v>45177</v>
      </c>
      <c r="O297" s="54"/>
      <c r="P297" s="54"/>
      <c r="R297" s="54"/>
      <c r="S297" s="37" t="s">
        <v>838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1:39" ht="12.75" customHeight="1">
      <c r="A298" s="160">
        <v>185</v>
      </c>
      <c r="B298" s="161">
        <v>45027</v>
      </c>
      <c r="C298" s="161"/>
      <c r="D298" s="162" t="s">
        <v>815</v>
      </c>
      <c r="E298" s="163" t="s">
        <v>573</v>
      </c>
      <c r="F298" s="163">
        <v>460</v>
      </c>
      <c r="G298" s="163"/>
      <c r="H298" s="163">
        <v>825</v>
      </c>
      <c r="I298" s="165">
        <v>810</v>
      </c>
      <c r="J298" s="135" t="s">
        <v>660</v>
      </c>
      <c r="K298" s="136">
        <f t="shared" si="76"/>
        <v>365</v>
      </c>
      <c r="L298" s="137">
        <f t="shared" si="77"/>
        <v>0.79347826086956519</v>
      </c>
      <c r="M298" s="132" t="s">
        <v>576</v>
      </c>
      <c r="N298" s="138">
        <v>45155</v>
      </c>
      <c r="O298" s="54"/>
      <c r="P298" s="54"/>
      <c r="R298" s="54"/>
      <c r="S298" s="37" t="s">
        <v>838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1:39" ht="12.75" customHeight="1">
      <c r="A299" s="160">
        <v>186</v>
      </c>
      <c r="B299" s="161">
        <v>45050</v>
      </c>
      <c r="C299" s="161"/>
      <c r="D299" s="162" t="s">
        <v>41</v>
      </c>
      <c r="E299" s="163" t="s">
        <v>573</v>
      </c>
      <c r="F299" s="163">
        <v>3630</v>
      </c>
      <c r="G299" s="163"/>
      <c r="H299" s="163">
        <v>5150</v>
      </c>
      <c r="I299" s="165">
        <v>5040</v>
      </c>
      <c r="J299" s="135" t="s">
        <v>660</v>
      </c>
      <c r="K299" s="136">
        <f t="shared" si="76"/>
        <v>1520</v>
      </c>
      <c r="L299" s="137">
        <f t="shared" si="77"/>
        <v>0.41873278236914602</v>
      </c>
      <c r="M299" s="132" t="s">
        <v>576</v>
      </c>
      <c r="N299" s="138">
        <v>45344</v>
      </c>
      <c r="O299" s="54"/>
      <c r="P299" s="54"/>
      <c r="R299" s="54"/>
      <c r="S299" s="37" t="s">
        <v>838</v>
      </c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1:39" ht="12.75" customHeight="1">
      <c r="A300" s="160">
        <v>187</v>
      </c>
      <c r="B300" s="161">
        <v>45075</v>
      </c>
      <c r="C300" s="161"/>
      <c r="D300" s="162" t="s">
        <v>816</v>
      </c>
      <c r="E300" s="163" t="s">
        <v>573</v>
      </c>
      <c r="F300" s="133">
        <v>585</v>
      </c>
      <c r="G300" s="163"/>
      <c r="H300" s="163">
        <v>732</v>
      </c>
      <c r="I300" s="165">
        <v>732</v>
      </c>
      <c r="J300" s="135" t="s">
        <v>660</v>
      </c>
      <c r="K300" s="136">
        <f t="shared" si="76"/>
        <v>147</v>
      </c>
      <c r="L300" s="137">
        <f t="shared" si="77"/>
        <v>0.25128205128205128</v>
      </c>
      <c r="M300" s="132" t="s">
        <v>576</v>
      </c>
      <c r="N300" s="138">
        <v>45152</v>
      </c>
      <c r="O300" s="54"/>
      <c r="P300" s="54"/>
      <c r="R300" s="54"/>
      <c r="S300" s="37" t="s">
        <v>838</v>
      </c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  <c r="AG300" s="37"/>
      <c r="AH300" s="54"/>
      <c r="AJ300" s="37"/>
      <c r="AL300" s="37"/>
      <c r="AM300" s="54"/>
    </row>
    <row r="301" spans="1:39" ht="12.75" customHeight="1">
      <c r="A301" s="178">
        <v>188</v>
      </c>
      <c r="B301" s="179">
        <v>45078</v>
      </c>
      <c r="C301" s="53"/>
      <c r="D301" s="53" t="s">
        <v>525</v>
      </c>
      <c r="E301" s="180" t="s">
        <v>573</v>
      </c>
      <c r="F301" s="51" t="s">
        <v>817</v>
      </c>
      <c r="G301" s="51"/>
      <c r="H301" s="51"/>
      <c r="I301" s="51">
        <v>4300</v>
      </c>
      <c r="J301" s="51" t="s">
        <v>574</v>
      </c>
      <c r="K301" s="51"/>
      <c r="L301" s="51"/>
      <c r="M301" s="51"/>
      <c r="N301" s="51"/>
      <c r="O301" s="54"/>
      <c r="P301" s="54"/>
      <c r="R301" s="54"/>
      <c r="S301" s="37" t="s">
        <v>838</v>
      </c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  <c r="AG301" s="37"/>
      <c r="AH301" s="54"/>
      <c r="AJ301" s="37"/>
      <c r="AL301" s="37"/>
      <c r="AM301" s="54"/>
    </row>
    <row r="302" spans="1:39" ht="12.75" customHeight="1">
      <c r="A302" s="160">
        <v>189</v>
      </c>
      <c r="B302" s="161">
        <v>45103</v>
      </c>
      <c r="C302" s="161"/>
      <c r="D302" s="162" t="s">
        <v>836</v>
      </c>
      <c r="E302" s="163" t="s">
        <v>573</v>
      </c>
      <c r="F302" s="133">
        <v>282.5</v>
      </c>
      <c r="G302" s="163"/>
      <c r="H302" s="163">
        <v>383</v>
      </c>
      <c r="I302" s="165">
        <v>383</v>
      </c>
      <c r="J302" s="135" t="s">
        <v>660</v>
      </c>
      <c r="K302" s="136">
        <f>H302-F302</f>
        <v>100.5</v>
      </c>
      <c r="L302" s="137">
        <f>K302/F302</f>
        <v>0.35575221238938054</v>
      </c>
      <c r="M302" s="132" t="s">
        <v>576</v>
      </c>
      <c r="N302" s="138">
        <v>45265</v>
      </c>
      <c r="O302" s="54"/>
      <c r="P302" s="54"/>
      <c r="R302" s="54"/>
      <c r="S302" s="37" t="s">
        <v>838</v>
      </c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  <c r="AG302" s="37"/>
      <c r="AH302" s="54"/>
      <c r="AJ302" s="37"/>
      <c r="AL302" s="37"/>
      <c r="AM302" s="54"/>
    </row>
    <row r="303" spans="1:39" ht="12.75" customHeight="1">
      <c r="A303" s="160">
        <v>190</v>
      </c>
      <c r="B303" s="161">
        <v>45120</v>
      </c>
      <c r="C303" s="161"/>
      <c r="D303" s="162" t="s">
        <v>524</v>
      </c>
      <c r="E303" s="163" t="s">
        <v>573</v>
      </c>
      <c r="F303" s="133">
        <v>2312.5</v>
      </c>
      <c r="G303" s="163"/>
      <c r="H303" s="163">
        <v>2935</v>
      </c>
      <c r="I303" s="165">
        <v>2935</v>
      </c>
      <c r="J303" s="135" t="s">
        <v>660</v>
      </c>
      <c r="K303" s="136">
        <f>H303-F303</f>
        <v>622.5</v>
      </c>
      <c r="L303" s="137">
        <f>K303/F303</f>
        <v>0.26918918918918922</v>
      </c>
      <c r="M303" s="132" t="s">
        <v>576</v>
      </c>
      <c r="N303" s="138">
        <v>45177</v>
      </c>
      <c r="O303" s="54"/>
      <c r="P303" s="54"/>
      <c r="R303" s="54"/>
      <c r="S303" s="37" t="s">
        <v>838</v>
      </c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  <c r="AG303" s="37"/>
      <c r="AH303" s="54"/>
      <c r="AJ303" s="37"/>
      <c r="AL303" s="37"/>
      <c r="AM303" s="54"/>
    </row>
    <row r="304" spans="1:39" ht="12.75" customHeight="1">
      <c r="A304" s="160">
        <v>191</v>
      </c>
      <c r="B304" s="161">
        <v>45125</v>
      </c>
      <c r="C304" s="161"/>
      <c r="D304" s="162" t="s">
        <v>200</v>
      </c>
      <c r="E304" s="163" t="s">
        <v>573</v>
      </c>
      <c r="F304" s="133">
        <v>3980</v>
      </c>
      <c r="G304" s="163"/>
      <c r="H304" s="163">
        <v>4895</v>
      </c>
      <c r="I304" s="165">
        <v>4895</v>
      </c>
      <c r="J304" s="135" t="s">
        <v>660</v>
      </c>
      <c r="K304" s="136">
        <f>H304-F304</f>
        <v>915</v>
      </c>
      <c r="L304" s="137">
        <f>K304/F304</f>
        <v>0.22989949748743718</v>
      </c>
      <c r="M304" s="132" t="s">
        <v>576</v>
      </c>
      <c r="N304" s="138">
        <v>45155</v>
      </c>
      <c r="O304" s="54"/>
      <c r="P304" s="54"/>
      <c r="R304" s="54"/>
      <c r="S304" s="37" t="s">
        <v>838</v>
      </c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  <c r="AH304" s="54"/>
      <c r="AJ304" s="37"/>
      <c r="AM304" s="54"/>
    </row>
    <row r="305" spans="1:39" ht="12.75" customHeight="1">
      <c r="A305" s="160">
        <v>192</v>
      </c>
      <c r="B305" s="161">
        <v>45145</v>
      </c>
      <c r="C305" s="161"/>
      <c r="D305" s="162" t="s">
        <v>839</v>
      </c>
      <c r="E305" s="163" t="s">
        <v>573</v>
      </c>
      <c r="F305" s="133">
        <v>565</v>
      </c>
      <c r="G305" s="163"/>
      <c r="H305" s="163">
        <v>725</v>
      </c>
      <c r="I305" s="165">
        <v>725</v>
      </c>
      <c r="J305" s="135" t="s">
        <v>660</v>
      </c>
      <c r="K305" s="136">
        <f>H305-F305</f>
        <v>160</v>
      </c>
      <c r="L305" s="137">
        <f>K305/F305</f>
        <v>0.2831858407079646</v>
      </c>
      <c r="M305" s="132" t="s">
        <v>576</v>
      </c>
      <c r="N305" s="138">
        <v>45169</v>
      </c>
      <c r="O305" s="54"/>
      <c r="P305" s="54"/>
      <c r="R305" s="54"/>
      <c r="S305" s="37" t="s">
        <v>838</v>
      </c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  <c r="AH305" s="54"/>
      <c r="AJ305" s="37"/>
      <c r="AM305" s="54"/>
    </row>
    <row r="306" spans="1:39" ht="12.75" customHeight="1">
      <c r="A306" s="233">
        <v>193</v>
      </c>
      <c r="B306" s="234">
        <v>45167</v>
      </c>
      <c r="C306" s="234"/>
      <c r="D306" s="235" t="s">
        <v>843</v>
      </c>
      <c r="E306" s="236" t="s">
        <v>573</v>
      </c>
      <c r="F306" s="133">
        <v>700</v>
      </c>
      <c r="G306" s="236"/>
      <c r="H306" s="236">
        <v>950</v>
      </c>
      <c r="I306" s="237">
        <v>950</v>
      </c>
      <c r="J306" s="238" t="s">
        <v>660</v>
      </c>
      <c r="K306" s="136">
        <f>H306-F306</f>
        <v>250</v>
      </c>
      <c r="L306" s="137">
        <f>K306/F306</f>
        <v>0.35714285714285715</v>
      </c>
      <c r="M306" s="132" t="s">
        <v>576</v>
      </c>
      <c r="N306" s="138">
        <v>45261</v>
      </c>
      <c r="O306" s="54"/>
      <c r="P306" s="54"/>
      <c r="R306" s="54"/>
      <c r="S306" s="37" t="s">
        <v>838</v>
      </c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  <c r="AH306" s="54"/>
      <c r="AJ306" s="37"/>
      <c r="AM306" s="54"/>
    </row>
    <row r="307" spans="1:39" ht="12.75" customHeight="1">
      <c r="A307" s="178">
        <v>194</v>
      </c>
      <c r="B307" s="179">
        <v>45184</v>
      </c>
      <c r="C307" s="53"/>
      <c r="D307" s="53" t="s">
        <v>527</v>
      </c>
      <c r="E307" s="180" t="s">
        <v>573</v>
      </c>
      <c r="F307" s="51" t="s">
        <v>845</v>
      </c>
      <c r="G307" s="51"/>
      <c r="H307" s="51"/>
      <c r="I307" s="51">
        <v>480</v>
      </c>
      <c r="J307" s="51" t="s">
        <v>574</v>
      </c>
      <c r="K307" s="51"/>
      <c r="L307" s="51"/>
      <c r="M307" s="51"/>
      <c r="N307" s="51"/>
      <c r="O307" s="54"/>
      <c r="P307" s="54"/>
      <c r="R307" s="54"/>
      <c r="S307" s="37" t="s">
        <v>838</v>
      </c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  <c r="AH307" s="54"/>
      <c r="AJ307" s="37"/>
      <c r="AM307" s="54"/>
    </row>
    <row r="308" spans="1:39" ht="12.75" customHeight="1">
      <c r="A308" s="233">
        <v>195</v>
      </c>
      <c r="B308" s="234">
        <v>45203</v>
      </c>
      <c r="C308" s="234"/>
      <c r="D308" s="235" t="s">
        <v>173</v>
      </c>
      <c r="E308" s="236" t="s">
        <v>573</v>
      </c>
      <c r="F308" s="133">
        <v>992.5</v>
      </c>
      <c r="G308" s="236"/>
      <c r="H308" s="236">
        <v>1198</v>
      </c>
      <c r="I308" s="237">
        <v>1198</v>
      </c>
      <c r="J308" s="238" t="s">
        <v>660</v>
      </c>
      <c r="K308" s="136">
        <f>H308-F308</f>
        <v>205.5</v>
      </c>
      <c r="L308" s="137">
        <f>K308/F308</f>
        <v>0.2070528967254408</v>
      </c>
      <c r="M308" s="132" t="s">
        <v>576</v>
      </c>
      <c r="N308" s="138">
        <v>45392</v>
      </c>
      <c r="O308" s="54"/>
      <c r="P308" s="54"/>
      <c r="R308" s="54"/>
      <c r="S308" s="37" t="s">
        <v>849</v>
      </c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  <c r="AH308" s="54"/>
      <c r="AJ308" s="37"/>
      <c r="AM308" s="54"/>
    </row>
    <row r="309" spans="1:39" ht="12.75" customHeight="1">
      <c r="A309" s="233">
        <v>196</v>
      </c>
      <c r="B309" s="234">
        <v>45216</v>
      </c>
      <c r="C309" s="234"/>
      <c r="D309" s="235" t="s">
        <v>105</v>
      </c>
      <c r="E309" s="236" t="s">
        <v>573</v>
      </c>
      <c r="F309" s="133">
        <v>5425</v>
      </c>
      <c r="G309" s="236"/>
      <c r="H309" s="236">
        <v>6880</v>
      </c>
      <c r="I309" s="237">
        <v>6870</v>
      </c>
      <c r="J309" s="238" t="s">
        <v>660</v>
      </c>
      <c r="K309" s="136">
        <f>H309-F309</f>
        <v>1455</v>
      </c>
      <c r="L309" s="137">
        <f>K309/F309</f>
        <v>0.26820276497695855</v>
      </c>
      <c r="M309" s="132" t="s">
        <v>576</v>
      </c>
      <c r="N309" s="138">
        <v>45342</v>
      </c>
      <c r="O309" s="54"/>
      <c r="P309" s="54"/>
      <c r="R309" s="54"/>
      <c r="S309" s="37" t="s">
        <v>849</v>
      </c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  <c r="AH309" s="54"/>
      <c r="AJ309" s="37"/>
      <c r="AM309" s="54"/>
    </row>
    <row r="310" spans="1:39" ht="12.75" customHeight="1">
      <c r="A310" s="233">
        <v>197</v>
      </c>
      <c r="B310" s="234">
        <v>45216</v>
      </c>
      <c r="C310" s="234"/>
      <c r="D310" s="235" t="s">
        <v>846</v>
      </c>
      <c r="E310" s="236" t="s">
        <v>573</v>
      </c>
      <c r="F310" s="133">
        <v>1090</v>
      </c>
      <c r="G310" s="236"/>
      <c r="H310" s="236">
        <v>1415</v>
      </c>
      <c r="I310" s="237">
        <v>1415</v>
      </c>
      <c r="J310" s="238" t="s">
        <v>660</v>
      </c>
      <c r="K310" s="136">
        <f>H310-F310</f>
        <v>325</v>
      </c>
      <c r="L310" s="137">
        <f>K310/F310</f>
        <v>0.29816513761467889</v>
      </c>
      <c r="M310" s="132" t="s">
        <v>576</v>
      </c>
      <c r="N310" s="138">
        <v>45282</v>
      </c>
      <c r="O310" s="54"/>
      <c r="P310" s="54"/>
      <c r="R310" s="54"/>
      <c r="S310" s="37" t="s">
        <v>838</v>
      </c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  <c r="AH310" s="54"/>
      <c r="AJ310" s="37"/>
      <c r="AM310" s="54"/>
    </row>
    <row r="311" spans="1:39" ht="12.75" customHeight="1">
      <c r="A311" s="233">
        <v>198</v>
      </c>
      <c r="B311" s="234">
        <v>45236</v>
      </c>
      <c r="C311" s="234"/>
      <c r="D311" s="235" t="s">
        <v>850</v>
      </c>
      <c r="E311" s="236" t="s">
        <v>573</v>
      </c>
      <c r="F311" s="133">
        <v>1270</v>
      </c>
      <c r="G311" s="236"/>
      <c r="H311" s="236">
        <v>1613</v>
      </c>
      <c r="I311" s="237">
        <v>1613</v>
      </c>
      <c r="J311" s="238" t="s">
        <v>660</v>
      </c>
      <c r="K311" s="136">
        <f>H311-F311</f>
        <v>343</v>
      </c>
      <c r="L311" s="137">
        <f>K311/F311</f>
        <v>0.27007874015748029</v>
      </c>
      <c r="M311" s="132" t="s">
        <v>576</v>
      </c>
      <c r="N311" s="138">
        <v>45246</v>
      </c>
      <c r="O311" s="54"/>
      <c r="P311" s="54"/>
      <c r="R311" s="54"/>
      <c r="S311" s="37" t="s">
        <v>849</v>
      </c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  <c r="AH311" s="54"/>
      <c r="AJ311" s="37"/>
      <c r="AM311" s="54"/>
    </row>
    <row r="312" spans="1:39" ht="12.75" customHeight="1">
      <c r="A312" s="178">
        <v>199</v>
      </c>
      <c r="B312" s="179">
        <v>45251</v>
      </c>
      <c r="C312" s="53"/>
      <c r="D312" s="53" t="s">
        <v>851</v>
      </c>
      <c r="E312" s="180" t="s">
        <v>573</v>
      </c>
      <c r="F312" s="51" t="s">
        <v>852</v>
      </c>
      <c r="G312" s="51"/>
      <c r="H312" s="51"/>
      <c r="I312" s="51">
        <v>1490</v>
      </c>
      <c r="J312" s="51" t="s">
        <v>574</v>
      </c>
      <c r="K312" s="51"/>
      <c r="L312" s="51"/>
      <c r="M312" s="51"/>
      <c r="N312" s="51"/>
      <c r="O312" s="54"/>
      <c r="P312" s="54"/>
      <c r="R312" s="54"/>
      <c r="S312" s="37" t="s">
        <v>838</v>
      </c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  <c r="AH312" s="54"/>
      <c r="AJ312" s="37"/>
      <c r="AM312" s="54"/>
    </row>
    <row r="313" spans="1:39" ht="12.75" customHeight="1">
      <c r="A313" s="178">
        <v>200</v>
      </c>
      <c r="B313" s="179">
        <v>45254</v>
      </c>
      <c r="C313" s="53"/>
      <c r="D313" s="53" t="s">
        <v>850</v>
      </c>
      <c r="E313" s="180" t="s">
        <v>573</v>
      </c>
      <c r="F313" s="51" t="s">
        <v>853</v>
      </c>
      <c r="G313" s="51"/>
      <c r="H313" s="51"/>
      <c r="I313" s="51">
        <v>1806</v>
      </c>
      <c r="J313" s="51" t="s">
        <v>574</v>
      </c>
      <c r="K313" s="51"/>
      <c r="L313" s="51"/>
      <c r="M313" s="51"/>
      <c r="N313" s="51"/>
      <c r="O313" s="54"/>
      <c r="P313" s="54"/>
      <c r="R313" s="54"/>
      <c r="S313" s="37" t="s">
        <v>849</v>
      </c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  <c r="AH313" s="54"/>
      <c r="AJ313" s="37"/>
      <c r="AM313" s="54"/>
    </row>
    <row r="314" spans="1:39" ht="12.75" customHeight="1">
      <c r="A314" s="233">
        <v>201</v>
      </c>
      <c r="B314" s="234">
        <v>45265</v>
      </c>
      <c r="C314" s="234"/>
      <c r="D314" s="235" t="s">
        <v>528</v>
      </c>
      <c r="E314" s="236" t="s">
        <v>573</v>
      </c>
      <c r="F314" s="133">
        <v>435</v>
      </c>
      <c r="G314" s="236"/>
      <c r="H314" s="236">
        <v>558</v>
      </c>
      <c r="I314" s="237">
        <v>558</v>
      </c>
      <c r="J314" s="238" t="s">
        <v>660</v>
      </c>
      <c r="K314" s="136">
        <f>H314-F314</f>
        <v>123</v>
      </c>
      <c r="L314" s="137">
        <f>K314/F314</f>
        <v>0.28275862068965518</v>
      </c>
      <c r="M314" s="132" t="s">
        <v>576</v>
      </c>
      <c r="N314" s="138">
        <v>45378</v>
      </c>
      <c r="O314" s="54"/>
      <c r="P314" s="54"/>
      <c r="R314" s="54"/>
      <c r="S314" s="37" t="s">
        <v>838</v>
      </c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  <c r="AH314" s="54"/>
      <c r="AJ314" s="37"/>
      <c r="AM314" s="54"/>
    </row>
    <row r="315" spans="1:39" ht="12.75" customHeight="1">
      <c r="A315" s="233">
        <v>202</v>
      </c>
      <c r="B315" s="234">
        <v>45272</v>
      </c>
      <c r="C315" s="234"/>
      <c r="D315" s="235" t="s">
        <v>855</v>
      </c>
      <c r="E315" s="236" t="s">
        <v>573</v>
      </c>
      <c r="F315" s="133">
        <v>4225</v>
      </c>
      <c r="G315" s="236"/>
      <c r="H315" s="236">
        <v>5512</v>
      </c>
      <c r="I315" s="237">
        <v>5512</v>
      </c>
      <c r="J315" s="238" t="s">
        <v>660</v>
      </c>
      <c r="K315" s="136">
        <f>H315-F315</f>
        <v>1287</v>
      </c>
      <c r="L315" s="137">
        <f>K315/F315</f>
        <v>0.30461538461538462</v>
      </c>
      <c r="M315" s="132" t="s">
        <v>576</v>
      </c>
      <c r="N315" s="138">
        <v>45329</v>
      </c>
      <c r="O315" s="54"/>
      <c r="P315" s="54"/>
      <c r="R315" s="54"/>
      <c r="S315" s="37" t="s">
        <v>849</v>
      </c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  <c r="AH315" s="54"/>
      <c r="AJ315" s="37"/>
      <c r="AM315" s="54"/>
    </row>
    <row r="316" spans="1:39" ht="12.75" customHeight="1">
      <c r="A316" s="178">
        <v>203</v>
      </c>
      <c r="B316" s="179">
        <v>45292</v>
      </c>
      <c r="C316" s="53"/>
      <c r="D316" s="53" t="s">
        <v>311</v>
      </c>
      <c r="E316" s="180" t="s">
        <v>573</v>
      </c>
      <c r="F316" s="51" t="s">
        <v>856</v>
      </c>
      <c r="G316" s="51"/>
      <c r="H316" s="51"/>
      <c r="I316" s="51">
        <v>4909</v>
      </c>
      <c r="J316" s="51" t="s">
        <v>574</v>
      </c>
      <c r="K316" s="51"/>
      <c r="L316" s="51"/>
      <c r="M316" s="51"/>
      <c r="N316" s="51"/>
      <c r="O316" s="54"/>
      <c r="P316" s="54"/>
      <c r="R316" s="54"/>
      <c r="S316" s="37" t="s">
        <v>849</v>
      </c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  <c r="AH316" s="54"/>
      <c r="AJ316" s="37"/>
      <c r="AM316" s="54"/>
    </row>
    <row r="317" spans="1:39" ht="12.75" customHeight="1">
      <c r="A317" s="178">
        <v>204</v>
      </c>
      <c r="B317" s="179">
        <v>45294</v>
      </c>
      <c r="C317" s="53"/>
      <c r="D317" s="53" t="s">
        <v>526</v>
      </c>
      <c r="E317" s="180" t="s">
        <v>573</v>
      </c>
      <c r="F317" s="51" t="s">
        <v>857</v>
      </c>
      <c r="G317" s="51"/>
      <c r="H317" s="51"/>
      <c r="I317" s="51">
        <v>1080</v>
      </c>
      <c r="J317" s="51" t="s">
        <v>574</v>
      </c>
      <c r="K317" s="51"/>
      <c r="L317" s="51"/>
      <c r="M317" s="51"/>
      <c r="N317" s="51"/>
      <c r="O317" s="54"/>
      <c r="P317" s="54"/>
      <c r="R317" s="54"/>
      <c r="S317" s="37" t="s">
        <v>838</v>
      </c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  <c r="AH317" s="54"/>
      <c r="AJ317" s="37"/>
      <c r="AM317" s="54"/>
    </row>
    <row r="318" spans="1:39" ht="12.75" customHeight="1">
      <c r="A318" s="178">
        <v>205</v>
      </c>
      <c r="B318" s="179">
        <v>45315</v>
      </c>
      <c r="C318" s="53"/>
      <c r="D318" s="53" t="s">
        <v>312</v>
      </c>
      <c r="E318" s="180" t="s">
        <v>573</v>
      </c>
      <c r="F318" s="51" t="s">
        <v>859</v>
      </c>
      <c r="G318" s="51"/>
      <c r="H318" s="51"/>
      <c r="I318" s="51">
        <v>2077</v>
      </c>
      <c r="J318" s="51" t="s">
        <v>574</v>
      </c>
      <c r="K318" s="51"/>
      <c r="L318" s="51"/>
      <c r="M318" s="51"/>
      <c r="N318" s="51"/>
      <c r="O318" s="54"/>
      <c r="P318" s="54"/>
      <c r="R318" s="54"/>
      <c r="S318" s="37" t="s">
        <v>849</v>
      </c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  <c r="AH318" s="54"/>
      <c r="AJ318" s="37"/>
      <c r="AM318" s="54"/>
    </row>
    <row r="319" spans="1:39" ht="12.75" customHeight="1">
      <c r="A319" s="178">
        <v>206</v>
      </c>
      <c r="B319" s="179">
        <v>45320</v>
      </c>
      <c r="C319" s="53"/>
      <c r="D319" s="53" t="s">
        <v>860</v>
      </c>
      <c r="E319" s="180" t="s">
        <v>573</v>
      </c>
      <c r="F319" s="51" t="s">
        <v>861</v>
      </c>
      <c r="G319" s="51"/>
      <c r="H319" s="51"/>
      <c r="I319" s="51">
        <v>2906</v>
      </c>
      <c r="J319" s="51" t="s">
        <v>574</v>
      </c>
      <c r="K319" s="51"/>
      <c r="L319" s="51"/>
      <c r="M319" s="51"/>
      <c r="N319" s="51"/>
      <c r="O319" s="54"/>
      <c r="P319" s="54"/>
      <c r="R319" s="54"/>
      <c r="S319" s="37" t="s">
        <v>838</v>
      </c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  <c r="AH319" s="54"/>
      <c r="AJ319" s="37"/>
      <c r="AM319" s="54"/>
    </row>
    <row r="320" spans="1:39" ht="12.75" customHeight="1">
      <c r="A320" s="233">
        <v>207</v>
      </c>
      <c r="B320" s="234">
        <v>45331</v>
      </c>
      <c r="C320" s="234"/>
      <c r="D320" s="235" t="s">
        <v>524</v>
      </c>
      <c r="E320" s="236" t="s">
        <v>573</v>
      </c>
      <c r="F320" s="133">
        <v>3270</v>
      </c>
      <c r="G320" s="236"/>
      <c r="H320" s="236">
        <v>4096</v>
      </c>
      <c r="I320" s="237">
        <v>4096</v>
      </c>
      <c r="J320" s="238" t="s">
        <v>660</v>
      </c>
      <c r="K320" s="136">
        <f>H320-F320</f>
        <v>826</v>
      </c>
      <c r="L320" s="137">
        <f>K320/F320</f>
        <v>0.25259938837920487</v>
      </c>
      <c r="M320" s="132" t="s">
        <v>576</v>
      </c>
      <c r="N320" s="138">
        <v>45377</v>
      </c>
      <c r="O320" s="54"/>
      <c r="P320" s="54"/>
      <c r="R320" s="54"/>
      <c r="S320" s="37" t="s">
        <v>838</v>
      </c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  <c r="AH320" s="54"/>
      <c r="AJ320" s="37"/>
      <c r="AM320" s="54"/>
    </row>
    <row r="321" spans="1:39" ht="12.75" customHeight="1">
      <c r="A321" s="178">
        <v>208</v>
      </c>
      <c r="B321" s="179">
        <v>45345</v>
      </c>
      <c r="C321" s="53"/>
      <c r="D321" s="53" t="s">
        <v>59</v>
      </c>
      <c r="E321" s="180" t="s">
        <v>573</v>
      </c>
      <c r="F321" s="51" t="s">
        <v>880</v>
      </c>
      <c r="G321" s="51"/>
      <c r="H321" s="51"/>
      <c r="I321" s="51">
        <v>2627</v>
      </c>
      <c r="J321" s="51" t="s">
        <v>574</v>
      </c>
      <c r="K321" s="51"/>
      <c r="L321" s="51"/>
      <c r="M321" s="51"/>
      <c r="N321" s="53"/>
      <c r="O321" s="54"/>
      <c r="P321" s="54"/>
      <c r="R321" s="54"/>
      <c r="S321" s="37" t="s">
        <v>849</v>
      </c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  <c r="AH321" s="54"/>
      <c r="AJ321" s="37"/>
      <c r="AM321" s="54"/>
    </row>
    <row r="322" spans="1:39" ht="12.75" customHeight="1">
      <c r="A322" s="178">
        <v>209</v>
      </c>
      <c r="B322" s="179">
        <v>45356</v>
      </c>
      <c r="C322" s="53"/>
      <c r="D322" s="53" t="s">
        <v>843</v>
      </c>
      <c r="E322" s="180" t="s">
        <v>573</v>
      </c>
      <c r="F322" s="51" t="s">
        <v>882</v>
      </c>
      <c r="G322" s="51"/>
      <c r="H322" s="51"/>
      <c r="I322" s="51">
        <v>1170</v>
      </c>
      <c r="J322" s="51" t="s">
        <v>574</v>
      </c>
      <c r="K322" s="51"/>
      <c r="L322" s="51"/>
      <c r="M322" s="51"/>
      <c r="N322" s="53"/>
      <c r="O322" s="54"/>
      <c r="P322" s="54"/>
      <c r="R322" s="54"/>
      <c r="S322" s="37" t="s">
        <v>884</v>
      </c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  <c r="AH322" s="54"/>
      <c r="AJ322" s="37"/>
      <c r="AM322" s="54"/>
    </row>
    <row r="323" spans="1:39" ht="12.75" customHeight="1">
      <c r="A323" s="233">
        <v>210</v>
      </c>
      <c r="B323" s="234">
        <v>45372</v>
      </c>
      <c r="C323" s="234"/>
      <c r="D323" s="235" t="s">
        <v>495</v>
      </c>
      <c r="E323" s="236" t="s">
        <v>573</v>
      </c>
      <c r="F323" s="133">
        <v>2910</v>
      </c>
      <c r="G323" s="236"/>
      <c r="H323" s="236">
        <v>3696</v>
      </c>
      <c r="I323" s="237">
        <v>3696</v>
      </c>
      <c r="J323" s="238" t="s">
        <v>660</v>
      </c>
      <c r="K323" s="136">
        <f>H323-F323</f>
        <v>786</v>
      </c>
      <c r="L323" s="137">
        <f>K323/F323</f>
        <v>0.27010309278350514</v>
      </c>
      <c r="M323" s="132" t="s">
        <v>576</v>
      </c>
      <c r="N323" s="138">
        <v>45412</v>
      </c>
      <c r="O323" s="54"/>
      <c r="P323" s="54"/>
      <c r="R323" s="54"/>
      <c r="S323" s="37" t="s">
        <v>884</v>
      </c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  <c r="AH323" s="54"/>
      <c r="AJ323" s="37"/>
      <c r="AM323" s="54"/>
    </row>
    <row r="324" spans="1:39" ht="12.75" customHeight="1">
      <c r="A324" s="178">
        <v>211</v>
      </c>
      <c r="B324" s="179">
        <v>45387</v>
      </c>
      <c r="C324" s="53"/>
      <c r="D324" s="53" t="s">
        <v>530</v>
      </c>
      <c r="E324" s="180" t="s">
        <v>573</v>
      </c>
      <c r="F324" s="51" t="s">
        <v>894</v>
      </c>
      <c r="G324" s="51"/>
      <c r="H324" s="51"/>
      <c r="I324" s="51">
        <v>938</v>
      </c>
      <c r="J324" s="51" t="s">
        <v>574</v>
      </c>
      <c r="K324" s="51"/>
      <c r="L324" s="51"/>
      <c r="M324" s="51"/>
      <c r="N324" s="53"/>
      <c r="O324" s="54"/>
      <c r="P324" s="54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  <c r="AH324" s="54"/>
      <c r="AJ324" s="37"/>
      <c r="AM324" s="54"/>
    </row>
    <row r="325" spans="1:39" ht="12.75" customHeight="1">
      <c r="A325" s="178">
        <v>212</v>
      </c>
      <c r="B325" s="179">
        <v>45407</v>
      </c>
      <c r="C325" s="53"/>
      <c r="D325" s="53" t="s">
        <v>846</v>
      </c>
      <c r="E325" s="180" t="s">
        <v>573</v>
      </c>
      <c r="F325" s="51" t="s">
        <v>904</v>
      </c>
      <c r="G325" s="51"/>
      <c r="H325" s="51"/>
      <c r="I325" s="51">
        <v>1675</v>
      </c>
      <c r="J325" s="51" t="s">
        <v>574</v>
      </c>
      <c r="K325" s="51"/>
      <c r="L325" s="51"/>
      <c r="M325" s="51"/>
      <c r="N325" s="53"/>
      <c r="O325" s="54"/>
      <c r="P325" s="54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  <c r="AH325" s="54"/>
      <c r="AJ325" s="37"/>
      <c r="AM325" s="54"/>
    </row>
    <row r="326" spans="1:39" ht="12.75" customHeight="1">
      <c r="A326" s="178"/>
      <c r="B326" s="179"/>
      <c r="C326" s="53"/>
      <c r="D326" s="53"/>
      <c r="E326" s="180"/>
      <c r="F326" s="51"/>
      <c r="G326" s="51"/>
      <c r="H326" s="51"/>
      <c r="I326" s="51"/>
      <c r="J326" s="51"/>
      <c r="K326" s="51"/>
      <c r="L326" s="51"/>
      <c r="M326" s="51"/>
      <c r="N326" s="53"/>
      <c r="O326" s="54"/>
      <c r="P326" s="54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  <c r="AH326" s="54"/>
      <c r="AJ326" s="37"/>
      <c r="AM326" s="54"/>
    </row>
    <row r="327" spans="1:39" ht="12.75" customHeight="1">
      <c r="A327" s="178"/>
      <c r="B327" s="179"/>
      <c r="C327" s="53"/>
      <c r="D327" s="53"/>
      <c r="E327" s="180"/>
      <c r="F327" s="51"/>
      <c r="G327" s="51"/>
      <c r="H327" s="51"/>
      <c r="I327" s="51"/>
      <c r="J327" s="51"/>
      <c r="K327" s="51"/>
      <c r="L327" s="51"/>
      <c r="M327" s="51"/>
      <c r="N327" s="53"/>
      <c r="O327" s="54"/>
      <c r="P327" s="54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  <c r="AH327" s="54"/>
      <c r="AJ327" s="37"/>
      <c r="AM327" s="54"/>
    </row>
    <row r="328" spans="1:39" ht="15" customHeight="1">
      <c r="A328" s="178"/>
      <c r="B328" s="179"/>
      <c r="C328" s="53"/>
      <c r="D328" s="53"/>
      <c r="E328" s="180"/>
      <c r="F328" s="51"/>
      <c r="G328" s="51"/>
      <c r="H328" s="51"/>
      <c r="I328" s="51"/>
      <c r="J328" s="51"/>
      <c r="K328" s="51"/>
      <c r="L328" s="51"/>
      <c r="M328" s="51"/>
      <c r="N328" s="53"/>
      <c r="O328" s="54"/>
      <c r="P328" s="54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1:39" ht="12.75" customHeight="1">
      <c r="B329" s="181" t="s">
        <v>818</v>
      </c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  <c r="AH329" s="54"/>
      <c r="AJ329" s="37"/>
      <c r="AM329" s="54"/>
    </row>
    <row r="330" spans="1:39" ht="12.75" customHeight="1">
      <c r="A330" s="182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  <c r="AH330" s="54"/>
      <c r="AJ330" s="37"/>
      <c r="AM330" s="54"/>
    </row>
    <row r="331" spans="1:39" ht="12.75" customHeight="1">
      <c r="A331" s="182"/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1:39" ht="12.75" customHeight="1">
      <c r="A332" s="51"/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1:39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1:39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1:39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1:39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6:31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6:31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37"/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6:31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37"/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6:31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37"/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6:31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37"/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6:31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6:31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6:31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6:31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6:31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37"/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6:31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37"/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6:31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37"/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6:31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37"/>
      <c r="T349" s="54"/>
      <c r="U349" s="37"/>
      <c r="V349" s="54"/>
      <c r="W349" s="37"/>
      <c r="X349" s="54"/>
      <c r="Y349" s="37"/>
      <c r="Z349" s="54"/>
      <c r="AA349" s="37"/>
      <c r="AB349" s="54"/>
      <c r="AC349" s="37"/>
      <c r="AD349" s="54"/>
      <c r="AE349" s="37"/>
    </row>
    <row r="350" spans="6:31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37"/>
      <c r="T350" s="54"/>
      <c r="U350" s="37"/>
      <c r="V350" s="54"/>
      <c r="W350" s="37"/>
      <c r="X350" s="54"/>
      <c r="Y350" s="37"/>
      <c r="Z350" s="54"/>
      <c r="AA350" s="37"/>
      <c r="AB350" s="54"/>
      <c r="AC350" s="37"/>
      <c r="AD350" s="54"/>
      <c r="AE350" s="37"/>
    </row>
    <row r="351" spans="6:31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37"/>
      <c r="T351" s="54"/>
      <c r="U351" s="37"/>
      <c r="V351" s="54"/>
      <c r="W351" s="37"/>
      <c r="X351" s="54"/>
      <c r="Y351" s="37"/>
      <c r="Z351" s="54"/>
      <c r="AA351" s="37"/>
      <c r="AB351" s="54"/>
      <c r="AC351" s="37"/>
      <c r="AD351" s="54"/>
      <c r="AE351" s="37"/>
    </row>
    <row r="352" spans="6:31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37"/>
      <c r="T352" s="54"/>
      <c r="U352" s="37"/>
      <c r="V352" s="54"/>
      <c r="W352" s="37"/>
      <c r="X352" s="54"/>
      <c r="Y352" s="37"/>
      <c r="Z352" s="54"/>
      <c r="AA352" s="37"/>
      <c r="AB352" s="54"/>
      <c r="AC352" s="37"/>
      <c r="AD352" s="54"/>
      <c r="AE352" s="37"/>
    </row>
    <row r="353" spans="6:31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37"/>
      <c r="T353" s="54"/>
      <c r="U353" s="37"/>
      <c r="V353" s="54"/>
      <c r="W353" s="37"/>
      <c r="X353" s="54"/>
      <c r="Y353" s="37"/>
      <c r="Z353" s="54"/>
      <c r="AA353" s="37"/>
      <c r="AB353" s="54"/>
      <c r="AC353" s="37"/>
      <c r="AD353" s="54"/>
      <c r="AE353" s="37"/>
    </row>
    <row r="354" spans="6:31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37"/>
      <c r="T354" s="54"/>
      <c r="U354" s="37"/>
      <c r="V354" s="54"/>
      <c r="W354" s="37"/>
      <c r="X354" s="54"/>
      <c r="Y354" s="37"/>
      <c r="Z354" s="54"/>
      <c r="AA354" s="37"/>
      <c r="AB354" s="54"/>
      <c r="AC354" s="37"/>
      <c r="AD354" s="54"/>
      <c r="AE354" s="37"/>
    </row>
    <row r="355" spans="6:31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37"/>
      <c r="T355" s="54"/>
      <c r="U355" s="37"/>
      <c r="V355" s="54"/>
      <c r="W355" s="37"/>
      <c r="X355" s="54"/>
      <c r="Y355" s="37"/>
      <c r="Z355" s="54"/>
      <c r="AA355" s="37"/>
      <c r="AB355" s="54"/>
      <c r="AC355" s="37"/>
      <c r="AD355" s="54"/>
      <c r="AE355" s="37"/>
    </row>
    <row r="356" spans="6:31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37"/>
      <c r="T356" s="54"/>
      <c r="U356" s="37"/>
      <c r="V356" s="54"/>
      <c r="W356" s="37"/>
      <c r="X356" s="54"/>
      <c r="Y356" s="37"/>
      <c r="Z356" s="54"/>
      <c r="AA356" s="37"/>
      <c r="AB356" s="54"/>
      <c r="AC356" s="37"/>
      <c r="AD356" s="54"/>
      <c r="AE356" s="37"/>
    </row>
    <row r="357" spans="6:31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37"/>
      <c r="T357" s="54"/>
      <c r="U357" s="37"/>
      <c r="V357" s="54"/>
      <c r="W357" s="37"/>
      <c r="X357" s="54"/>
      <c r="Y357" s="37"/>
      <c r="Z357" s="54"/>
      <c r="AA357" s="37"/>
      <c r="AB357" s="54"/>
      <c r="AC357" s="37"/>
      <c r="AD357" s="54"/>
      <c r="AE357" s="37"/>
    </row>
    <row r="358" spans="6:31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37"/>
      <c r="T358" s="54"/>
      <c r="U358" s="37"/>
      <c r="V358" s="54"/>
      <c r="W358" s="37"/>
      <c r="X358" s="54"/>
      <c r="Y358" s="37"/>
      <c r="Z358" s="54"/>
      <c r="AA358" s="37"/>
      <c r="AB358" s="54"/>
      <c r="AC358" s="37"/>
      <c r="AD358" s="54"/>
      <c r="AE358" s="37"/>
    </row>
    <row r="359" spans="6:31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37"/>
      <c r="T359" s="54"/>
      <c r="U359" s="37"/>
      <c r="V359" s="54"/>
      <c r="W359" s="37"/>
      <c r="X359" s="54"/>
      <c r="Y359" s="37"/>
      <c r="Z359" s="54"/>
      <c r="AA359" s="37"/>
      <c r="AB359" s="54"/>
      <c r="AC359" s="37"/>
      <c r="AD359" s="54"/>
      <c r="AE359" s="37"/>
    </row>
    <row r="360" spans="6:31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37"/>
      <c r="T360" s="54"/>
      <c r="U360" s="37"/>
      <c r="V360" s="54"/>
      <c r="W360" s="37"/>
      <c r="X360" s="54"/>
      <c r="Y360" s="37"/>
      <c r="Z360" s="54"/>
      <c r="AA360" s="37"/>
      <c r="AB360" s="54"/>
      <c r="AC360" s="37"/>
      <c r="AD360" s="54"/>
      <c r="AE360" s="37"/>
    </row>
    <row r="361" spans="6:31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37"/>
      <c r="T361" s="54"/>
      <c r="U361" s="37"/>
      <c r="V361" s="54"/>
      <c r="W361" s="37"/>
      <c r="X361" s="54"/>
      <c r="Y361" s="37"/>
      <c r="Z361" s="54"/>
      <c r="AA361" s="37"/>
      <c r="AB361" s="54"/>
      <c r="AC361" s="37"/>
      <c r="AD361" s="54"/>
      <c r="AE361" s="37"/>
    </row>
    <row r="362" spans="6:31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37"/>
      <c r="T362" s="54"/>
      <c r="U362" s="37"/>
      <c r="V362" s="54"/>
      <c r="W362" s="37"/>
      <c r="X362" s="54"/>
      <c r="Y362" s="37"/>
      <c r="Z362" s="54"/>
      <c r="AA362" s="37"/>
      <c r="AB362" s="54"/>
      <c r="AC362" s="37"/>
      <c r="AD362" s="54"/>
      <c r="AE362" s="37"/>
    </row>
    <row r="363" spans="6:31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37"/>
      <c r="T363" s="54"/>
      <c r="U363" s="37"/>
      <c r="V363" s="54"/>
      <c r="W363" s="37"/>
      <c r="X363" s="54"/>
      <c r="Y363" s="37"/>
      <c r="Z363" s="54"/>
      <c r="AA363" s="37"/>
      <c r="AB363" s="54"/>
      <c r="AC363" s="37"/>
      <c r="AD363" s="54"/>
      <c r="AE363" s="37"/>
    </row>
    <row r="364" spans="6:31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37"/>
      <c r="T364" s="54"/>
      <c r="U364" s="37"/>
      <c r="V364" s="54"/>
      <c r="W364" s="37"/>
      <c r="X364" s="54"/>
      <c r="Y364" s="37"/>
      <c r="Z364" s="54"/>
      <c r="AA364" s="37"/>
      <c r="AB364" s="54"/>
      <c r="AC364" s="37"/>
      <c r="AD364" s="54"/>
      <c r="AE364" s="37"/>
    </row>
    <row r="365" spans="6:31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37"/>
      <c r="T365" s="54"/>
      <c r="U365" s="37"/>
      <c r="V365" s="54"/>
      <c r="W365" s="37"/>
      <c r="X365" s="54"/>
      <c r="Y365" s="37"/>
      <c r="Z365" s="54"/>
      <c r="AA365" s="37"/>
      <c r="AB365" s="54"/>
      <c r="AC365" s="37"/>
      <c r="AD365" s="54"/>
      <c r="AE365" s="37"/>
    </row>
    <row r="366" spans="6:31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37"/>
      <c r="T366" s="54"/>
      <c r="U366" s="37"/>
      <c r="V366" s="54"/>
      <c r="W366" s="37"/>
      <c r="X366" s="54"/>
      <c r="Y366" s="37"/>
      <c r="Z366" s="54"/>
      <c r="AA366" s="37"/>
      <c r="AB366" s="54"/>
      <c r="AC366" s="37"/>
      <c r="AD366" s="54"/>
      <c r="AE366" s="37"/>
    </row>
    <row r="367" spans="6:31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37"/>
      <c r="T367" s="54"/>
      <c r="U367" s="37"/>
      <c r="V367" s="54"/>
      <c r="W367" s="37"/>
      <c r="X367" s="54"/>
      <c r="Y367" s="37"/>
      <c r="Z367" s="54"/>
      <c r="AA367" s="37"/>
      <c r="AB367" s="54"/>
      <c r="AC367" s="37"/>
      <c r="AD367" s="54"/>
      <c r="AE367" s="37"/>
    </row>
    <row r="368" spans="6:31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37"/>
      <c r="T368" s="54"/>
      <c r="U368" s="37"/>
      <c r="V368" s="54"/>
      <c r="W368" s="37"/>
      <c r="X368" s="54"/>
      <c r="Y368" s="37"/>
      <c r="Z368" s="54"/>
      <c r="AA368" s="37"/>
      <c r="AB368" s="54"/>
      <c r="AC368" s="37"/>
      <c r="AD368" s="54"/>
      <c r="AE368" s="37"/>
    </row>
    <row r="369" spans="6:31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37"/>
      <c r="T369" s="54"/>
      <c r="U369" s="37"/>
      <c r="V369" s="54"/>
      <c r="W369" s="37"/>
      <c r="X369" s="54"/>
      <c r="Y369" s="37"/>
      <c r="Z369" s="54"/>
      <c r="AA369" s="37"/>
      <c r="AB369" s="54"/>
      <c r="AC369" s="37"/>
      <c r="AD369" s="54"/>
      <c r="AE369" s="37"/>
    </row>
    <row r="370" spans="6:31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37"/>
      <c r="T370" s="54"/>
      <c r="U370" s="37"/>
      <c r="V370" s="54"/>
      <c r="W370" s="37"/>
      <c r="X370" s="54"/>
      <c r="Y370" s="37"/>
      <c r="Z370" s="54"/>
      <c r="AA370" s="37"/>
      <c r="AB370" s="54"/>
      <c r="AC370" s="37"/>
      <c r="AD370" s="54"/>
      <c r="AE370" s="37"/>
    </row>
    <row r="371" spans="6:31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37"/>
      <c r="T371" s="54"/>
      <c r="U371" s="37"/>
      <c r="V371" s="54"/>
      <c r="W371" s="37"/>
      <c r="X371" s="54"/>
      <c r="Y371" s="37"/>
      <c r="Z371" s="54"/>
      <c r="AA371" s="37"/>
      <c r="AB371" s="54"/>
      <c r="AC371" s="37"/>
      <c r="AD371" s="54"/>
      <c r="AE371" s="37"/>
    </row>
    <row r="372" spans="6:31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37"/>
      <c r="T372" s="54"/>
      <c r="U372" s="37"/>
      <c r="V372" s="54"/>
      <c r="W372" s="37"/>
      <c r="X372" s="54"/>
      <c r="Y372" s="37"/>
      <c r="Z372" s="54"/>
      <c r="AA372" s="37"/>
      <c r="AB372" s="54"/>
      <c r="AC372" s="37"/>
      <c r="AD372" s="54"/>
      <c r="AE372" s="37"/>
    </row>
    <row r="373" spans="6:31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37"/>
      <c r="T373" s="54"/>
      <c r="U373" s="37"/>
      <c r="V373" s="54"/>
      <c r="W373" s="37"/>
      <c r="X373" s="54"/>
      <c r="Y373" s="37"/>
      <c r="Z373" s="54"/>
      <c r="AA373" s="37"/>
      <c r="AB373" s="54"/>
      <c r="AC373" s="37"/>
      <c r="AD373" s="54"/>
      <c r="AE373" s="37"/>
    </row>
    <row r="374" spans="6:31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31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31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31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31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31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31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31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31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31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31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</sheetData>
  <mergeCells count="55">
    <mergeCell ref="A83:A84"/>
    <mergeCell ref="B83:B84"/>
    <mergeCell ref="J83:J84"/>
    <mergeCell ref="P83:P84"/>
    <mergeCell ref="A80:A81"/>
    <mergeCell ref="B80:B81"/>
    <mergeCell ref="J80:J81"/>
    <mergeCell ref="O59:O60"/>
    <mergeCell ref="J59:J60"/>
    <mergeCell ref="O74:O75"/>
    <mergeCell ref="P74:P75"/>
    <mergeCell ref="O78:O79"/>
    <mergeCell ref="O65:O66"/>
    <mergeCell ref="M65:M66"/>
    <mergeCell ref="J65:J66"/>
    <mergeCell ref="P78:P79"/>
    <mergeCell ref="P80:P81"/>
    <mergeCell ref="O80:O81"/>
    <mergeCell ref="A57:A58"/>
    <mergeCell ref="B57:B58"/>
    <mergeCell ref="A59:A60"/>
    <mergeCell ref="B59:B60"/>
    <mergeCell ref="M57:M58"/>
    <mergeCell ref="O57:O58"/>
    <mergeCell ref="A78:A79"/>
    <mergeCell ref="B78:B79"/>
    <mergeCell ref="J78:J79"/>
    <mergeCell ref="M59:M60"/>
    <mergeCell ref="A63:A64"/>
    <mergeCell ref="B63:B64"/>
    <mergeCell ref="A65:A66"/>
    <mergeCell ref="B65:B66"/>
    <mergeCell ref="A67:A68"/>
    <mergeCell ref="B67:B68"/>
    <mergeCell ref="M74:M75"/>
    <mergeCell ref="J74:J75"/>
    <mergeCell ref="A74:A75"/>
    <mergeCell ref="B74:B75"/>
    <mergeCell ref="M78:M79"/>
    <mergeCell ref="A92:A93"/>
    <mergeCell ref="B92:B93"/>
    <mergeCell ref="J92:J93"/>
    <mergeCell ref="P92:P93"/>
    <mergeCell ref="P57:P58"/>
    <mergeCell ref="J57:J58"/>
    <mergeCell ref="M63:M64"/>
    <mergeCell ref="O63:O64"/>
    <mergeCell ref="J67:J68"/>
    <mergeCell ref="M67:M68"/>
    <mergeCell ref="O67:O68"/>
    <mergeCell ref="P67:P68"/>
    <mergeCell ref="P59:P60"/>
    <mergeCell ref="J63:J64"/>
    <mergeCell ref="P63:P64"/>
    <mergeCell ref="P65:P6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9:K60 K64 K68 K75 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2024-05-13T14:36:22Z</dcterms:modified>
</cp:coreProperties>
</file>